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PR\IR CS 2017-2018\Entel Perú S.A\2017\"/>
    </mc:Choice>
  </mc:AlternateContent>
  <bookViews>
    <workbookView xWindow="240" yWindow="255" windowWidth="18855" windowHeight="11580"/>
  </bookViews>
  <sheets>
    <sheet name="Informe_3" sheetId="1" r:id="rId1"/>
  </sheets>
  <definedNames>
    <definedName name="_xlnm.Print_Area" localSheetId="0">Informe_3!$A$1:$AD$66</definedName>
  </definedNames>
  <calcPr calcId="171027"/>
</workbook>
</file>

<file path=xl/calcChain.xml><?xml version="1.0" encoding="utf-8"?>
<calcChain xmlns="http://schemas.openxmlformats.org/spreadsheetml/2006/main">
  <c r="AB10" i="1" l="1"/>
  <c r="E9" i="1" l="1"/>
  <c r="F9" i="1"/>
  <c r="E25" i="1"/>
  <c r="F25" i="1"/>
  <c r="E34" i="1"/>
  <c r="E15" i="1" s="1"/>
  <c r="E14" i="1" s="1"/>
  <c r="E13" i="1" s="1"/>
  <c r="F34" i="1"/>
  <c r="F15" i="1" s="1"/>
  <c r="F14" i="1" s="1"/>
  <c r="F13" i="1" s="1"/>
  <c r="E41" i="1"/>
  <c r="F41" i="1"/>
  <c r="E47" i="1"/>
  <c r="F47" i="1"/>
  <c r="E55" i="1"/>
  <c r="F55" i="1"/>
  <c r="AB63" i="1" l="1"/>
  <c r="AB51" i="1" l="1"/>
  <c r="Q55" i="1" l="1"/>
  <c r="P55" i="1"/>
  <c r="O55" i="1"/>
  <c r="N55" i="1"/>
  <c r="M55" i="1"/>
  <c r="L55" i="1"/>
  <c r="K55" i="1"/>
  <c r="J55" i="1"/>
  <c r="I55" i="1"/>
  <c r="H55" i="1"/>
  <c r="G55" i="1"/>
  <c r="D55" i="1"/>
  <c r="Q47" i="1"/>
  <c r="P47" i="1"/>
  <c r="O47" i="1"/>
  <c r="N47" i="1"/>
  <c r="M47" i="1"/>
  <c r="L47" i="1"/>
  <c r="K47" i="1"/>
  <c r="J47" i="1"/>
  <c r="I47" i="1"/>
  <c r="H47" i="1"/>
  <c r="G47" i="1"/>
  <c r="D47" i="1"/>
  <c r="Q41" i="1"/>
  <c r="P41" i="1"/>
  <c r="O41" i="1"/>
  <c r="N41" i="1"/>
  <c r="M41" i="1"/>
  <c r="L41" i="1"/>
  <c r="K41" i="1"/>
  <c r="J41" i="1"/>
  <c r="I41" i="1"/>
  <c r="H41" i="1"/>
  <c r="G41" i="1"/>
  <c r="D41" i="1"/>
  <c r="Q34" i="1"/>
  <c r="P34" i="1"/>
  <c r="P15" i="1" s="1"/>
  <c r="P14" i="1" s="1"/>
  <c r="P13" i="1" s="1"/>
  <c r="O34" i="1"/>
  <c r="O15" i="1" s="1"/>
  <c r="O14" i="1" s="1"/>
  <c r="O13" i="1" s="1"/>
  <c r="N34" i="1"/>
  <c r="M34" i="1"/>
  <c r="L34" i="1"/>
  <c r="K34" i="1"/>
  <c r="J34" i="1"/>
  <c r="I34" i="1"/>
  <c r="H34" i="1"/>
  <c r="H15" i="1" s="1"/>
  <c r="H14" i="1" s="1"/>
  <c r="H13" i="1" s="1"/>
  <c r="G34" i="1"/>
  <c r="G15" i="1" s="1"/>
  <c r="G14" i="1" s="1"/>
  <c r="G13" i="1" s="1"/>
  <c r="D34" i="1"/>
  <c r="Q25" i="1"/>
  <c r="P25" i="1"/>
  <c r="O25" i="1"/>
  <c r="N25" i="1"/>
  <c r="M25" i="1"/>
  <c r="M15" i="1" s="1"/>
  <c r="M14" i="1" s="1"/>
  <c r="M13" i="1" s="1"/>
  <c r="L25" i="1"/>
  <c r="K25" i="1"/>
  <c r="J25" i="1"/>
  <c r="I25" i="1"/>
  <c r="I15" i="1" s="1"/>
  <c r="I14" i="1" s="1"/>
  <c r="I13" i="1" s="1"/>
  <c r="H25" i="1"/>
  <c r="G25" i="1"/>
  <c r="D25" i="1"/>
  <c r="L15" i="1"/>
  <c r="K15" i="1"/>
  <c r="Q9" i="1"/>
  <c r="P9" i="1"/>
  <c r="O9" i="1"/>
  <c r="N9" i="1"/>
  <c r="M9" i="1"/>
  <c r="L9" i="1"/>
  <c r="K9" i="1"/>
  <c r="J9" i="1"/>
  <c r="I9" i="1"/>
  <c r="H9" i="1"/>
  <c r="G9" i="1"/>
  <c r="D9" i="1"/>
  <c r="D15" i="1" l="1"/>
  <c r="D14" i="1" s="1"/>
  <c r="D13" i="1" s="1"/>
  <c r="Q15" i="1"/>
  <c r="Q14" i="1" s="1"/>
  <c r="Q13" i="1" s="1"/>
  <c r="K14" i="1"/>
  <c r="K13" i="1" s="1"/>
  <c r="L14" i="1"/>
  <c r="L13" i="1" s="1"/>
  <c r="J15" i="1"/>
  <c r="J14" i="1" s="1"/>
  <c r="J13" i="1" s="1"/>
  <c r="N15" i="1"/>
  <c r="N14" i="1" s="1"/>
  <c r="N13" i="1" s="1"/>
  <c r="AC11" i="1"/>
  <c r="AC10" i="1"/>
  <c r="AC62" i="1" l="1"/>
  <c r="AC61" i="1"/>
  <c r="AC60" i="1"/>
  <c r="AC59" i="1"/>
  <c r="AC58" i="1"/>
  <c r="AC57" i="1"/>
  <c r="AC56" i="1"/>
  <c r="AC54" i="1"/>
  <c r="AC53" i="1"/>
  <c r="AC52" i="1"/>
  <c r="AC51" i="1"/>
  <c r="AC50" i="1"/>
  <c r="AC49" i="1"/>
  <c r="AC48" i="1"/>
  <c r="AC46" i="1"/>
  <c r="AC45" i="1"/>
  <c r="AC44" i="1"/>
  <c r="AC43" i="1"/>
  <c r="AC42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4" i="1"/>
  <c r="AC23" i="1"/>
  <c r="AC22" i="1"/>
  <c r="AC21" i="1"/>
  <c r="AC20" i="1"/>
  <c r="AC19" i="1"/>
  <c r="AC18" i="1"/>
  <c r="AC17" i="1"/>
  <c r="AC63" i="1"/>
  <c r="AC9" i="1"/>
  <c r="AB16" i="1"/>
  <c r="AA16" i="1"/>
  <c r="Z16" i="1"/>
  <c r="Y16" i="1"/>
  <c r="X16" i="1"/>
  <c r="W16" i="1"/>
  <c r="V16" i="1"/>
  <c r="U16" i="1"/>
  <c r="T16" i="1"/>
  <c r="S16" i="1"/>
  <c r="R16" i="1"/>
  <c r="AB25" i="1"/>
  <c r="AA25" i="1"/>
  <c r="Z25" i="1"/>
  <c r="Y25" i="1"/>
  <c r="X25" i="1"/>
  <c r="W25" i="1"/>
  <c r="V25" i="1"/>
  <c r="U25" i="1"/>
  <c r="T25" i="1"/>
  <c r="S25" i="1"/>
  <c r="R25" i="1"/>
  <c r="AB34" i="1"/>
  <c r="AA34" i="1"/>
  <c r="Z34" i="1"/>
  <c r="Y34" i="1"/>
  <c r="X34" i="1"/>
  <c r="W34" i="1"/>
  <c r="V34" i="1"/>
  <c r="U34" i="1"/>
  <c r="T34" i="1"/>
  <c r="S34" i="1"/>
  <c r="R34" i="1"/>
  <c r="AB41" i="1"/>
  <c r="AA41" i="1"/>
  <c r="Z41" i="1"/>
  <c r="Y41" i="1"/>
  <c r="X41" i="1"/>
  <c r="W41" i="1"/>
  <c r="V41" i="1"/>
  <c r="U41" i="1"/>
  <c r="T41" i="1"/>
  <c r="S41" i="1"/>
  <c r="R41" i="1"/>
  <c r="AB47" i="1"/>
  <c r="AA47" i="1"/>
  <c r="Z47" i="1"/>
  <c r="Y47" i="1"/>
  <c r="X47" i="1"/>
  <c r="W47" i="1"/>
  <c r="V47" i="1"/>
  <c r="U47" i="1"/>
  <c r="T47" i="1"/>
  <c r="S47" i="1"/>
  <c r="R47" i="1"/>
  <c r="AB55" i="1"/>
  <c r="AA55" i="1"/>
  <c r="Z55" i="1"/>
  <c r="Y55" i="1"/>
  <c r="X55" i="1"/>
  <c r="W55" i="1"/>
  <c r="V55" i="1"/>
  <c r="U55" i="1"/>
  <c r="T55" i="1"/>
  <c r="S55" i="1"/>
  <c r="R55" i="1"/>
  <c r="AB9" i="1"/>
  <c r="AA9" i="1"/>
  <c r="Z9" i="1"/>
  <c r="Y9" i="1"/>
  <c r="X9" i="1"/>
  <c r="W9" i="1"/>
  <c r="V9" i="1"/>
  <c r="U9" i="1"/>
  <c r="T9" i="1"/>
  <c r="S9" i="1"/>
  <c r="R9" i="1"/>
  <c r="AC55" i="1" l="1"/>
  <c r="AC25" i="1"/>
  <c r="AC34" i="1"/>
  <c r="AC41" i="1"/>
  <c r="AC16" i="1"/>
  <c r="AC47" i="1"/>
  <c r="U15" i="1"/>
  <c r="U14" i="1" s="1"/>
  <c r="Y15" i="1"/>
  <c r="Y14" i="1" s="1"/>
  <c r="Y13" i="1" s="1"/>
  <c r="R15" i="1"/>
  <c r="V15" i="1"/>
  <c r="V14" i="1" s="1"/>
  <c r="V13" i="1" s="1"/>
  <c r="Z15" i="1"/>
  <c r="Z14" i="1" s="1"/>
  <c r="Z13" i="1" s="1"/>
  <c r="S15" i="1"/>
  <c r="S14" i="1" s="1"/>
  <c r="S13" i="1" s="1"/>
  <c r="W15" i="1"/>
  <c r="W14" i="1" s="1"/>
  <c r="W13" i="1" s="1"/>
  <c r="AA15" i="1"/>
  <c r="AA14" i="1" s="1"/>
  <c r="AA13" i="1" s="1"/>
  <c r="T15" i="1"/>
  <c r="T14" i="1" s="1"/>
  <c r="T13" i="1" s="1"/>
  <c r="AB15" i="1"/>
  <c r="AB14" i="1" s="1"/>
  <c r="AB13" i="1" s="1"/>
  <c r="X15" i="1"/>
  <c r="X14" i="1" s="1"/>
  <c r="X13" i="1" s="1"/>
  <c r="AC15" i="1" l="1"/>
  <c r="U13" i="1"/>
  <c r="R14" i="1"/>
  <c r="AC14" i="1" s="1"/>
  <c r="R13" i="1" l="1"/>
  <c r="AC13" i="1" s="1"/>
</calcChain>
</file>

<file path=xl/sharedStrings.xml><?xml version="1.0" encoding="utf-8"?>
<sst xmlns="http://schemas.openxmlformats.org/spreadsheetml/2006/main" count="177" uniqueCount="92">
  <si>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</si>
  <si>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</si>
  <si>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</si>
  <si>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</si>
  <si>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</si>
  <si>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</si>
  <si>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</si>
  <si>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</si>
  <si>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</si>
  <si>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</si>
  <si>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</si>
  <si>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</si>
  <si>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</si>
  <si>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</si>
  <si>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</si>
  <si>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</si>
  <si>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</si>
  <si>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</si>
  <si>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</si>
  <si>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</si>
  <si>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</si>
  <si>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</si>
  <si>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</si>
  <si>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</si>
  <si>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</si>
  <si>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</si>
  <si>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</si>
  <si>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</si>
  <si>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</si>
  <si>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</si>
  <si>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</si>
  <si>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</si>
  <si>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</si>
  <si>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</si>
  <si>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</si>
  <si>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</si>
  <si>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</si>
  <si>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</si>
  <si>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</si>
  <si>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</si>
  <si>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</si>
  <si>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</si>
  <si>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</si>
  <si>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</si>
  <si>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</si>
  <si>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</si>
  <si>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</si>
  <si>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</si>
  <si>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</si>
  <si>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</si>
  <si>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</si>
  <si>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</si>
  <si>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</si>
  <si>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</si>
  <si>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</si>
  <si>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</si>
  <si>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</si>
  <si>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</si>
  <si>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</si>
  <si>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</si>
  <si>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</si>
  <si>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</si>
  <si>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</si>
  <si>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</si>
  <si>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</si>
  <si>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</si>
  <si>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</si>
  <si>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</si>
  <si>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</si>
  <si>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</si>
  <si>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</si>
  <si>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</si>
  <si>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</si>
  <si>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</si>
  <si>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</si>
  <si>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</si>
  <si>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</si>
  <si>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</si>
  <si>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</si>
  <si>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</si>
  <si>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</si>
  <si>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</si>
  <si>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</si>
  <si>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</si>
  <si>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</si>
  <si>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     Activo Fijo Neto</t>
  </si>
  <si>
    <t xml:space="preserve"> </t>
  </si>
  <si>
    <t>Periodo de reporte: Al 31 de Diciembre 2017</t>
  </si>
  <si>
    <t>Nota 3.1</t>
  </si>
  <si>
    <t>3.1</t>
  </si>
  <si>
    <t>3.2</t>
  </si>
  <si>
    <t>ENTEL PERU S.A.-2017-3 IMPUTACIÓN DEL CAPITAL INVERTIDO A LAS LÍNEAS DE NEGOCIO-21052018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</si>
</sst>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 &quot;S/.&quot;\ * #,##0_ ;_ &quot;S/.&quot;\ * \-#,##0_ ;_ &quot;S/.&quot;\ * &quot;-&quot;??_ ;_ @_ "/>
    <numFmt numFmtId="169" formatCode="_([$€-2]\ * #,##0.00_);_([$€-2]\ * \(#,##0.00\);_([$€-2]\ * &quot;-&quot;??_)"/>
    <numFmt numFmtId="170" formatCode="#,##0.00\);\(#,##0.00\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  <numFmt numFmtId="195" formatCode="_ * #,##0.00000_ ;_ * \-#,##0.00000_ ;_ * &quot;-&quot;??_ ;_ @_ "/>
  </numFmts>
  <fonts count="80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5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70" fontId="5" fillId="0" borderId="0" applyFill="0" applyBorder="0" applyAlignment="0"/>
    <xf numFmtId="0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56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30" borderId="0" applyNumberFormat="0" applyBorder="0" applyAlignment="0" applyProtection="0"/>
    <xf numFmtId="0" fontId="59" fillId="32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35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9" fillId="25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31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60" fillId="21" borderId="0" applyNumberFormat="0" applyBorder="0" applyAlignment="0" applyProtection="0"/>
    <xf numFmtId="0" fontId="37" fillId="42" borderId="0" applyNumberFormat="0" applyBorder="0" applyAlignment="0" applyProtection="0"/>
    <xf numFmtId="0" fontId="5" fillId="0" borderId="0" applyFill="0" applyBorder="0" applyAlignment="0"/>
    <xf numFmtId="0" fontId="62" fillId="23" borderId="8" applyNumberFormat="0" applyAlignment="0" applyProtection="0"/>
    <xf numFmtId="0" fontId="38" fillId="38" borderId="12" applyNumberFormat="0" applyAlignment="0" applyProtection="0"/>
    <xf numFmtId="0" fontId="39" fillId="39" borderId="13" applyNumberFormat="0" applyAlignment="0" applyProtection="0"/>
    <xf numFmtId="0" fontId="40" fillId="0" borderId="14" applyNumberFormat="0" applyFill="0" applyAlignment="0" applyProtection="0"/>
    <xf numFmtId="0" fontId="63" fillId="24" borderId="11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42" fillId="44" borderId="12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43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1" fillId="20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45" borderId="0" applyNumberFormat="0" applyBorder="0" applyAlignment="0" applyProtection="0"/>
    <xf numFmtId="0" fontId="66" fillId="22" borderId="8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4" fillId="0" borderId="10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6" fillId="0" borderId="0"/>
    <xf numFmtId="3" fontId="46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4" fillId="0" borderId="0">
      <protection locked="0"/>
    </xf>
    <xf numFmtId="0" fontId="47" fillId="46" borderId="0" applyNumberFormat="0" applyBorder="0" applyAlignment="0" applyProtection="0"/>
    <xf numFmtId="0" fontId="29" fillId="38" borderId="0" applyNumberFormat="0" applyBorder="0" applyAlignment="0" applyProtection="0"/>
    <xf numFmtId="1" fontId="46" fillId="0" borderId="0"/>
    <xf numFmtId="37" fontId="48" fillId="0" borderId="0"/>
    <xf numFmtId="1" fontId="8" fillId="0" borderId="0"/>
    <xf numFmtId="0" fontId="29" fillId="38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7" borderId="15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0" fillId="23" borderId="9" applyNumberFormat="0" applyAlignment="0" applyProtection="0"/>
    <xf numFmtId="0" fontId="11" fillId="0" borderId="0"/>
    <xf numFmtId="1" fontId="46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6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49" fillId="38" borderId="17" applyNumberFormat="0" applyAlignment="0" applyProtection="0"/>
    <xf numFmtId="172" fontId="50" fillId="0" borderId="0">
      <alignment horizontal="left"/>
    </xf>
    <xf numFmtId="172" fontId="51" fillId="0" borderId="0">
      <alignment horizontal="left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41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57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63" fillId="37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63" fillId="37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72" fillId="0" borderId="0">
      <protection locked="0"/>
    </xf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 applyNumberFormat="0" applyAlignment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3" fillId="37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3" fontId="1" fillId="0" borderId="0"/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72" fillId="0" borderId="0">
      <protection locked="0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3" fontId="77" fillId="0" borderId="0" applyFill="0" applyBorder="0">
      <alignment horizontal="right" shrinkToFi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2" fillId="0" borderId="0">
      <protection locked="0"/>
    </xf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top" indent="1"/>
    </xf>
    <xf numFmtId="4" fontId="75" fillId="42" borderId="0" applyNumberFormat="0" applyProtection="0">
      <alignment horizontal="right" vertical="center"/>
    </xf>
    <xf numFmtId="0" fontId="1" fillId="0" borderId="0">
      <alignment horizontal="left" vertical="center"/>
    </xf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9" borderId="0" applyNumberFormat="0" applyProtection="0">
      <alignment horizontal="right" vertical="center"/>
    </xf>
    <xf numFmtId="3" fontId="1" fillId="0" borderId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72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4" fontId="47" fillId="54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3" fontId="1" fillId="0" borderId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 applyNumberFormat="0" applyAlignment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7" fillId="58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7" fillId="38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8" fillId="0" borderId="0" applyNumberFormat="0" applyFill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38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1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47" fillId="40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63" fillId="37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55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38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9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4" fontId="63" fillId="37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7" fillId="0" borderId="0" applyFill="0" applyBorder="0">
      <alignment horizontal="right" shrinkToFit="1"/>
    </xf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4" fontId="47" fillId="54" borderId="0" applyNumberFormat="0" applyProtection="0">
      <alignment horizontal="righ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77" fillId="0" borderId="0" applyFill="0" applyBorder="0">
      <alignment horizontal="right" shrinkToFit="1"/>
    </xf>
    <xf numFmtId="0" fontId="1" fillId="0" borderId="0" applyNumberFormat="0" applyAlignment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0" borderId="0">
      <alignment horizontal="left" vertical="center"/>
    </xf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4" fontId="47" fillId="59" borderId="0" applyNumberFormat="0" applyProtection="0">
      <alignment horizontal="right" vertical="center"/>
    </xf>
    <xf numFmtId="3" fontId="1" fillId="0" borderId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38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3" fontId="1" fillId="0" borderId="0"/>
    <xf numFmtId="0" fontId="1" fillId="62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5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5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0" fontId="47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4" borderId="0" applyNumberFormat="0" applyProtection="0">
      <alignment horizontal="righ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0" fontId="1" fillId="0" borderId="0">
      <alignment horizontal="left" vertical="center"/>
    </xf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top" indent="1"/>
    </xf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7" fillId="58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7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67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38" fillId="0" borderId="0" applyNumberFormat="0" applyFill="0" applyAlignment="0" applyProtection="0"/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6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1" fillId="0" borderId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4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3" fontId="1" fillId="0" borderId="0"/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4" fontId="74" fillId="57" borderId="0" applyNumberFormat="0" applyProtection="0">
      <alignment vertical="center"/>
    </xf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top" indent="1"/>
    </xf>
    <xf numFmtId="4" fontId="75" fillId="42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4" fontId="47" fillId="54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47" fillId="59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1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47" fillId="40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55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38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9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75" fillId="4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3" fontId="1" fillId="0" borderId="0"/>
    <xf numFmtId="0" fontId="1" fillId="62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7" fillId="54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9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9" borderId="0" applyNumberFormat="0" applyProtection="0">
      <alignment horizontal="right" vertical="center"/>
    </xf>
    <xf numFmtId="0" fontId="73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47" fillId="58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3" fontId="1" fillId="0" borderId="0"/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top" indent="1"/>
    </xf>
    <xf numFmtId="4" fontId="75" fillId="42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8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47" fillId="59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4" fontId="47" fillId="40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55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10" fontId="1" fillId="19" borderId="0" applyNumberFormat="0" applyBorder="0" applyAlignment="0" applyProtection="0"/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7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4" fontId="47" fillId="59" borderId="0" applyNumberFormat="0" applyProtection="0">
      <alignment horizontal="right" vertical="center"/>
    </xf>
    <xf numFmtId="3" fontId="1" fillId="0" borderId="0"/>
    <xf numFmtId="0" fontId="47" fillId="59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29" fillId="38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78" fillId="58" borderId="0" applyNumberFormat="0" applyFont="0" applyAlignment="0" applyProtection="0"/>
    <xf numFmtId="3" fontId="1" fillId="0" borderId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63" fillId="57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74" fillId="57" borderId="0" applyNumberFormat="0" applyProtection="0">
      <alignment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4" fontId="75" fillId="42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49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7" borderId="0" applyNumberFormat="0" applyBorder="0" applyAlignment="0" applyProtection="0"/>
    <xf numFmtId="174" fontId="8" fillId="0" borderId="0" applyFont="0" applyFill="0" applyBorder="0" applyAlignment="0" applyProtection="0"/>
    <xf numFmtId="0" fontId="29" fillId="37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7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8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4" fillId="57" borderId="0" applyNumberFormat="0" applyProtection="0">
      <alignment vertical="center"/>
    </xf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43" fontId="3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4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7" borderId="15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7" borderId="15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8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7" borderId="15" applyNumberFormat="0" applyFont="0" applyAlignment="0" applyProtection="0"/>
    <xf numFmtId="0" fontId="73" fillId="56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8" fillId="0" borderId="0"/>
    <xf numFmtId="0" fontId="5" fillId="0" borderId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9" fontId="4" fillId="0" borderId="0" applyFont="0" applyFill="0" applyBorder="0" applyAlignment="0" applyProtection="0"/>
    <xf numFmtId="4" fontId="47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5" fillId="0" borderId="0"/>
    <xf numFmtId="0" fontId="3" fillId="0" borderId="0"/>
    <xf numFmtId="4" fontId="47" fillId="53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" fillId="0" borderId="0"/>
    <xf numFmtId="0" fontId="73" fillId="56" borderId="0" applyNumberFormat="0" applyAlignment="0" applyProtection="0"/>
    <xf numFmtId="0" fontId="29" fillId="37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6" borderId="0" applyNumberFormat="0" applyAlignment="0" applyProtection="0"/>
    <xf numFmtId="0" fontId="5" fillId="0" borderId="0" applyFill="0" applyBorder="0"/>
    <xf numFmtId="0" fontId="3" fillId="0" borderId="0"/>
    <xf numFmtId="0" fontId="37" fillId="0" borderId="0" applyNumberFormat="0" applyFill="0" applyAlignment="0" applyProtection="0"/>
    <xf numFmtId="0" fontId="3" fillId="7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" fillId="0" borderId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3" fillId="57" borderId="0" applyNumberFormat="0" applyProtection="0">
      <alignment horizontal="left" vertical="top" indent="1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" fillId="5" borderId="0" applyNumberFormat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29" fillId="38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8" borderId="0" applyNumberFormat="0" applyFont="0" applyAlignment="0" applyProtection="0"/>
    <xf numFmtId="9" fontId="5" fillId="0" borderId="0" applyFont="0" applyFill="0" applyBorder="0" applyAlignment="0" applyProtection="0"/>
    <xf numFmtId="0" fontId="63" fillId="57" borderId="0" applyNumberFormat="0" applyProtection="0">
      <alignment horizontal="left" vertical="top" indent="1"/>
    </xf>
    <xf numFmtId="0" fontId="29" fillId="38" borderId="0" applyNumberFormat="0" applyBorder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0" fontId="3" fillId="0" borderId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3" fillId="57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5" fillId="0" borderId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0" borderId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69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0" fontId="5" fillId="0" borderId="0"/>
    <xf numFmtId="4" fontId="47" fillId="61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7" fillId="40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74" fontId="5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" fillId="4" borderId="0" applyNumberFormat="0" applyBorder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47" borderId="15" applyNumberFormat="0" applyFont="0" applyAlignment="0" applyProtection="0"/>
    <xf numFmtId="0" fontId="3" fillId="0" borderId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" fillId="9" borderId="0" applyNumberFormat="0" applyBorder="0" applyAlignment="0" applyProtection="0"/>
    <xf numFmtId="0" fontId="1" fillId="58" borderId="0" applyNumberFormat="0" applyFont="0" applyAlignment="0" applyProtection="0"/>
    <xf numFmtId="0" fontId="5" fillId="0" borderId="0"/>
    <xf numFmtId="0" fontId="29" fillId="37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3" fillId="9" borderId="0" applyNumberFormat="0" applyBorder="0" applyAlignment="0" applyProtection="0"/>
    <xf numFmtId="0" fontId="78" fillId="58" borderId="0" applyNumberFormat="0" applyFont="0" applyAlignment="0" applyProtection="0"/>
    <xf numFmtId="0" fontId="29" fillId="37" borderId="0" applyNumberFormat="0" applyBorder="0" applyAlignment="0" applyProtection="0"/>
    <xf numFmtId="0" fontId="5" fillId="0" borderId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29" fillId="37" borderId="0" applyNumberFormat="0" applyBorder="0" applyAlignment="0" applyProtection="0"/>
    <xf numFmtId="0" fontId="4" fillId="56" borderId="0" applyNumberFormat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" fillId="0" borderId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7" fillId="0" borderId="0" applyNumberFormat="0" applyFill="0" applyAlignment="0" applyProtection="0"/>
    <xf numFmtId="0" fontId="3" fillId="0" borderId="0"/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2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7" borderId="0" applyNumberFormat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" fillId="0" borderId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 applyAlignment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" fillId="0" borderId="0"/>
    <xf numFmtId="0" fontId="1" fillId="59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5" fillId="0" borderId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87" fontId="5" fillId="0" borderId="0" applyFont="0" applyFill="0" applyBorder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69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" fillId="0" borderId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" fillId="6" borderId="0" applyNumberFormat="0" applyBorder="0" applyAlignment="0" applyProtection="0"/>
    <xf numFmtId="0" fontId="1" fillId="58" borderId="0" applyNumberFormat="0" applyFont="0" applyAlignment="0" applyProtection="0"/>
    <xf numFmtId="0" fontId="29" fillId="38" borderId="0" applyNumberFormat="0" applyBorder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8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" fillId="0" borderId="0"/>
    <xf numFmtId="0" fontId="78" fillId="58" borderId="0" applyNumberFormat="0" applyFont="0" applyAlignment="0" applyProtection="0"/>
    <xf numFmtId="0" fontId="29" fillId="37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4" fontId="47" fillId="51" borderId="0" applyNumberFormat="0" applyProtection="0">
      <alignment horizontal="righ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4" fontId="47" fillId="40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3" fillId="0" borderId="0"/>
    <xf numFmtId="0" fontId="78" fillId="58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3" fillId="56" borderId="0" applyNumberFormat="0" applyAlignment="0" applyProtection="0"/>
    <xf numFmtId="0" fontId="73" fillId="56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4" fillId="47" borderId="15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" fillId="0" borderId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8" borderId="0" applyNumberFormat="0" applyBorder="0" applyAlignment="0" applyProtection="0"/>
    <xf numFmtId="0" fontId="4" fillId="0" borderId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29" fillId="38" borderId="0" applyNumberFormat="0" applyBorder="0" applyAlignment="0" applyProtection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74" fontId="8" fillId="0" borderId="0" applyFont="0" applyFill="0" applyBorder="0" applyAlignment="0" applyProtection="0"/>
    <xf numFmtId="0" fontId="4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7" fillId="51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" fillId="15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59" borderId="0" applyNumberFormat="0" applyProtection="0">
      <alignment horizontal="left" vertical="top" indent="1"/>
    </xf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7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0" borderId="0"/>
    <xf numFmtId="0" fontId="5" fillId="0" borderId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9" fontId="4" fillId="0" borderId="0" applyFont="0" applyFill="0" applyBorder="0" applyAlignment="0" applyProtection="0"/>
    <xf numFmtId="0" fontId="1" fillId="62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" fillId="0" borderId="0"/>
    <xf numFmtId="0" fontId="39" fillId="49" borderId="0" applyNumberFormat="0" applyAlignment="0" applyProtection="0"/>
    <xf numFmtId="4" fontId="47" fillId="48" borderId="0" applyNumberFormat="0" applyProtection="0">
      <alignment horizontal="right" vertical="center"/>
    </xf>
    <xf numFmtId="0" fontId="3" fillId="0" borderId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7" fillId="0" borderId="0" applyNumberFormat="0" applyFill="0" applyAlignment="0" applyProtection="0"/>
    <xf numFmtId="0" fontId="29" fillId="38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5" fillId="0" borderId="0" applyFill="0" applyBorder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3" fillId="0" borderId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29" fillId="38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73" fillId="56" borderId="0" applyNumberFormat="0" applyAlignment="0" applyProtection="0"/>
    <xf numFmtId="0" fontId="4" fillId="56" borderId="0" applyNumberFormat="0" applyAlignment="0" applyProtection="0"/>
    <xf numFmtId="43" fontId="3" fillId="0" borderId="0" applyFont="0" applyFill="0" applyBorder="0" applyAlignment="0" applyProtection="0"/>
    <xf numFmtId="0" fontId="73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29" fillId="37" borderId="0" applyNumberFormat="0" applyBorder="0" applyAlignment="0" applyProtection="0"/>
    <xf numFmtId="43" fontId="3" fillId="0" borderId="0" applyFont="0" applyFill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29" fillId="38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0" fontId="29" fillId="37" borderId="0" applyNumberFormat="0" applyBorder="0" applyAlignment="0" applyProtection="0"/>
    <xf numFmtId="0" fontId="78" fillId="58" borderId="0" applyNumberFormat="0" applyFont="0" applyAlignment="0" applyProtection="0"/>
    <xf numFmtId="4" fontId="74" fillId="57" borderId="0" applyNumberFormat="0" applyProtection="0">
      <alignment vertical="center"/>
    </xf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4" fontId="74" fillId="57" borderId="0" applyNumberFormat="0" applyProtection="0">
      <alignment vertical="center"/>
    </xf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47" fillId="58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29" fillId="37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6" borderId="0" applyNumberFormat="0" applyAlignment="0" applyProtection="0"/>
    <xf numFmtId="0" fontId="29" fillId="37" borderId="0" applyNumberFormat="0" applyBorder="0" applyAlignment="0" applyProtection="0"/>
    <xf numFmtId="0" fontId="4" fillId="56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3" fillId="0" borderId="0"/>
    <xf numFmtId="0" fontId="39" fillId="49" borderId="0" applyNumberFormat="0" applyAlignment="0" applyProtection="0"/>
    <xf numFmtId="3" fontId="1" fillId="0" borderId="0"/>
    <xf numFmtId="0" fontId="3" fillId="0" borderId="0"/>
    <xf numFmtId="0" fontId="73" fillId="56" borderId="0" applyNumberFormat="0" applyAlignment="0" applyProtection="0"/>
    <xf numFmtId="0" fontId="3" fillId="8" borderId="0" applyNumberFormat="0" applyBorder="0" applyAlignment="0" applyProtection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63" fillId="57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74" fontId="4" fillId="0" borderId="0" applyFont="0" applyFill="0" applyBorder="0" applyAlignment="0" applyProtection="0"/>
    <xf numFmtId="0" fontId="1" fillId="58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39" fillId="49" borderId="0" applyNumberFormat="0" applyAlignment="0" applyProtection="0"/>
    <xf numFmtId="0" fontId="1" fillId="59" borderId="0" applyNumberFormat="0" applyProtection="0">
      <alignment horizontal="left" vertical="top" indent="1"/>
    </xf>
    <xf numFmtId="0" fontId="3" fillId="0" borderId="0"/>
    <xf numFmtId="0" fontId="78" fillId="58" borderId="0" applyNumberFormat="0" applyFont="0" applyAlignment="0" applyProtection="0"/>
    <xf numFmtId="4" fontId="76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29" fillId="37" borderId="0" applyNumberFormat="0" applyBorder="0" applyAlignment="0" applyProtection="0"/>
    <xf numFmtId="173" fontId="4" fillId="0" borderId="0" applyFont="0" applyFill="0" applyBorder="0" applyAlignment="0" applyProtection="0"/>
    <xf numFmtId="0" fontId="37" fillId="0" borderId="0" applyNumberFormat="0" applyFill="0" applyAlignment="0" applyProtection="0"/>
    <xf numFmtId="0" fontId="29" fillId="37" borderId="0" applyNumberFormat="0" applyBorder="0" applyAlignment="0" applyProtection="0"/>
    <xf numFmtId="0" fontId="39" fillId="49" borderId="0" applyNumberFormat="0" applyAlignment="0" applyProtection="0"/>
    <xf numFmtId="0" fontId="5" fillId="0" borderId="0"/>
    <xf numFmtId="0" fontId="39" fillId="49" borderId="0" applyNumberFormat="0" applyAlignment="0" applyProtection="0"/>
    <xf numFmtId="43" fontId="3" fillId="0" borderId="0" applyFont="0" applyFill="0" applyBorder="0" applyAlignment="0" applyProtection="0"/>
    <xf numFmtId="0" fontId="1" fillId="58" borderId="0" applyNumberFormat="0" applyFont="0" applyAlignment="0" applyProtection="0"/>
    <xf numFmtId="0" fontId="7" fillId="0" borderId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58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5" fillId="0" borderId="0"/>
    <xf numFmtId="0" fontId="39" fillId="49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1" fillId="58" borderId="0" applyNumberFormat="0" applyFont="0" applyAlignment="0" applyProtection="0"/>
    <xf numFmtId="0" fontId="3" fillId="6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1" fillId="58" borderId="0" applyNumberFormat="0" applyFont="0" applyAlignment="0" applyProtection="0"/>
    <xf numFmtId="0" fontId="3" fillId="15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170" fontId="5" fillId="0" borderId="0" applyFill="0" applyBorder="0" applyAlignment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6" borderId="0" applyNumberFormat="0" applyAlignment="0" applyProtection="0"/>
    <xf numFmtId="0" fontId="3" fillId="12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" fillId="0" borderId="0"/>
    <xf numFmtId="0" fontId="73" fillId="56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74" fontId="58" fillId="0" borderId="0" applyFont="0" applyFill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4" fontId="47" fillId="53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3" fillId="0" borderId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29" fillId="37" borderId="0" applyNumberFormat="0" applyBorder="0" applyAlignment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29" fillId="37" borderId="0" applyNumberFormat="0" applyBorder="0" applyAlignment="0" applyProtection="0"/>
    <xf numFmtId="0" fontId="37" fillId="0" borderId="0" applyNumberFormat="0" applyFill="0" applyAlignment="0" applyProtection="0"/>
    <xf numFmtId="0" fontId="3" fillId="7" borderId="0" applyNumberFormat="0" applyBorder="0" applyAlignment="0" applyProtection="0"/>
    <xf numFmtId="0" fontId="4" fillId="56" borderId="0" applyNumberFormat="0" applyAlignment="0" applyProtection="0"/>
    <xf numFmtId="4" fontId="47" fillId="60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0" borderId="0"/>
    <xf numFmtId="0" fontId="5" fillId="0" borderId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174" fontId="5" fillId="0" borderId="0" applyFont="0" applyFill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9" fillId="49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" fillId="0" borderId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7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169" fontId="4" fillId="0" borderId="0" applyFont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3" fillId="0" borderId="0"/>
    <xf numFmtId="0" fontId="37" fillId="0" borderId="0" applyNumberFormat="0" applyFill="0" applyAlignment="0" applyProtection="0"/>
    <xf numFmtId="0" fontId="5" fillId="0" borderId="0"/>
    <xf numFmtId="0" fontId="29" fillId="38" borderId="0" applyNumberFormat="0" applyBorder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0" borderId="0"/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3" fillId="12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" fillId="0" borderId="0"/>
    <xf numFmtId="0" fontId="78" fillId="58" borderId="0" applyNumberFormat="0" applyFont="0" applyAlignment="0" applyProtection="0"/>
    <xf numFmtId="4" fontId="49" fillId="58" borderId="0" applyNumberFormat="0" applyProtection="0">
      <alignment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0" borderId="0"/>
    <xf numFmtId="0" fontId="29" fillId="39" borderId="0" applyNumberFormat="0" applyBorder="0" applyAlignment="0" applyProtection="0"/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0" fontId="4" fillId="0" borderId="0"/>
    <xf numFmtId="3" fontId="77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39" fillId="49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" fillId="9" borderId="0" applyNumberFormat="0" applyBorder="0" applyAlignment="0" applyProtection="0"/>
    <xf numFmtId="0" fontId="1" fillId="58" borderId="0" applyNumberFormat="0" applyFont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8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7" fillId="51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8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1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7" fillId="53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" fillId="8" borderId="0" applyNumberFormat="0" applyBorder="0" applyAlignment="0" applyProtection="0"/>
    <xf numFmtId="0" fontId="37" fillId="0" borderId="0" applyNumberFormat="0" applyFill="0" applyAlignment="0" applyProtection="0"/>
    <xf numFmtId="4" fontId="49" fillId="58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73" fillId="56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1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5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35">
    <xf numFmtId="0" fontId="0" fillId="0" borderId="0" xfId="0"/>
    <xf numFmtId="0" fontId="30" fillId="2" borderId="1" xfId="0" applyFont="1" applyFill="1" applyBorder="1" applyAlignment="1">
      <alignment horizontal="center" vertical="center" wrapText="1"/>
    </xf>
    <xf numFmtId="168" fontId="30" fillId="2" borderId="1" xfId="1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31" fillId="2" borderId="0" xfId="0" applyFont="1" applyFill="1"/>
    <xf numFmtId="0" fontId="30" fillId="2" borderId="1" xfId="0" applyFont="1" applyFill="1" applyBorder="1" applyAlignment="1">
      <alignment horizontal="left"/>
    </xf>
    <xf numFmtId="0" fontId="31" fillId="2" borderId="0" xfId="0" applyFont="1" applyFill="1" applyAlignment="1"/>
    <xf numFmtId="0" fontId="31" fillId="2" borderId="0" xfId="0" applyFont="1" applyFill="1" applyBorder="1" applyAlignment="1">
      <alignment horizontal="left"/>
    </xf>
    <xf numFmtId="191" fontId="31" fillId="2" borderId="0" xfId="13892" applyNumberFormat="1" applyFont="1" applyFill="1" applyBorder="1" applyAlignment="1">
      <alignment horizontal="left"/>
    </xf>
    <xf numFmtId="0" fontId="30" fillId="0" borderId="0" xfId="0" applyFont="1" applyAlignment="1"/>
    <xf numFmtId="168" fontId="31" fillId="2" borderId="0" xfId="1" applyNumberFormat="1" applyFont="1" applyFill="1" applyBorder="1"/>
    <xf numFmtId="0" fontId="31" fillId="2" borderId="0" xfId="1" applyNumberFormat="1" applyFont="1" applyFill="1" applyBorder="1"/>
    <xf numFmtId="49" fontId="31" fillId="2" borderId="0" xfId="1" applyNumberFormat="1" applyFont="1" applyFill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wrapText="1"/>
    </xf>
    <xf numFmtId="0" fontId="30" fillId="2" borderId="1" xfId="0" applyFont="1" applyFill="1" applyBorder="1"/>
    <xf numFmtId="168" fontId="30" fillId="2" borderId="1" xfId="1" applyNumberFormat="1" applyFont="1" applyFill="1" applyBorder="1" applyAlignment="1">
      <alignment horizontal="center" wrapText="1"/>
    </xf>
    <xf numFmtId="49" fontId="30" fillId="2" borderId="1" xfId="1" applyNumberFormat="1" applyFont="1" applyFill="1" applyBorder="1" applyAlignment="1">
      <alignment horizontal="center" vertical="center"/>
    </xf>
    <xf numFmtId="41" fontId="31" fillId="2" borderId="0" xfId="0" applyNumberFormat="1" applyFont="1" applyFill="1"/>
    <xf numFmtId="41" fontId="30" fillId="2" borderId="0" xfId="1" applyNumberFormat="1" applyFont="1" applyFill="1" applyBorder="1"/>
    <xf numFmtId="0" fontId="31" fillId="2" borderId="1" xfId="0" applyFont="1" applyFill="1" applyBorder="1"/>
    <xf numFmtId="0" fontId="31" fillId="2" borderId="1" xfId="0" applyFont="1" applyFill="1" applyBorder="1" applyAlignment="1">
      <alignment horizontal="left"/>
    </xf>
    <xf numFmtId="43" fontId="31" fillId="2" borderId="0" xfId="0" applyNumberFormat="1" applyFont="1" applyFill="1"/>
    <xf numFmtId="43" fontId="31" fillId="2" borderId="0" xfId="0" applyNumberFormat="1" applyFont="1" applyFill="1" applyBorder="1"/>
    <xf numFmtId="43" fontId="31" fillId="2" borderId="0" xfId="1" applyNumberFormat="1" applyFont="1" applyFill="1" applyBorder="1"/>
    <xf numFmtId="0" fontId="31" fillId="2" borderId="0" xfId="0" applyFont="1" applyFill="1" applyBorder="1"/>
    <xf numFmtId="49" fontId="30" fillId="2" borderId="0" xfId="0" applyNumberFormat="1" applyFont="1" applyFill="1" applyBorder="1"/>
    <xf numFmtId="192" fontId="30" fillId="2" borderId="1" xfId="1" applyNumberFormat="1" applyFont="1" applyFill="1" applyBorder="1" applyAlignment="1">
      <alignment horizontal="center" vertical="center"/>
    </xf>
    <xf numFmtId="193" fontId="79" fillId="2" borderId="1" xfId="1" applyNumberFormat="1" applyFont="1" applyFill="1" applyBorder="1" applyAlignment="1">
      <alignment horizontal="center" wrapText="1"/>
    </xf>
    <xf numFmtId="193" fontId="79" fillId="2" borderId="1" xfId="1" applyNumberFormat="1" applyFont="1" applyFill="1" applyBorder="1"/>
    <xf numFmtId="193" fontId="5" fillId="2" borderId="1" xfId="1" applyNumberFormat="1" applyFont="1" applyFill="1" applyBorder="1"/>
    <xf numFmtId="0" fontId="31" fillId="2" borderId="1" xfId="0" applyFont="1" applyFill="1" applyBorder="1" applyAlignment="1">
      <alignment horizontal="center"/>
    </xf>
    <xf numFmtId="195" fontId="79" fillId="2" borderId="1" xfId="1" applyNumberFormat="1" applyFont="1" applyFill="1" applyBorder="1" applyAlignment="1">
      <alignment horizontal="center" wrapText="1"/>
    </xf>
    <xf numFmtId="0" fontId="30" fillId="2" borderId="22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</cellXfs>
  <cellStyles count="13895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" xfId="13894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" xfId="13893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RowHeight="12.75"/>
  <cols>
    <col min="1" max="1" width="73" style="4" bestFit="1" customWidth="1"/>
    <col min="2" max="2" width="15.28515625" style="4" customWidth="1"/>
    <col min="3" max="3" width="15" style="4" bestFit="1" customWidth="1"/>
    <col min="4" max="28" width="14.85546875" style="4" customWidth="1"/>
    <col min="29" max="29" width="13.85546875" style="4" customWidth="1"/>
    <col min="30" max="30" width="9.7109375" style="4" customWidth="1"/>
    <col min="31" max="31" width="10" style="4" customWidth="1"/>
    <col min="32" max="32" width="11.5703125" style="4" bestFit="1" customWidth="1"/>
    <col min="33" max="33" width="15.28515625" style="4" bestFit="1" customWidth="1"/>
    <col min="34" max="34" width="7.140625" style="4" bestFit="1" customWidth="1"/>
    <col min="35" max="42" width="6.7109375" style="4" bestFit="1" customWidth="1"/>
    <col min="43" max="43" width="16.140625" style="4" customWidth="1"/>
    <col min="44" max="44" width="11.140625" style="4" customWidth="1"/>
    <col min="45" max="52" width="6.7109375" style="4" bestFit="1" customWidth="1"/>
    <col min="53" max="53" width="14" style="4" customWidth="1"/>
    <col min="54" max="54" width="6.7109375" style="4" bestFit="1" customWidth="1"/>
    <col min="55" max="16384" width="11.42578125" style="4"/>
  </cols>
  <sheetData>
    <row r="1" spans="1:33">
      <c r="A1" s="3" t="s">
        <v>91</v>
      </c>
    </row>
    <row r="3" spans="1:33">
      <c r="A3" s="33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3" ht="17.25" customHeight="1">
      <c r="A4" s="6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6"/>
    </row>
    <row r="5" spans="1:33">
      <c r="A5" s="9" t="s">
        <v>87</v>
      </c>
      <c r="B5" s="10"/>
    </row>
    <row r="6" spans="1:33">
      <c r="A6" s="4" t="s">
        <v>55</v>
      </c>
      <c r="AC6" s="11"/>
      <c r="AD6" s="12"/>
    </row>
    <row r="7" spans="1:33" s="14" customFormat="1" ht="114.75">
      <c r="A7" s="1" t="s">
        <v>0</v>
      </c>
      <c r="B7" s="1" t="s">
        <v>1</v>
      </c>
      <c r="C7" s="1" t="s">
        <v>2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56</v>
      </c>
      <c r="AD7" s="13" t="s">
        <v>3</v>
      </c>
    </row>
    <row r="8" spans="1:33">
      <c r="A8" s="15"/>
      <c r="B8" s="15"/>
      <c r="C8" s="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3"/>
    </row>
    <row r="9" spans="1:33">
      <c r="A9" s="15" t="s">
        <v>57</v>
      </c>
      <c r="B9" s="15"/>
      <c r="C9" s="5"/>
      <c r="D9" s="28">
        <f t="shared" ref="D9:Q9" si="0">+D10-D11</f>
        <v>0</v>
      </c>
      <c r="E9" s="28">
        <f t="shared" ref="E9:F9" si="1">+E10-E11</f>
        <v>207.80497</v>
      </c>
      <c r="F9" s="28">
        <f t="shared" si="1"/>
        <v>53.29486</v>
      </c>
      <c r="G9" s="28">
        <f t="shared" si="0"/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-154361.33468</v>
      </c>
      <c r="R9" s="28">
        <f t="shared" ref="R9:AC9" si="2">+R10-R11</f>
        <v>212678.22461999999</v>
      </c>
      <c r="S9" s="28">
        <f t="shared" si="2"/>
        <v>-0.12</v>
      </c>
      <c r="T9" s="28">
        <f t="shared" si="2"/>
        <v>1832.5398500000006</v>
      </c>
      <c r="U9" s="28">
        <f t="shared" si="2"/>
        <v>-252490.12161999999</v>
      </c>
      <c r="V9" s="28">
        <f t="shared" si="2"/>
        <v>10749.482620000001</v>
      </c>
      <c r="W9" s="28">
        <f t="shared" si="2"/>
        <v>1053.0610099999999</v>
      </c>
      <c r="X9" s="28">
        <f t="shared" si="2"/>
        <v>-103047.56427</v>
      </c>
      <c r="Y9" s="28">
        <f t="shared" si="2"/>
        <v>0</v>
      </c>
      <c r="Z9" s="28">
        <f t="shared" si="2"/>
        <v>1464.71477</v>
      </c>
      <c r="AA9" s="28">
        <f t="shared" si="2"/>
        <v>-1272.6300099999999</v>
      </c>
      <c r="AB9" s="28">
        <f t="shared" si="2"/>
        <v>113527.52352</v>
      </c>
      <c r="AC9" s="28">
        <f t="shared" si="2"/>
        <v>-169605.12436000002</v>
      </c>
      <c r="AD9" s="27"/>
      <c r="AE9" s="18"/>
      <c r="AG9" s="18"/>
    </row>
    <row r="10" spans="1:33">
      <c r="A10" s="15" t="s">
        <v>58</v>
      </c>
      <c r="B10" s="15"/>
      <c r="C10" s="5"/>
      <c r="D10" s="28">
        <v>0</v>
      </c>
      <c r="E10" s="28">
        <v>245.81496999999999</v>
      </c>
      <c r="F10" s="28">
        <v>70.854860000000002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>
        <v>14161.875319999999</v>
      </c>
      <c r="R10" s="28">
        <v>260876.29462</v>
      </c>
      <c r="S10" s="32">
        <v>0</v>
      </c>
      <c r="T10" s="28">
        <v>4347.9698500000004</v>
      </c>
      <c r="U10" s="28">
        <v>219367.75838000001</v>
      </c>
      <c r="V10" s="28">
        <v>15609.322620000001</v>
      </c>
      <c r="W10" s="28">
        <v>1053.0610099999999</v>
      </c>
      <c r="X10" s="28">
        <v>148525.74573</v>
      </c>
      <c r="Y10" s="28"/>
      <c r="Z10" s="28">
        <v>1464.71477</v>
      </c>
      <c r="AA10" s="28">
        <v>171.18998999999999</v>
      </c>
      <c r="AB10" s="28">
        <f>115410.71666+15793.47686</f>
        <v>131204.19352</v>
      </c>
      <c r="AC10" s="29">
        <f t="shared" ref="AC10:AC11" si="3">SUM(D10:AB10)</f>
        <v>797098.79563999991</v>
      </c>
      <c r="AD10" s="13" t="s">
        <v>90</v>
      </c>
      <c r="AE10" s="18"/>
      <c r="AF10" s="18"/>
      <c r="AG10" s="18"/>
    </row>
    <row r="11" spans="1:33">
      <c r="A11" s="15" t="s">
        <v>59</v>
      </c>
      <c r="B11" s="15"/>
      <c r="C11" s="5"/>
      <c r="D11" s="28">
        <v>0</v>
      </c>
      <c r="E11" s="28">
        <v>38.01</v>
      </c>
      <c r="F11" s="28">
        <v>17.559999999999999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>
        <v>168523.21</v>
      </c>
      <c r="R11" s="28">
        <v>48198.07</v>
      </c>
      <c r="S11" s="28">
        <v>0.12</v>
      </c>
      <c r="T11" s="28">
        <v>2515.4299999999998</v>
      </c>
      <c r="U11" s="28">
        <v>471857.88</v>
      </c>
      <c r="V11" s="28">
        <v>4859.84</v>
      </c>
      <c r="W11" s="28">
        <v>0</v>
      </c>
      <c r="X11" s="28">
        <v>251573.31</v>
      </c>
      <c r="Y11" s="28"/>
      <c r="Z11" s="28"/>
      <c r="AA11" s="28">
        <v>1443.82</v>
      </c>
      <c r="AB11" s="28">
        <v>17676.669999999998</v>
      </c>
      <c r="AC11" s="29">
        <f t="shared" si="3"/>
        <v>966703.91999999993</v>
      </c>
      <c r="AD11" s="13" t="s">
        <v>90</v>
      </c>
      <c r="AG11" s="18"/>
    </row>
    <row r="12" spans="1:33">
      <c r="A12" s="15"/>
      <c r="B12" s="15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3"/>
    </row>
    <row r="13" spans="1:33">
      <c r="A13" s="15" t="s">
        <v>54</v>
      </c>
      <c r="B13" s="15"/>
      <c r="C13" s="5"/>
      <c r="D13" s="29">
        <f t="shared" ref="D13:Q13" si="4">+D14</f>
        <v>0</v>
      </c>
      <c r="E13" s="29">
        <f t="shared" si="4"/>
        <v>18.418080999999997</v>
      </c>
      <c r="F13" s="29">
        <f t="shared" si="4"/>
        <v>13.09482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29">
        <f t="shared" si="4"/>
        <v>0</v>
      </c>
      <c r="P13" s="29">
        <f t="shared" si="4"/>
        <v>0</v>
      </c>
      <c r="Q13" s="29">
        <f t="shared" si="4"/>
        <v>521700.58371000004</v>
      </c>
      <c r="R13" s="29">
        <f t="shared" ref="R13:AB13" si="5">+R14</f>
        <v>21953.197179999999</v>
      </c>
      <c r="S13" s="29">
        <f t="shared" si="5"/>
        <v>1919.0559300000002</v>
      </c>
      <c r="T13" s="29">
        <f t="shared" si="5"/>
        <v>42.873660000000001</v>
      </c>
      <c r="U13" s="29">
        <f t="shared" si="5"/>
        <v>1484446.3601400002</v>
      </c>
      <c r="V13" s="29">
        <f t="shared" si="5"/>
        <v>0</v>
      </c>
      <c r="W13" s="29">
        <f t="shared" si="5"/>
        <v>5470.8517599999996</v>
      </c>
      <c r="X13" s="29">
        <f t="shared" si="5"/>
        <v>0</v>
      </c>
      <c r="Y13" s="29">
        <f t="shared" si="5"/>
        <v>0</v>
      </c>
      <c r="Z13" s="29">
        <f t="shared" si="5"/>
        <v>0</v>
      </c>
      <c r="AA13" s="29">
        <f t="shared" si="5"/>
        <v>0</v>
      </c>
      <c r="AB13" s="29">
        <f t="shared" si="5"/>
        <v>7318.2016199999998</v>
      </c>
      <c r="AC13" s="29">
        <f t="shared" ref="AC13:AC62" si="6">SUM(D13:AB13)</f>
        <v>2042882.6369010003</v>
      </c>
      <c r="AD13" s="17"/>
      <c r="AE13" s="19"/>
      <c r="AG13" s="18"/>
    </row>
    <row r="14" spans="1:33">
      <c r="A14" s="15" t="s">
        <v>85</v>
      </c>
      <c r="B14" s="20"/>
      <c r="C14" s="21">
        <v>30</v>
      </c>
      <c r="D14" s="30">
        <f t="shared" ref="D14:Q14" si="7">+D15+D47</f>
        <v>0</v>
      </c>
      <c r="E14" s="30">
        <f t="shared" ref="E14:F14" si="8">+E15+E47</f>
        <v>18.418080999999997</v>
      </c>
      <c r="F14" s="30">
        <f t="shared" si="8"/>
        <v>13.09482</v>
      </c>
      <c r="G14" s="30">
        <f t="shared" si="7"/>
        <v>0</v>
      </c>
      <c r="H14" s="30">
        <f t="shared" si="7"/>
        <v>0</v>
      </c>
      <c r="I14" s="30">
        <f t="shared" si="7"/>
        <v>0</v>
      </c>
      <c r="J14" s="30">
        <f t="shared" si="7"/>
        <v>0</v>
      </c>
      <c r="K14" s="30">
        <f t="shared" si="7"/>
        <v>0</v>
      </c>
      <c r="L14" s="30">
        <f t="shared" si="7"/>
        <v>0</v>
      </c>
      <c r="M14" s="30">
        <f t="shared" si="7"/>
        <v>0</v>
      </c>
      <c r="N14" s="30">
        <f t="shared" si="7"/>
        <v>0</v>
      </c>
      <c r="O14" s="30">
        <f t="shared" si="7"/>
        <v>0</v>
      </c>
      <c r="P14" s="30">
        <f t="shared" si="7"/>
        <v>0</v>
      </c>
      <c r="Q14" s="30">
        <f t="shared" si="7"/>
        <v>521700.58371000004</v>
      </c>
      <c r="R14" s="30">
        <f t="shared" ref="R14:AB14" si="9">+R15+R47</f>
        <v>21953.197179999999</v>
      </c>
      <c r="S14" s="30">
        <f t="shared" si="9"/>
        <v>1919.0559300000002</v>
      </c>
      <c r="T14" s="30">
        <f t="shared" si="9"/>
        <v>42.873660000000001</v>
      </c>
      <c r="U14" s="30">
        <f t="shared" si="9"/>
        <v>1484446.3601400002</v>
      </c>
      <c r="V14" s="30">
        <f t="shared" si="9"/>
        <v>0</v>
      </c>
      <c r="W14" s="30">
        <f t="shared" si="9"/>
        <v>5470.8517599999996</v>
      </c>
      <c r="X14" s="30">
        <f t="shared" si="9"/>
        <v>0</v>
      </c>
      <c r="Y14" s="30">
        <f t="shared" si="9"/>
        <v>0</v>
      </c>
      <c r="Z14" s="30">
        <f t="shared" si="9"/>
        <v>0</v>
      </c>
      <c r="AA14" s="30">
        <f t="shared" si="9"/>
        <v>0</v>
      </c>
      <c r="AB14" s="30">
        <f t="shared" si="9"/>
        <v>7318.2016199999998</v>
      </c>
      <c r="AC14" s="29">
        <f t="shared" si="6"/>
        <v>2042882.6369010003</v>
      </c>
      <c r="AD14" s="27"/>
      <c r="AG14" s="18"/>
    </row>
    <row r="15" spans="1:33">
      <c r="A15" s="15" t="s">
        <v>4</v>
      </c>
      <c r="B15" s="20"/>
      <c r="C15" s="21">
        <v>301</v>
      </c>
      <c r="D15" s="30">
        <f t="shared" ref="D15:Q15" si="10">+D16+D24+D25+D34+D41</f>
        <v>0</v>
      </c>
      <c r="E15" s="30">
        <f t="shared" ref="E15:F15" si="11">+E16+E24+E25+E34+E41</f>
        <v>17.575109999999999</v>
      </c>
      <c r="F15" s="30">
        <f t="shared" si="11"/>
        <v>12.247540000000001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0">
        <f t="shared" si="10"/>
        <v>0</v>
      </c>
      <c r="P15" s="30">
        <f t="shared" si="10"/>
        <v>0</v>
      </c>
      <c r="Q15" s="30">
        <f t="shared" si="10"/>
        <v>487944.36381000001</v>
      </c>
      <c r="R15" s="30">
        <f t="shared" ref="R15:AB15" si="12">+R16+R24+R25+R34+R41</f>
        <v>20532.733079999998</v>
      </c>
      <c r="S15" s="30">
        <f t="shared" si="12"/>
        <v>1918.8339900000003</v>
      </c>
      <c r="T15" s="30">
        <f t="shared" si="12"/>
        <v>40.099550000000001</v>
      </c>
      <c r="U15" s="30">
        <f t="shared" si="12"/>
        <v>1388845.5567400001</v>
      </c>
      <c r="V15" s="30">
        <f t="shared" si="12"/>
        <v>0</v>
      </c>
      <c r="W15" s="30">
        <f t="shared" si="12"/>
        <v>5470.8517599999996</v>
      </c>
      <c r="X15" s="30">
        <f t="shared" si="12"/>
        <v>0</v>
      </c>
      <c r="Y15" s="30">
        <f t="shared" si="12"/>
        <v>0</v>
      </c>
      <c r="Z15" s="30">
        <f t="shared" si="12"/>
        <v>0</v>
      </c>
      <c r="AA15" s="30">
        <f t="shared" si="12"/>
        <v>0</v>
      </c>
      <c r="AB15" s="30">
        <f t="shared" si="12"/>
        <v>6843.5404099999996</v>
      </c>
      <c r="AC15" s="29">
        <f t="shared" si="6"/>
        <v>1911625.8019900001</v>
      </c>
      <c r="AD15" s="17"/>
      <c r="AG15" s="18"/>
    </row>
    <row r="16" spans="1:33">
      <c r="A16" s="15" t="s">
        <v>5</v>
      </c>
      <c r="B16" s="31" t="s">
        <v>88</v>
      </c>
      <c r="C16" s="21">
        <v>3011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f t="shared" ref="R16:AB16" si="13">SUM(R17:R23)</f>
        <v>0</v>
      </c>
      <c r="S16" s="30">
        <f t="shared" si="13"/>
        <v>0</v>
      </c>
      <c r="T16" s="30">
        <f t="shared" si="13"/>
        <v>0</v>
      </c>
      <c r="U16" s="30">
        <f t="shared" si="13"/>
        <v>0</v>
      </c>
      <c r="V16" s="30">
        <f t="shared" si="13"/>
        <v>0</v>
      </c>
      <c r="W16" s="30">
        <f t="shared" si="13"/>
        <v>0</v>
      </c>
      <c r="X16" s="30">
        <f t="shared" si="13"/>
        <v>0</v>
      </c>
      <c r="Y16" s="30">
        <f t="shared" si="13"/>
        <v>0</v>
      </c>
      <c r="Z16" s="30">
        <f t="shared" si="13"/>
        <v>0</v>
      </c>
      <c r="AA16" s="30">
        <f t="shared" si="13"/>
        <v>0</v>
      </c>
      <c r="AB16" s="30">
        <f t="shared" si="13"/>
        <v>0</v>
      </c>
      <c r="AC16" s="29">
        <f t="shared" si="6"/>
        <v>0</v>
      </c>
      <c r="AD16" s="17" t="s">
        <v>89</v>
      </c>
      <c r="AG16" s="18"/>
    </row>
    <row r="17" spans="1:33">
      <c r="A17" s="20" t="s">
        <v>6</v>
      </c>
      <c r="B17" s="31" t="s">
        <v>88</v>
      </c>
      <c r="C17" s="21">
        <v>30111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29">
        <f t="shared" si="6"/>
        <v>0</v>
      </c>
      <c r="AD17" s="17" t="s">
        <v>89</v>
      </c>
      <c r="AG17" s="18"/>
    </row>
    <row r="18" spans="1:33">
      <c r="A18" s="20" t="s">
        <v>7</v>
      </c>
      <c r="B18" s="31" t="s">
        <v>88</v>
      </c>
      <c r="C18" s="21">
        <v>30112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29">
        <f t="shared" si="6"/>
        <v>0</v>
      </c>
      <c r="AD18" s="17" t="s">
        <v>89</v>
      </c>
      <c r="AG18" s="18"/>
    </row>
    <row r="19" spans="1:33">
      <c r="A19" s="20" t="s">
        <v>8</v>
      </c>
      <c r="B19" s="31" t="s">
        <v>88</v>
      </c>
      <c r="C19" s="21">
        <v>30113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29">
        <f t="shared" si="6"/>
        <v>0</v>
      </c>
      <c r="AD19" s="17" t="s">
        <v>89</v>
      </c>
      <c r="AG19" s="18"/>
    </row>
    <row r="20" spans="1:33">
      <c r="A20" s="20" t="s">
        <v>9</v>
      </c>
      <c r="B20" s="31" t="s">
        <v>88</v>
      </c>
      <c r="C20" s="21">
        <v>30114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29">
        <f t="shared" si="6"/>
        <v>0</v>
      </c>
      <c r="AD20" s="17" t="s">
        <v>89</v>
      </c>
      <c r="AG20" s="18"/>
    </row>
    <row r="21" spans="1:33">
      <c r="A21" s="20" t="s">
        <v>10</v>
      </c>
      <c r="B21" s="31" t="s">
        <v>88</v>
      </c>
      <c r="C21" s="21">
        <v>30115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29">
        <f t="shared" si="6"/>
        <v>0</v>
      </c>
      <c r="AD21" s="17" t="s">
        <v>89</v>
      </c>
      <c r="AG21" s="18"/>
    </row>
    <row r="22" spans="1:33">
      <c r="A22" s="20" t="s">
        <v>11</v>
      </c>
      <c r="B22" s="31" t="s">
        <v>88</v>
      </c>
      <c r="C22" s="21">
        <v>30116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29">
        <f t="shared" si="6"/>
        <v>0</v>
      </c>
      <c r="AD22" s="17" t="s">
        <v>89</v>
      </c>
      <c r="AG22" s="18"/>
    </row>
    <row r="23" spans="1:33">
      <c r="A23" s="20" t="s">
        <v>12</v>
      </c>
      <c r="B23" s="31" t="s">
        <v>88</v>
      </c>
      <c r="C23" s="21">
        <v>30117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29">
        <f t="shared" si="6"/>
        <v>0</v>
      </c>
      <c r="AD23" s="17" t="s">
        <v>89</v>
      </c>
      <c r="AG23" s="18"/>
    </row>
    <row r="24" spans="1:33">
      <c r="A24" s="15" t="s">
        <v>13</v>
      </c>
      <c r="B24" s="31" t="s">
        <v>88</v>
      </c>
      <c r="C24" s="21">
        <v>3012</v>
      </c>
      <c r="D24" s="30">
        <v>0</v>
      </c>
      <c r="E24" s="30">
        <v>5.5879300000000001</v>
      </c>
      <c r="F24" s="30">
        <v>3.8952200000000001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>
        <v>155186.57264999999</v>
      </c>
      <c r="R24" s="30">
        <v>6530.2618700000003</v>
      </c>
      <c r="S24" s="30">
        <v>1.0203100000000001</v>
      </c>
      <c r="T24" s="30">
        <v>12.75332</v>
      </c>
      <c r="U24" s="30">
        <v>439503.03317000001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2176.7836400000001</v>
      </c>
      <c r="AC24" s="29">
        <f t="shared" si="6"/>
        <v>603419.90810999996</v>
      </c>
      <c r="AD24" s="17" t="s">
        <v>86</v>
      </c>
      <c r="AG24" s="18"/>
    </row>
    <row r="25" spans="1:33">
      <c r="A25" s="15" t="s">
        <v>14</v>
      </c>
      <c r="B25" s="31"/>
      <c r="C25" s="21">
        <v>3013</v>
      </c>
      <c r="D25" s="30">
        <f t="shared" ref="D25:Q25" si="14">SUM(D26:D33)</f>
        <v>0</v>
      </c>
      <c r="E25" s="30">
        <f t="shared" ref="E25:F25" si="15">SUM(E26:E33)</f>
        <v>8.9991099999999999</v>
      </c>
      <c r="F25" s="30">
        <f t="shared" si="15"/>
        <v>6.2730899999999998</v>
      </c>
      <c r="G25" s="30">
        <f t="shared" si="14"/>
        <v>0</v>
      </c>
      <c r="H25" s="30">
        <f t="shared" si="14"/>
        <v>0</v>
      </c>
      <c r="I25" s="30">
        <f t="shared" si="14"/>
        <v>0</v>
      </c>
      <c r="J25" s="30">
        <f t="shared" si="14"/>
        <v>0</v>
      </c>
      <c r="K25" s="30">
        <f t="shared" si="14"/>
        <v>0</v>
      </c>
      <c r="L25" s="30">
        <f t="shared" si="14"/>
        <v>0</v>
      </c>
      <c r="M25" s="30">
        <f t="shared" si="14"/>
        <v>0</v>
      </c>
      <c r="N25" s="30">
        <f t="shared" si="14"/>
        <v>0</v>
      </c>
      <c r="O25" s="30">
        <f t="shared" si="14"/>
        <v>0</v>
      </c>
      <c r="P25" s="30">
        <f t="shared" si="14"/>
        <v>0</v>
      </c>
      <c r="Q25" s="30">
        <f t="shared" si="14"/>
        <v>249921.08199000001</v>
      </c>
      <c r="R25" s="30">
        <f t="shared" ref="R25:AB25" si="16">SUM(R26:R33)</f>
        <v>10516.696669999999</v>
      </c>
      <c r="S25" s="30">
        <f t="shared" si="16"/>
        <v>1917.2690600000001</v>
      </c>
      <c r="T25" s="30">
        <f t="shared" si="16"/>
        <v>20.53866</v>
      </c>
      <c r="U25" s="30">
        <f t="shared" si="16"/>
        <v>714741.13815999997</v>
      </c>
      <c r="V25" s="30">
        <f t="shared" si="16"/>
        <v>0</v>
      </c>
      <c r="W25" s="30">
        <f t="shared" si="16"/>
        <v>5470.8517599999996</v>
      </c>
      <c r="X25" s="30">
        <f t="shared" si="16"/>
        <v>0</v>
      </c>
      <c r="Y25" s="30">
        <f t="shared" si="16"/>
        <v>0</v>
      </c>
      <c r="Z25" s="30">
        <f t="shared" si="16"/>
        <v>0</v>
      </c>
      <c r="AA25" s="30">
        <f t="shared" si="16"/>
        <v>0</v>
      </c>
      <c r="AB25" s="30">
        <f t="shared" si="16"/>
        <v>3505.6139699999999</v>
      </c>
      <c r="AC25" s="29">
        <f t="shared" si="6"/>
        <v>986108.46247000003</v>
      </c>
      <c r="AD25" s="17"/>
      <c r="AG25" s="18"/>
    </row>
    <row r="26" spans="1:33">
      <c r="A26" s="20" t="s">
        <v>15</v>
      </c>
      <c r="B26" s="31" t="s">
        <v>88</v>
      </c>
      <c r="C26" s="21">
        <v>30131</v>
      </c>
      <c r="D26" s="30">
        <v>0</v>
      </c>
      <c r="E26" s="30">
        <v>8.9991099999999999</v>
      </c>
      <c r="F26" s="30">
        <v>6.2730899999999998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>
        <v>249921.08199000001</v>
      </c>
      <c r="R26" s="30">
        <v>10516.696669999999</v>
      </c>
      <c r="S26" s="30">
        <v>1917.2690600000001</v>
      </c>
      <c r="T26" s="30">
        <v>20.53866</v>
      </c>
      <c r="U26" s="30">
        <v>707800.11257</v>
      </c>
      <c r="V26" s="30">
        <v>0</v>
      </c>
      <c r="W26" s="30">
        <v>5470.8517599999996</v>
      </c>
      <c r="X26" s="30">
        <v>0</v>
      </c>
      <c r="Y26" s="30">
        <v>0</v>
      </c>
      <c r="Z26" s="30">
        <v>0</v>
      </c>
      <c r="AA26" s="30">
        <v>0</v>
      </c>
      <c r="AB26" s="30">
        <v>3505.6139699999999</v>
      </c>
      <c r="AC26" s="29">
        <f t="shared" si="6"/>
        <v>979167.43688000005</v>
      </c>
      <c r="AD26" s="17" t="s">
        <v>89</v>
      </c>
      <c r="AG26" s="18"/>
    </row>
    <row r="27" spans="1:33">
      <c r="A27" s="20" t="s">
        <v>16</v>
      </c>
      <c r="B27" s="31" t="s">
        <v>88</v>
      </c>
      <c r="C27" s="21">
        <v>30132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29">
        <f t="shared" si="6"/>
        <v>0</v>
      </c>
      <c r="AD27" s="17" t="s">
        <v>89</v>
      </c>
      <c r="AG27" s="18"/>
    </row>
    <row r="28" spans="1:33">
      <c r="A28" s="20" t="s">
        <v>17</v>
      </c>
      <c r="B28" s="31" t="s">
        <v>88</v>
      </c>
      <c r="C28" s="21">
        <v>30133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29">
        <f t="shared" si="6"/>
        <v>0</v>
      </c>
      <c r="AD28" s="17" t="s">
        <v>89</v>
      </c>
      <c r="AG28" s="18"/>
    </row>
    <row r="29" spans="1:33">
      <c r="A29" s="20" t="s">
        <v>18</v>
      </c>
      <c r="B29" s="31" t="s">
        <v>88</v>
      </c>
      <c r="C29" s="21">
        <v>30134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29">
        <f t="shared" si="6"/>
        <v>0</v>
      </c>
      <c r="AD29" s="17" t="s">
        <v>89</v>
      </c>
      <c r="AG29" s="18"/>
    </row>
    <row r="30" spans="1:33">
      <c r="A30" s="20" t="s">
        <v>19</v>
      </c>
      <c r="B30" s="31" t="s">
        <v>88</v>
      </c>
      <c r="C30" s="21">
        <v>30135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>
        <v>0</v>
      </c>
      <c r="S30" s="30">
        <v>0</v>
      </c>
      <c r="T30" s="30">
        <v>0</v>
      </c>
      <c r="U30" s="30">
        <v>6941.0255900000002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29">
        <f t="shared" si="6"/>
        <v>6941.0255900000002</v>
      </c>
      <c r="AD30" s="17" t="s">
        <v>89</v>
      </c>
      <c r="AG30" s="18"/>
    </row>
    <row r="31" spans="1:33">
      <c r="A31" s="20" t="s">
        <v>20</v>
      </c>
      <c r="B31" s="31" t="s">
        <v>88</v>
      </c>
      <c r="C31" s="21">
        <v>30136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29">
        <f t="shared" si="6"/>
        <v>0</v>
      </c>
      <c r="AD31" s="17" t="s">
        <v>89</v>
      </c>
      <c r="AG31" s="18"/>
    </row>
    <row r="32" spans="1:33">
      <c r="A32" s="20" t="s">
        <v>21</v>
      </c>
      <c r="B32" s="31" t="s">
        <v>88</v>
      </c>
      <c r="C32" s="21">
        <v>30137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29">
        <f t="shared" si="6"/>
        <v>0</v>
      </c>
      <c r="AD32" s="17" t="s">
        <v>89</v>
      </c>
      <c r="AG32" s="18"/>
    </row>
    <row r="33" spans="1:33">
      <c r="A33" s="20" t="s">
        <v>22</v>
      </c>
      <c r="B33" s="31" t="s">
        <v>88</v>
      </c>
      <c r="C33" s="21">
        <v>30138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29">
        <f t="shared" si="6"/>
        <v>0</v>
      </c>
      <c r="AD33" s="17" t="s">
        <v>89</v>
      </c>
      <c r="AG33" s="18"/>
    </row>
    <row r="34" spans="1:33">
      <c r="A34" s="15" t="s">
        <v>23</v>
      </c>
      <c r="B34" s="31"/>
      <c r="C34" s="21">
        <v>3014</v>
      </c>
      <c r="D34" s="30">
        <f t="shared" ref="D34:Q34" si="17">SUM(D35:D40)</f>
        <v>0</v>
      </c>
      <c r="E34" s="30">
        <f t="shared" ref="E34:F34" si="18">SUM(E35:E40)</f>
        <v>1.2290000000000001E-2</v>
      </c>
      <c r="F34" s="30">
        <f t="shared" si="18"/>
        <v>8.5699999999999995E-3</v>
      </c>
      <c r="G34" s="30">
        <f t="shared" si="17"/>
        <v>0</v>
      </c>
      <c r="H34" s="30">
        <f t="shared" si="17"/>
        <v>0</v>
      </c>
      <c r="I34" s="30">
        <f t="shared" si="17"/>
        <v>0</v>
      </c>
      <c r="J34" s="30">
        <f t="shared" si="17"/>
        <v>0</v>
      </c>
      <c r="K34" s="30">
        <f t="shared" si="17"/>
        <v>0</v>
      </c>
      <c r="L34" s="30">
        <f t="shared" si="17"/>
        <v>0</v>
      </c>
      <c r="M34" s="30">
        <f t="shared" si="17"/>
        <v>0</v>
      </c>
      <c r="N34" s="30">
        <f t="shared" si="17"/>
        <v>0</v>
      </c>
      <c r="O34" s="30">
        <f t="shared" si="17"/>
        <v>0</v>
      </c>
      <c r="P34" s="30">
        <f t="shared" si="17"/>
        <v>0</v>
      </c>
      <c r="Q34" s="30">
        <f t="shared" si="17"/>
        <v>341.27003000000002</v>
      </c>
      <c r="R34" s="30">
        <f t="shared" ref="R34:AB34" si="19">SUM(R35:R40)</f>
        <v>14.360670000000001</v>
      </c>
      <c r="S34" s="30">
        <f t="shared" si="19"/>
        <v>2.2399999999999998E-3</v>
      </c>
      <c r="T34" s="30">
        <f t="shared" si="19"/>
        <v>2.8049999999999999E-2</v>
      </c>
      <c r="U34" s="30">
        <f t="shared" si="19"/>
        <v>966.50896999999998</v>
      </c>
      <c r="V34" s="30">
        <f t="shared" si="19"/>
        <v>0</v>
      </c>
      <c r="W34" s="30">
        <f t="shared" si="19"/>
        <v>0</v>
      </c>
      <c r="X34" s="30">
        <f t="shared" si="19"/>
        <v>0</v>
      </c>
      <c r="Y34" s="30">
        <f t="shared" si="19"/>
        <v>0</v>
      </c>
      <c r="Z34" s="30">
        <f t="shared" si="19"/>
        <v>0</v>
      </c>
      <c r="AA34" s="30">
        <f t="shared" si="19"/>
        <v>0</v>
      </c>
      <c r="AB34" s="30">
        <f t="shared" si="19"/>
        <v>4.7827900000000003</v>
      </c>
      <c r="AC34" s="29">
        <f t="shared" si="6"/>
        <v>1326.97361</v>
      </c>
      <c r="AD34" s="17"/>
      <c r="AG34" s="18"/>
    </row>
    <row r="35" spans="1:33">
      <c r="A35" s="20" t="s">
        <v>24</v>
      </c>
      <c r="B35" s="31" t="s">
        <v>88</v>
      </c>
      <c r="C35" s="21">
        <v>30141</v>
      </c>
      <c r="D35" s="30">
        <v>0</v>
      </c>
      <c r="E35" s="30">
        <v>1.2290000000000001E-2</v>
      </c>
      <c r="F35" s="30">
        <v>8.5699999999999995E-3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>
        <v>341.27003000000002</v>
      </c>
      <c r="R35" s="30">
        <v>14.360670000000001</v>
      </c>
      <c r="S35" s="30">
        <v>2.2399999999999998E-3</v>
      </c>
      <c r="T35" s="30">
        <v>2.8049999999999999E-2</v>
      </c>
      <c r="U35" s="30">
        <v>966.50896999999998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4.7827900000000003</v>
      </c>
      <c r="AC35" s="29">
        <f t="shared" si="6"/>
        <v>1326.97361</v>
      </c>
      <c r="AD35" s="17" t="s">
        <v>89</v>
      </c>
      <c r="AG35" s="18"/>
    </row>
    <row r="36" spans="1:33">
      <c r="A36" s="20" t="s">
        <v>25</v>
      </c>
      <c r="B36" s="31" t="s">
        <v>88</v>
      </c>
      <c r="C36" s="21">
        <v>30142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29">
        <f t="shared" si="6"/>
        <v>0</v>
      </c>
      <c r="AD36" s="17" t="s">
        <v>89</v>
      </c>
      <c r="AG36" s="18"/>
    </row>
    <row r="37" spans="1:33">
      <c r="A37" s="20" t="s">
        <v>26</v>
      </c>
      <c r="B37" s="31" t="s">
        <v>88</v>
      </c>
      <c r="C37" s="21">
        <v>30143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29">
        <f t="shared" si="6"/>
        <v>0</v>
      </c>
      <c r="AD37" s="17" t="s">
        <v>89</v>
      </c>
      <c r="AG37" s="18"/>
    </row>
    <row r="38" spans="1:33">
      <c r="A38" s="20" t="s">
        <v>27</v>
      </c>
      <c r="B38" s="31" t="s">
        <v>88</v>
      </c>
      <c r="C38" s="21">
        <v>30144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29">
        <f t="shared" si="6"/>
        <v>0</v>
      </c>
      <c r="AD38" s="17" t="s">
        <v>89</v>
      </c>
      <c r="AG38" s="18"/>
    </row>
    <row r="39" spans="1:33">
      <c r="A39" s="20" t="s">
        <v>28</v>
      </c>
      <c r="B39" s="31" t="s">
        <v>88</v>
      </c>
      <c r="C39" s="21">
        <v>30145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29">
        <f t="shared" si="6"/>
        <v>0</v>
      </c>
      <c r="AD39" s="17" t="s">
        <v>89</v>
      </c>
      <c r="AG39" s="18"/>
    </row>
    <row r="40" spans="1:33">
      <c r="A40" s="20" t="s">
        <v>29</v>
      </c>
      <c r="B40" s="31" t="s">
        <v>88</v>
      </c>
      <c r="C40" s="21">
        <v>30146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29">
        <f t="shared" si="6"/>
        <v>0</v>
      </c>
      <c r="AD40" s="17" t="s">
        <v>89</v>
      </c>
      <c r="AG40" s="18"/>
    </row>
    <row r="41" spans="1:33">
      <c r="A41" s="15" t="s">
        <v>30</v>
      </c>
      <c r="B41" s="31"/>
      <c r="C41" s="21">
        <v>3015</v>
      </c>
      <c r="D41" s="30">
        <f t="shared" ref="D41:Q41" si="20">SUM(D42:D46)</f>
        <v>0</v>
      </c>
      <c r="E41" s="30">
        <f t="shared" ref="E41:F41" si="21">SUM(E42:E46)</f>
        <v>2.9757799999999999</v>
      </c>
      <c r="F41" s="30">
        <f t="shared" si="21"/>
        <v>2.0706599999999997</v>
      </c>
      <c r="G41" s="30">
        <f t="shared" si="20"/>
        <v>0</v>
      </c>
      <c r="H41" s="30">
        <f t="shared" si="20"/>
        <v>0</v>
      </c>
      <c r="I41" s="30">
        <f t="shared" si="20"/>
        <v>0</v>
      </c>
      <c r="J41" s="30">
        <f t="shared" si="20"/>
        <v>0</v>
      </c>
      <c r="K41" s="30">
        <f t="shared" si="20"/>
        <v>0</v>
      </c>
      <c r="L41" s="30">
        <f t="shared" si="20"/>
        <v>0</v>
      </c>
      <c r="M41" s="30">
        <f t="shared" si="20"/>
        <v>0</v>
      </c>
      <c r="N41" s="30">
        <f t="shared" si="20"/>
        <v>0</v>
      </c>
      <c r="O41" s="30">
        <f t="shared" si="20"/>
        <v>0</v>
      </c>
      <c r="P41" s="30">
        <f t="shared" si="20"/>
        <v>0</v>
      </c>
      <c r="Q41" s="30">
        <f t="shared" si="20"/>
        <v>82495.439140000002</v>
      </c>
      <c r="R41" s="30">
        <f t="shared" ref="R41:AB41" si="22">SUM(R42:R46)</f>
        <v>3471.4138699999999</v>
      </c>
      <c r="S41" s="30">
        <f t="shared" si="22"/>
        <v>0.54237999999999997</v>
      </c>
      <c r="T41" s="30">
        <f t="shared" si="22"/>
        <v>6.7795199999999998</v>
      </c>
      <c r="U41" s="30">
        <f t="shared" si="22"/>
        <v>233634.87643999999</v>
      </c>
      <c r="V41" s="30">
        <f t="shared" si="22"/>
        <v>0</v>
      </c>
      <c r="W41" s="30">
        <f t="shared" si="22"/>
        <v>0</v>
      </c>
      <c r="X41" s="30">
        <f t="shared" si="22"/>
        <v>0</v>
      </c>
      <c r="Y41" s="30">
        <f t="shared" si="22"/>
        <v>0</v>
      </c>
      <c r="Z41" s="30">
        <f t="shared" si="22"/>
        <v>0</v>
      </c>
      <c r="AA41" s="30">
        <f t="shared" si="22"/>
        <v>0</v>
      </c>
      <c r="AB41" s="30">
        <f t="shared" si="22"/>
        <v>1156.3600099999999</v>
      </c>
      <c r="AC41" s="29">
        <f t="shared" si="6"/>
        <v>320770.45780000003</v>
      </c>
      <c r="AD41" s="27"/>
      <c r="AG41" s="18"/>
    </row>
    <row r="42" spans="1:33">
      <c r="A42" s="20" t="s">
        <v>31</v>
      </c>
      <c r="B42" s="31" t="s">
        <v>88</v>
      </c>
      <c r="C42" s="21">
        <v>30151</v>
      </c>
      <c r="D42" s="30">
        <v>0</v>
      </c>
      <c r="E42" s="30">
        <v>0.63066</v>
      </c>
      <c r="F42" s="30">
        <v>0.43962000000000001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17514.545969999999</v>
      </c>
      <c r="R42" s="30">
        <v>737.01332000000002</v>
      </c>
      <c r="S42" s="30">
        <v>0.11515</v>
      </c>
      <c r="T42" s="30">
        <v>1.43936</v>
      </c>
      <c r="U42" s="30">
        <v>49602.848669999999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245.67438000000001</v>
      </c>
      <c r="AC42" s="29">
        <f t="shared" si="6"/>
        <v>68102.707129999995</v>
      </c>
      <c r="AD42" s="17" t="s">
        <v>89</v>
      </c>
      <c r="AG42" s="18"/>
    </row>
    <row r="43" spans="1:33">
      <c r="A43" s="20" t="s">
        <v>32</v>
      </c>
      <c r="B43" s="31" t="s">
        <v>88</v>
      </c>
      <c r="C43" s="21">
        <v>30152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29">
        <f t="shared" si="6"/>
        <v>0</v>
      </c>
      <c r="AD43" s="17" t="s">
        <v>89</v>
      </c>
      <c r="AG43" s="18"/>
    </row>
    <row r="44" spans="1:33">
      <c r="A44" s="20" t="s">
        <v>33</v>
      </c>
      <c r="B44" s="31" t="s">
        <v>88</v>
      </c>
      <c r="C44" s="21">
        <v>30153</v>
      </c>
      <c r="D44" s="30">
        <v>0</v>
      </c>
      <c r="E44" s="30">
        <v>1.577</v>
      </c>
      <c r="F44" s="30">
        <v>1.0955999999999999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>
        <v>43648.906949999997</v>
      </c>
      <c r="R44" s="30">
        <v>1836.7490700000001</v>
      </c>
      <c r="S44" s="30">
        <v>0.28698000000000001</v>
      </c>
      <c r="T44" s="30">
        <v>3.5870899999999999</v>
      </c>
      <c r="U44" s="30">
        <v>123617.82769999999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611.72492999999997</v>
      </c>
      <c r="AC44" s="29">
        <f t="shared" si="6"/>
        <v>169721.75531999997</v>
      </c>
      <c r="AD44" s="17" t="s">
        <v>89</v>
      </c>
      <c r="AG44" s="18"/>
    </row>
    <row r="45" spans="1:33">
      <c r="A45" s="20" t="s">
        <v>34</v>
      </c>
      <c r="B45" s="31" t="s">
        <v>88</v>
      </c>
      <c r="C45" s="21">
        <v>30154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29">
        <f t="shared" si="6"/>
        <v>0</v>
      </c>
      <c r="AD45" s="17" t="s">
        <v>89</v>
      </c>
      <c r="AG45" s="18"/>
    </row>
    <row r="46" spans="1:33">
      <c r="A46" s="20" t="s">
        <v>35</v>
      </c>
      <c r="B46" s="31" t="s">
        <v>88</v>
      </c>
      <c r="C46" s="21">
        <v>30155</v>
      </c>
      <c r="D46" s="30">
        <v>0</v>
      </c>
      <c r="E46" s="30">
        <v>0.76812000000000002</v>
      </c>
      <c r="F46" s="30">
        <v>0.53544000000000003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>
        <v>21331.986219999999</v>
      </c>
      <c r="R46" s="30">
        <v>897.65147999999999</v>
      </c>
      <c r="S46" s="30">
        <v>0.14025000000000001</v>
      </c>
      <c r="T46" s="30">
        <v>1.7530699999999999</v>
      </c>
      <c r="U46" s="30">
        <v>60414.200069999999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298.96069999999997</v>
      </c>
      <c r="AC46" s="29">
        <f t="shared" si="6"/>
        <v>82945.995349999997</v>
      </c>
      <c r="AD46" s="17" t="s">
        <v>89</v>
      </c>
      <c r="AG46" s="18"/>
    </row>
    <row r="47" spans="1:33">
      <c r="A47" s="15" t="s">
        <v>36</v>
      </c>
      <c r="B47" s="31"/>
      <c r="C47" s="21">
        <v>302</v>
      </c>
      <c r="D47" s="29">
        <f t="shared" ref="D47:Q47" si="23">SUM(D48:D54)</f>
        <v>0</v>
      </c>
      <c r="E47" s="29">
        <f t="shared" ref="E47:F47" si="24">SUM(E48:E54)</f>
        <v>0.84297100000000003</v>
      </c>
      <c r="F47" s="29">
        <f t="shared" si="24"/>
        <v>0.84728000000000003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29">
        <f t="shared" si="23"/>
        <v>33756.219899999996</v>
      </c>
      <c r="R47" s="29">
        <f t="shared" ref="R47:AB47" si="25">SUM(R48:R54)</f>
        <v>1420.4641000000001</v>
      </c>
      <c r="S47" s="29">
        <f t="shared" si="25"/>
        <v>0.22193999999999997</v>
      </c>
      <c r="T47" s="29">
        <f t="shared" si="25"/>
        <v>2.7741099999999999</v>
      </c>
      <c r="U47" s="29">
        <f t="shared" si="25"/>
        <v>95600.803400000004</v>
      </c>
      <c r="V47" s="29">
        <f t="shared" si="25"/>
        <v>0</v>
      </c>
      <c r="W47" s="29">
        <f t="shared" si="25"/>
        <v>0</v>
      </c>
      <c r="X47" s="29">
        <f t="shared" si="25"/>
        <v>0</v>
      </c>
      <c r="Y47" s="29">
        <f t="shared" si="25"/>
        <v>0</v>
      </c>
      <c r="Z47" s="29">
        <f t="shared" si="25"/>
        <v>0</v>
      </c>
      <c r="AA47" s="29">
        <f t="shared" si="25"/>
        <v>0</v>
      </c>
      <c r="AB47" s="29">
        <f t="shared" si="25"/>
        <v>474.66120999999998</v>
      </c>
      <c r="AC47" s="29">
        <f t="shared" si="6"/>
        <v>131256.83491099998</v>
      </c>
      <c r="AD47" s="27"/>
      <c r="AG47" s="18"/>
    </row>
    <row r="48" spans="1:33">
      <c r="A48" s="20" t="s">
        <v>37</v>
      </c>
      <c r="B48" s="31" t="s">
        <v>88</v>
      </c>
      <c r="C48" s="21">
        <v>3021</v>
      </c>
      <c r="D48" s="30">
        <v>0</v>
      </c>
      <c r="E48" s="30">
        <v>4.5679999999999998E-2</v>
      </c>
      <c r="F48" s="30">
        <v>3.184E-2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1268.50658</v>
      </c>
      <c r="R48" s="30">
        <v>53.37885</v>
      </c>
      <c r="S48" s="30">
        <v>8.3400000000000002E-3</v>
      </c>
      <c r="T48" s="30">
        <v>0.10425</v>
      </c>
      <c r="U48" s="30">
        <v>3592.5304599999999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17.777699999999999</v>
      </c>
      <c r="AC48" s="29">
        <f t="shared" si="6"/>
        <v>4932.3836999999994</v>
      </c>
      <c r="AD48" s="17" t="s">
        <v>89</v>
      </c>
      <c r="AG48" s="18"/>
    </row>
    <row r="49" spans="1:33">
      <c r="A49" s="20" t="s">
        <v>38</v>
      </c>
      <c r="B49" s="31" t="s">
        <v>88</v>
      </c>
      <c r="C49" s="21">
        <v>3022</v>
      </c>
      <c r="D49" s="30">
        <v>0</v>
      </c>
      <c r="E49" s="30">
        <v>4.1390999999999997E-2</v>
      </c>
      <c r="F49" s="30">
        <v>0.28853000000000001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11495.03368</v>
      </c>
      <c r="R49" s="30">
        <v>483.71181999999999</v>
      </c>
      <c r="S49" s="30">
        <v>7.5579999999999994E-2</v>
      </c>
      <c r="T49" s="30">
        <v>0.94467000000000001</v>
      </c>
      <c r="U49" s="30">
        <v>32555.021229999998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161.09907999999999</v>
      </c>
      <c r="AC49" s="29">
        <f t="shared" si="6"/>
        <v>44696.215981000001</v>
      </c>
      <c r="AD49" s="17" t="s">
        <v>89</v>
      </c>
      <c r="AG49" s="18"/>
    </row>
    <row r="50" spans="1:33">
      <c r="A50" s="20" t="s">
        <v>39</v>
      </c>
      <c r="B50" s="31" t="s">
        <v>88</v>
      </c>
      <c r="C50" s="21">
        <v>3023</v>
      </c>
      <c r="D50" s="30">
        <v>0</v>
      </c>
      <c r="E50" s="30">
        <v>2.0100000000000001E-3</v>
      </c>
      <c r="F50" s="30">
        <v>1.4E-3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>
        <v>55.95711</v>
      </c>
      <c r="R50" s="30">
        <v>2.3546800000000001</v>
      </c>
      <c r="S50" s="30">
        <v>3.6999999999999999E-4</v>
      </c>
      <c r="T50" s="30">
        <v>4.5999999999999999E-3</v>
      </c>
      <c r="U50" s="30">
        <v>158.47581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0.78422000000000003</v>
      </c>
      <c r="AC50" s="29">
        <f t="shared" si="6"/>
        <v>217.58019999999999</v>
      </c>
      <c r="AD50" s="17" t="s">
        <v>89</v>
      </c>
      <c r="AG50" s="18"/>
    </row>
    <row r="51" spans="1:33">
      <c r="A51" s="20" t="s">
        <v>40</v>
      </c>
      <c r="B51" s="31" t="s">
        <v>88</v>
      </c>
      <c r="C51" s="21">
        <v>3024</v>
      </c>
      <c r="D51" s="30">
        <v>0</v>
      </c>
      <c r="E51" s="30">
        <v>0.25051000000000001</v>
      </c>
      <c r="F51" s="30">
        <v>0.17462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>
        <v>6957.0254500000001</v>
      </c>
      <c r="R51" s="30">
        <v>292.75211999999999</v>
      </c>
      <c r="S51" s="30">
        <v>4.5740000000000003E-2</v>
      </c>
      <c r="T51" s="30">
        <v>0.57172999999999996</v>
      </c>
      <c r="U51" s="30">
        <v>19702.953259999998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f>97.5004+1.579</f>
        <v>99.079399999999993</v>
      </c>
      <c r="AC51" s="29">
        <f t="shared" si="6"/>
        <v>27052.852829999996</v>
      </c>
      <c r="AD51" s="17" t="s">
        <v>89</v>
      </c>
      <c r="AG51" s="18"/>
    </row>
    <row r="52" spans="1:33">
      <c r="A52" s="20" t="s">
        <v>41</v>
      </c>
      <c r="B52" s="31" t="s">
        <v>88</v>
      </c>
      <c r="C52" s="21">
        <v>3025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29">
        <f t="shared" si="6"/>
        <v>0</v>
      </c>
      <c r="AD52" s="17" t="s">
        <v>89</v>
      </c>
      <c r="AG52" s="18"/>
    </row>
    <row r="53" spans="1:33">
      <c r="A53" s="20" t="s">
        <v>42</v>
      </c>
      <c r="B53" s="31" t="s">
        <v>88</v>
      </c>
      <c r="C53" s="21">
        <v>3026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29">
        <f t="shared" si="6"/>
        <v>0</v>
      </c>
      <c r="AD53" s="17" t="s">
        <v>89</v>
      </c>
      <c r="AG53" s="18"/>
    </row>
    <row r="54" spans="1:33">
      <c r="A54" s="20" t="s">
        <v>43</v>
      </c>
      <c r="B54" s="31" t="s">
        <v>88</v>
      </c>
      <c r="C54" s="21">
        <v>3027</v>
      </c>
      <c r="D54" s="30">
        <v>0</v>
      </c>
      <c r="E54" s="30">
        <v>0.50338000000000005</v>
      </c>
      <c r="F54" s="30">
        <v>0.35088999999999998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>
        <v>13979.69708</v>
      </c>
      <c r="R54" s="30">
        <v>588.26662999999996</v>
      </c>
      <c r="S54" s="30">
        <v>9.1910000000000006E-2</v>
      </c>
      <c r="T54" s="30">
        <v>1.14886</v>
      </c>
      <c r="U54" s="30">
        <v>39591.822639999999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195.92080999999999</v>
      </c>
      <c r="AC54" s="29">
        <f t="shared" si="6"/>
        <v>54357.802199999998</v>
      </c>
      <c r="AD54" s="17" t="s">
        <v>89</v>
      </c>
      <c r="AG54" s="18"/>
    </row>
    <row r="55" spans="1:33">
      <c r="A55" s="15" t="s">
        <v>44</v>
      </c>
      <c r="B55" s="31"/>
      <c r="C55" s="21">
        <v>31</v>
      </c>
      <c r="D55" s="29">
        <f t="shared" ref="D55:Q55" si="26">SUM(D56:D62)</f>
        <v>0</v>
      </c>
      <c r="E55" s="29">
        <f t="shared" ref="E55:F55" si="27">SUM(E56:E62)</f>
        <v>12.95665</v>
      </c>
      <c r="F55" s="29">
        <f t="shared" si="27"/>
        <v>9.0318000000000005</v>
      </c>
      <c r="G55" s="29">
        <f t="shared" si="26"/>
        <v>0</v>
      </c>
      <c r="H55" s="29">
        <f t="shared" si="26"/>
        <v>0</v>
      </c>
      <c r="I55" s="29">
        <f t="shared" si="26"/>
        <v>0</v>
      </c>
      <c r="J55" s="29">
        <f t="shared" si="26"/>
        <v>0</v>
      </c>
      <c r="K55" s="29">
        <f t="shared" si="26"/>
        <v>0</v>
      </c>
      <c r="L55" s="29">
        <f t="shared" si="26"/>
        <v>0</v>
      </c>
      <c r="M55" s="29">
        <f t="shared" si="26"/>
        <v>0</v>
      </c>
      <c r="N55" s="29">
        <f t="shared" si="26"/>
        <v>0</v>
      </c>
      <c r="O55" s="29">
        <f t="shared" si="26"/>
        <v>0</v>
      </c>
      <c r="P55" s="29">
        <f t="shared" si="26"/>
        <v>0</v>
      </c>
      <c r="Q55" s="29">
        <f t="shared" si="26"/>
        <v>359828.96383000002</v>
      </c>
      <c r="R55" s="29">
        <f t="shared" ref="R55:AB55" si="28">SUM(R56:R62)</f>
        <v>15141.628059999999</v>
      </c>
      <c r="S55" s="29">
        <f t="shared" si="28"/>
        <v>2.36578</v>
      </c>
      <c r="T55" s="29">
        <f t="shared" si="28"/>
        <v>29.57095</v>
      </c>
      <c r="U55" s="29">
        <f t="shared" si="28"/>
        <v>1019069.616193</v>
      </c>
      <c r="V55" s="29">
        <f t="shared" si="28"/>
        <v>0</v>
      </c>
      <c r="W55" s="29">
        <f t="shared" si="28"/>
        <v>0</v>
      </c>
      <c r="X55" s="29">
        <f t="shared" si="28"/>
        <v>0</v>
      </c>
      <c r="Y55" s="29">
        <f t="shared" si="28"/>
        <v>0</v>
      </c>
      <c r="Z55" s="29">
        <f t="shared" si="28"/>
        <v>0</v>
      </c>
      <c r="AA55" s="29">
        <f t="shared" si="28"/>
        <v>0</v>
      </c>
      <c r="AB55" s="29">
        <f t="shared" si="28"/>
        <v>5042.88339</v>
      </c>
      <c r="AC55" s="29">
        <f t="shared" si="6"/>
        <v>1399137.0166530001</v>
      </c>
      <c r="AD55" s="27"/>
      <c r="AG55" s="18"/>
    </row>
    <row r="56" spans="1:33">
      <c r="A56" s="20" t="s">
        <v>45</v>
      </c>
      <c r="B56" s="31" t="s">
        <v>88</v>
      </c>
      <c r="C56" s="21">
        <v>311</v>
      </c>
      <c r="D56" s="30">
        <v>0</v>
      </c>
      <c r="E56" s="30">
        <v>12.47444</v>
      </c>
      <c r="F56" s="30">
        <v>8.6956600000000002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v>346437.02357000002</v>
      </c>
      <c r="R56" s="30">
        <v>14578.09427</v>
      </c>
      <c r="S56" s="30">
        <v>2.27773</v>
      </c>
      <c r="T56" s="30">
        <v>28.470389999999998</v>
      </c>
      <c r="U56" s="30">
        <v>981142.37633300002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4855.1998000000003</v>
      </c>
      <c r="AC56" s="29">
        <f t="shared" si="6"/>
        <v>1347064.612193</v>
      </c>
      <c r="AD56" s="17" t="s">
        <v>89</v>
      </c>
      <c r="AG56" s="18"/>
    </row>
    <row r="57" spans="1:33">
      <c r="A57" s="20" t="s">
        <v>46</v>
      </c>
      <c r="B57" s="31" t="s">
        <v>88</v>
      </c>
      <c r="C57" s="21">
        <v>312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29">
        <f t="shared" si="6"/>
        <v>0</v>
      </c>
      <c r="AD57" s="17" t="s">
        <v>89</v>
      </c>
      <c r="AG57" s="18"/>
    </row>
    <row r="58" spans="1:33">
      <c r="A58" s="20" t="s">
        <v>47</v>
      </c>
      <c r="B58" s="31" t="s">
        <v>88</v>
      </c>
      <c r="C58" s="21">
        <v>313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29">
        <f t="shared" si="6"/>
        <v>0</v>
      </c>
      <c r="AD58" s="17" t="s">
        <v>89</v>
      </c>
      <c r="AG58" s="18"/>
    </row>
    <row r="59" spans="1:33">
      <c r="A59" s="20" t="s">
        <v>48</v>
      </c>
      <c r="B59" s="31" t="s">
        <v>88</v>
      </c>
      <c r="C59" s="21">
        <v>314</v>
      </c>
      <c r="D59" s="30">
        <v>0</v>
      </c>
      <c r="E59" s="30">
        <v>0.48221000000000003</v>
      </c>
      <c r="F59" s="30">
        <v>0.33613999999999999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v>13391.940259999999</v>
      </c>
      <c r="R59" s="30">
        <v>563.53378999999995</v>
      </c>
      <c r="S59" s="30">
        <v>8.8050000000000003E-2</v>
      </c>
      <c r="T59" s="30">
        <v>1.10056</v>
      </c>
      <c r="U59" s="30">
        <v>37927.239860000001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187.68359000000001</v>
      </c>
      <c r="AC59" s="29">
        <f t="shared" si="6"/>
        <v>52072.404460000005</v>
      </c>
      <c r="AD59" s="17" t="s">
        <v>89</v>
      </c>
      <c r="AG59" s="18"/>
    </row>
    <row r="60" spans="1:33">
      <c r="A60" s="20" t="s">
        <v>49</v>
      </c>
      <c r="B60" s="31" t="s">
        <v>88</v>
      </c>
      <c r="C60" s="21">
        <v>315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29">
        <f t="shared" si="6"/>
        <v>0</v>
      </c>
      <c r="AD60" s="17" t="s">
        <v>89</v>
      </c>
      <c r="AG60" s="18"/>
    </row>
    <row r="61" spans="1:33">
      <c r="A61" s="20" t="s">
        <v>50</v>
      </c>
      <c r="B61" s="31" t="s">
        <v>88</v>
      </c>
      <c r="C61" s="21">
        <v>316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29">
        <f t="shared" si="6"/>
        <v>0</v>
      </c>
      <c r="AD61" s="17" t="s">
        <v>89</v>
      </c>
      <c r="AG61" s="18"/>
    </row>
    <row r="62" spans="1:33">
      <c r="A62" s="20" t="s">
        <v>51</v>
      </c>
      <c r="B62" s="31" t="s">
        <v>88</v>
      </c>
      <c r="C62" s="21">
        <v>317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29">
        <f t="shared" si="6"/>
        <v>0</v>
      </c>
      <c r="AD62" s="17" t="s">
        <v>89</v>
      </c>
      <c r="AG62" s="18"/>
    </row>
    <row r="63" spans="1:33">
      <c r="A63" s="15" t="s">
        <v>52</v>
      </c>
      <c r="B63" s="31" t="s">
        <v>88</v>
      </c>
      <c r="C63" s="21">
        <v>32</v>
      </c>
      <c r="D63" s="29">
        <v>0</v>
      </c>
      <c r="E63" s="29">
        <v>18.76643</v>
      </c>
      <c r="F63" s="29">
        <v>13.081670000000001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>
        <v>521176.57403999998</v>
      </c>
      <c r="R63" s="29">
        <v>21931.146820000002</v>
      </c>
      <c r="S63" s="29">
        <v>3.4266000000000001</v>
      </c>
      <c r="T63" s="29">
        <v>42.830590000000001</v>
      </c>
      <c r="U63" s="29">
        <v>1476021.2897300001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f>7304.11656+6.36286</f>
        <v>7310.4794200000006</v>
      </c>
      <c r="AC63" s="29">
        <f>SUM(D63:AB63)</f>
        <v>2026517.5952999999</v>
      </c>
      <c r="AD63" s="17" t="s">
        <v>89</v>
      </c>
      <c r="AG63" s="18"/>
    </row>
    <row r="64" spans="1:33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>
      <c r="D65" s="23"/>
      <c r="E65" s="22"/>
      <c r="F65" s="2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 t="s">
        <v>86</v>
      </c>
    </row>
    <row r="66" spans="1:29">
      <c r="C66" s="25"/>
      <c r="D66" s="23"/>
      <c r="E66" s="22"/>
      <c r="F66" s="2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6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>
      <c r="A68" s="2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>
      <c r="A69" s="26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8" max="29" man="1"/>
  </rowBreaks>
  <colBreaks count="1" manualBreakCount="1">
    <brk id="2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Informe_3</vt:lpstr>
      <vt:lpstr>Informe_3!Área_de_impresión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2017-05-11T01:48:59Z</cp:lastPrinted>
  <dcterms:created xsi:type="dcterms:W3CDTF">2015-07-20T15:25:53Z</dcterms:created>
  <dcterms:modified xsi:type="dcterms:W3CDTF">2019-08-22T21:24:09Z</dcterms:modified>
</cp:coreProperties>
</file>