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Entel Peru S.A\My Documents\1FECU-ENTEL 2019\CONTABILIDAD REGULATORIA 2019\REPORTES\"/>
    </mc:Choice>
  </mc:AlternateContent>
  <xr:revisionPtr revIDLastSave="7" documentId="8_{C78B0776-ADA4-4225-853C-EC97C1CC628B}" xr6:coauthVersionLast="44" xr6:coauthVersionMax="44" xr10:uidLastSave="{46CD56A8-E094-4400-BC6F-E2D12F283BEC}"/>
  <bookViews>
    <workbookView xWindow="20370" yWindow="-120" windowWidth="20730" windowHeight="11310" xr2:uid="{00000000-000D-0000-FFFF-FFFF00000000}"/>
  </bookViews>
  <sheets>
    <sheet name="Informe_7" sheetId="1" r:id="rId1"/>
  </sheets>
  <definedNames>
    <definedName name="_xlnm.Print_Area" localSheetId="0">Informe_7!$A$1:$AA$20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  <c r="Z11" i="1"/>
  <c r="Z10" i="1"/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Z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M18" i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<sst xmlns="http://schemas.openxmlformats.org/spreadsheetml/2006/main" count="42" uniqueCount="42">
  <si>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</si>
  <si>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</si>
  <si>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</si>
  <si>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</si>
  <si>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</si>
  <si>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</si>
  <si>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</si>
  <si>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</si>
  <si>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</si>
  <si>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</si>
  <si>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</si>
  <si>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</si>
  <si>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</si>
  <si>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</si>
  <si>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</si>
  <si>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</si>
  <si>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</si>
  <si>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</si>
  <si>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</si>
  <si>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</si>
  <si>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</si>
  <si>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</si>
  <si>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</si>
  <si>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</si>
  <si>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</si>
  <si>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</si>
  <si>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</si>
  <si>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</si>
  <si>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</si>
  <si>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</si>
  <si>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</si>
  <si>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</si>
  <si>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</si>
  <si>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</si>
  <si>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</si>
  <si>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</si>
  <si>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</si>
  <si>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</si>
  <si>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</si>
  <si>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Informe 7 : ATRIBUCION DE GASTOS A LAS LINEAS DE NEGOCIO</t>
  </si>
  <si>
    <t>Periodo de reporte: Al 31 de Diciembre 2019</t>
  </si>
  <si>
    <t>ENTEL PERU S.A.-2019-7 ATRIBUCIÓN DE GASTOS A LAS LINEAS DE NEGOCIO-17072020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</si>
</sst>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0" fillId="0" borderId="0" xfId="0" applyNumberFormat="1"/>
    <xf numFmtId="43" fontId="4" fillId="0" borderId="1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4"/>
  <sheetViews>
    <sheetView showGridLines="0" tabSelected="1" topLeftCell="A8" zoomScaleNormal="100" zoomScaleSheetLayoutView="85" zoomScalePageLayoutView="70" workbookViewId="0">
      <pane xSplit="2" topLeftCell="C1" activePane="topRight" state="frozen"/>
      <selection activeCell="A4" sqref="A4"/>
      <selection pane="topRight" activeCell="Z11" sqref="Z11"/>
    </sheetView>
  </sheetViews>
  <sheetFormatPr baseColWidth="10" defaultRowHeight="15" outlineLevelCol="1" x14ac:dyDescent="0.25"/>
  <cols>
    <col min="1" max="1" width="51.5703125" customWidth="1"/>
    <col min="2" max="2" width="15.7109375" hidden="1" customWidth="1"/>
    <col min="3" max="4" width="15.7109375" customWidth="1"/>
    <col min="5" max="14" width="15.7109375" hidden="1" customWidth="1"/>
    <col min="15" max="15" width="17.5703125" bestFit="1" customWidth="1"/>
    <col min="16" max="16" width="20.140625" customWidth="1"/>
    <col min="17" max="18" width="15.7109375" customWidth="1"/>
    <col min="19" max="19" width="17.5703125" bestFit="1" customWidth="1"/>
    <col min="20" max="20" width="15.7109375" customWidth="1"/>
    <col min="21" max="21" width="15.7109375" hidden="1" customWidth="1" outlineLevel="1"/>
    <col min="22" max="22" width="17.5703125" bestFit="1" customWidth="1" collapsed="1"/>
    <col min="23" max="24" width="15.7109375" hidden="1" customWidth="1" outlineLevel="1"/>
    <col min="25" max="25" width="15.7109375" customWidth="1" collapsed="1"/>
    <col min="26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39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40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11.616</v>
      </c>
      <c r="D8" s="9">
        <v>5.1999999999999998E-2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69513.221000000005</v>
      </c>
      <c r="P8" s="9">
        <v>35133.15</v>
      </c>
      <c r="Q8" s="9"/>
      <c r="R8" s="9">
        <v>2197.9270000000001</v>
      </c>
      <c r="S8" s="9">
        <v>207268.375</v>
      </c>
      <c r="T8" s="9">
        <v>593.32799999999997</v>
      </c>
      <c r="U8" s="9"/>
      <c r="V8" s="9">
        <v>14167.097</v>
      </c>
      <c r="W8" s="9"/>
      <c r="X8" s="9"/>
      <c r="Y8" s="9">
        <v>1040.174</v>
      </c>
      <c r="Z8" s="9">
        <f>2135.111-0.00145</f>
        <v>2135.1095499999997</v>
      </c>
      <c r="AA8" s="9">
        <f>SUM(C8:Z8)</f>
        <v>332060.04955</v>
      </c>
    </row>
    <row r="9" spans="1:29" ht="12.75" customHeight="1" x14ac:dyDescent="0.25">
      <c r="A9" s="4" t="s">
        <v>28</v>
      </c>
      <c r="B9" s="9"/>
      <c r="C9" s="9">
        <v>56.274999999999999</v>
      </c>
      <c r="D9" s="9">
        <v>4.1470000000000002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287759.641</v>
      </c>
      <c r="P9" s="9">
        <v>41730.307000000001</v>
      </c>
      <c r="Q9" s="9"/>
      <c r="R9" s="9">
        <v>7074.0810000000001</v>
      </c>
      <c r="S9" s="9">
        <v>960834.25899999996</v>
      </c>
      <c r="T9" s="9">
        <v>25092.816999999999</v>
      </c>
      <c r="U9" s="9"/>
      <c r="V9" s="9">
        <v>52235.017</v>
      </c>
      <c r="W9" s="9"/>
      <c r="X9" s="9"/>
      <c r="Y9" s="9">
        <v>2210.2190000000001</v>
      </c>
      <c r="Z9" s="9">
        <v>24075.626</v>
      </c>
      <c r="AA9" s="9">
        <f>SUM(C9:Z9)</f>
        <v>1401072.389</v>
      </c>
      <c r="AC9" s="12"/>
    </row>
    <row r="10" spans="1:29" ht="12.75" customHeight="1" x14ac:dyDescent="0.25">
      <c r="A10" s="4" t="s">
        <v>36</v>
      </c>
      <c r="B10" s="9"/>
      <c r="C10" s="9">
        <v>0.97699999999999998</v>
      </c>
      <c r="D10" s="9">
        <v>0.65400000000000003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97168.153999999995</v>
      </c>
      <c r="P10" s="9">
        <v>1415.866</v>
      </c>
      <c r="Q10" s="9">
        <v>0.13</v>
      </c>
      <c r="R10" s="9">
        <v>106.22199999999999</v>
      </c>
      <c r="S10" s="9">
        <v>252433.26699999999</v>
      </c>
      <c r="T10" s="9"/>
      <c r="U10" s="9"/>
      <c r="V10" s="9"/>
      <c r="W10" s="9"/>
      <c r="X10" s="9"/>
      <c r="Y10" s="9"/>
      <c r="Z10" s="9">
        <f>654.937+0.27468</f>
        <v>655.21168</v>
      </c>
      <c r="AA10" s="9">
        <f>SUM(C10:Z10)</f>
        <v>351780.48167999997</v>
      </c>
    </row>
    <row r="11" spans="1:29" ht="12.75" customHeight="1" x14ac:dyDescent="0.25">
      <c r="A11" s="4" t="s">
        <v>35</v>
      </c>
      <c r="B11" s="9"/>
      <c r="C11" s="9">
        <v>0.246</v>
      </c>
      <c r="D11" s="9">
        <v>0.16400000000000001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24443.906999999999</v>
      </c>
      <c r="P11" s="9">
        <v>356.17899999999997</v>
      </c>
      <c r="Q11" s="9">
        <v>3.3000000000000002E-2</v>
      </c>
      <c r="R11" s="9">
        <v>26.722000000000001</v>
      </c>
      <c r="S11" s="9">
        <v>63502.856</v>
      </c>
      <c r="T11" s="9"/>
      <c r="U11" s="9"/>
      <c r="V11" s="9"/>
      <c r="W11" s="9"/>
      <c r="X11" s="9"/>
      <c r="Y11" s="9"/>
      <c r="Z11" s="9">
        <f>164.758+0.06901</f>
        <v>164.82701</v>
      </c>
      <c r="AA11" s="9">
        <f>SUM(C11:Z11)</f>
        <v>88494.934009999997</v>
      </c>
    </row>
    <row r="12" spans="1:29" ht="12.75" customHeight="1" x14ac:dyDescent="0.25">
      <c r="A12" s="4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>SUM(C12:Z12)</f>
        <v>0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915497.03099999996</v>
      </c>
      <c r="W13" s="9"/>
      <c r="X13" s="9"/>
      <c r="Y13" s="9"/>
      <c r="Z13" s="9"/>
      <c r="AA13" s="9">
        <f>SUM(B13:Z13)</f>
        <v>915497.03099999996</v>
      </c>
    </row>
    <row r="14" spans="1:29" ht="12.75" customHeight="1" x14ac:dyDescent="0.25">
      <c r="A14" s="4" t="s">
        <v>30</v>
      </c>
      <c r="B14" s="9"/>
      <c r="C14" s="9">
        <v>-0.27</v>
      </c>
      <c r="D14" s="9">
        <v>-1.0999999999999999E-2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-7785.0469999999996</v>
      </c>
      <c r="P14" s="9">
        <v>-765.32500000000005</v>
      </c>
      <c r="Q14" s="9"/>
      <c r="R14" s="9">
        <v>-0.14499999999999999</v>
      </c>
      <c r="S14" s="9">
        <v>-37980.445</v>
      </c>
      <c r="T14" s="9">
        <v>0.14599999999999999</v>
      </c>
      <c r="U14" s="9"/>
      <c r="V14" s="9"/>
      <c r="W14" s="9"/>
      <c r="X14" s="9"/>
      <c r="Y14" s="9"/>
      <c r="Z14" s="9">
        <v>-386.84800000000001</v>
      </c>
      <c r="AA14" s="9">
        <f>SUM(B14:Z14)</f>
        <v>-46917.945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17168.03</v>
      </c>
      <c r="W16" s="9"/>
      <c r="X16" s="9"/>
      <c r="Y16" s="9"/>
      <c r="Z16" s="9"/>
      <c r="AA16" s="9">
        <f>SUM(B16:Z16)</f>
        <v>17168.03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68.843999999999994</v>
      </c>
      <c r="D18" s="10">
        <f t="shared" si="0"/>
        <v>5.0059999999999993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471099.87599999999</v>
      </c>
      <c r="P18" s="10">
        <f t="shared" si="0"/>
        <v>77870.176999999996</v>
      </c>
      <c r="Q18" s="10">
        <f t="shared" si="0"/>
        <v>0.16300000000000001</v>
      </c>
      <c r="R18" s="10">
        <f t="shared" si="0"/>
        <v>9404.8069999999989</v>
      </c>
      <c r="S18" s="10">
        <f t="shared" si="0"/>
        <v>1446058.3119999999</v>
      </c>
      <c r="T18" s="10">
        <f t="shared" si="0"/>
        <v>25686.291000000001</v>
      </c>
      <c r="U18" s="10">
        <f t="shared" si="0"/>
        <v>0</v>
      </c>
      <c r="V18" s="10">
        <f t="shared" si="0"/>
        <v>999067.17500000005</v>
      </c>
      <c r="W18" s="10">
        <f t="shared" si="0"/>
        <v>0</v>
      </c>
      <c r="X18" s="10">
        <f t="shared" si="0"/>
        <v>0</v>
      </c>
      <c r="Y18" s="10">
        <f t="shared" si="0"/>
        <v>3250.393</v>
      </c>
      <c r="Z18" s="10">
        <f t="shared" si="0"/>
        <v>26643.926240000001</v>
      </c>
      <c r="AA18" s="10">
        <f>+SUM(AA8:AA17)</f>
        <v>3059154.9702400002</v>
      </c>
    </row>
    <row r="20" spans="1:27" hidden="1" x14ac:dyDescent="0.25">
      <c r="C20" s="13">
        <f t="shared" ref="C20:Y20" si="1">(+C18/$AA$18)*$AA$20</f>
        <v>21.754950430674914</v>
      </c>
      <c r="D20" s="13">
        <f t="shared" si="1"/>
        <v>1.5819139192370957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148869.24714248299</v>
      </c>
      <c r="P20" s="13">
        <f t="shared" si="1"/>
        <v>24607.254672344458</v>
      </c>
      <c r="Q20" s="13">
        <f t="shared" si="1"/>
        <v>5.150858346696896E-2</v>
      </c>
      <c r="R20" s="13">
        <f t="shared" si="1"/>
        <v>2971.9526769953</v>
      </c>
      <c r="S20" s="13">
        <f t="shared" si="1"/>
        <v>456959.60283286031</v>
      </c>
      <c r="T20" s="13">
        <f t="shared" si="1"/>
        <v>8116.9599014132127</v>
      </c>
      <c r="U20" s="13">
        <f t="shared" si="1"/>
        <v>0</v>
      </c>
      <c r="V20" s="13">
        <f t="shared" si="1"/>
        <v>315708.80351286125</v>
      </c>
      <c r="W20" s="13">
        <f t="shared" si="1"/>
        <v>0</v>
      </c>
      <c r="X20" s="13">
        <f t="shared" si="1"/>
        <v>0</v>
      </c>
      <c r="Y20" s="13">
        <f t="shared" si="1"/>
        <v>1027.1358229506236</v>
      </c>
      <c r="Z20" s="13">
        <f>(+Z18/$AA$18)*$AA$20</f>
        <v>8419.5760651583096</v>
      </c>
      <c r="AA20" s="10">
        <v>966703.92099999997</v>
      </c>
    </row>
    <row r="21" spans="1:2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A22" s="14"/>
    </row>
    <row r="23" spans="1:27" x14ac:dyDescent="0.25">
      <c r="AA23" s="14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6" pageOrder="overThenDown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2983B77620048889BFC98AFFE41DD" ma:contentTypeVersion="11" ma:contentTypeDescription="Crear nuevo documento." ma:contentTypeScope="" ma:versionID="5d143efb3d31ebefa52ee453e9d84308">
  <xsd:schema xmlns:xsd="http://www.w3.org/2001/XMLSchema" xmlns:xs="http://www.w3.org/2001/XMLSchema" xmlns:p="http://schemas.microsoft.com/office/2006/metadata/properties" xmlns:ns3="df89dfb4-0807-4d51-937d-3e4e958691c2" xmlns:ns4="a5269e7c-221f-47b3-9cb0-fb8b316e7ab8" targetNamespace="http://schemas.microsoft.com/office/2006/metadata/properties" ma:root="true" ma:fieldsID="5b900bd0c443bbac29cc5229de667091" ns3:_="" ns4:_="">
    <xsd:import namespace="df89dfb4-0807-4d51-937d-3e4e958691c2"/>
    <xsd:import namespace="a5269e7c-221f-47b3-9cb0-fb8b316e7a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9dfb4-0807-4d51-937d-3e4e95869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69e7c-221f-47b3-9cb0-fb8b316e7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0AFAFF-C3BE-4253-8144-FC70F3DC7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E5D35-4F3D-4133-AE65-F067F03C5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9dfb4-0807-4d51-937d-3e4e958691c2"/>
    <ds:schemaRef ds:uri="a5269e7c-221f-47b3-9cb0-fb8b316e7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63821A-A929-4781-831F-AB6BACD613AE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f89dfb4-0807-4d51-937d-3e4e958691c2"/>
    <ds:schemaRef ds:uri="a5269e7c-221f-47b3-9cb0-fb8b316e7ab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2020-07-02T00:41:42Z</cp:lastPrinted>
  <dcterms:created xsi:type="dcterms:W3CDTF">2016-02-24T21:34:47Z</dcterms:created>
  <dcterms:modified xsi:type="dcterms:W3CDTF">2020-07-13T06:19:37Z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0x0101008472983B77620048889BFC98AFFE41DD</vt:lpwstr>
  </property>
</Properties>
</file>