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2021\2.UABT\SERVICIOS GENERALES\JOHNER CUEVA\"/>
    </mc:Choice>
  </mc:AlternateContent>
  <bookViews>
    <workbookView xWindow="-120" yWindow="-120" windowWidth="20730" windowHeight="11160"/>
  </bookViews>
  <sheets>
    <sheet name="Luz LIMA y CO" sheetId="1" r:id="rId1"/>
    <sheet name="Agua LIMA y CO" sheetId="2" r:id="rId2"/>
    <sheet name="Luz OD" sheetId="3" r:id="rId3"/>
    <sheet name="Agua OD" sheetId="4" r:id="rId4"/>
    <sheet name="Renteseg Agua y Luz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5" i="4" l="1"/>
  <c r="F136" i="4"/>
  <c r="F137" i="4"/>
  <c r="F117" i="4"/>
  <c r="F116" i="4"/>
  <c r="F115" i="4"/>
  <c r="L117" i="4"/>
  <c r="L116" i="4"/>
  <c r="L115" i="4"/>
  <c r="R117" i="4"/>
  <c r="R116" i="4"/>
  <c r="R115" i="4"/>
  <c r="R97" i="4"/>
  <c r="R96" i="4"/>
  <c r="R95" i="4"/>
  <c r="F97" i="4"/>
  <c r="F96" i="4"/>
  <c r="F95" i="4"/>
  <c r="F77" i="4"/>
  <c r="F76" i="4"/>
  <c r="F75" i="4"/>
  <c r="L77" i="4"/>
  <c r="L76" i="4"/>
  <c r="L75" i="4"/>
  <c r="R77" i="4"/>
  <c r="R76" i="4"/>
  <c r="R75" i="4"/>
  <c r="X75" i="4"/>
  <c r="X76" i="4"/>
  <c r="X77" i="4"/>
  <c r="X57" i="4"/>
  <c r="X56" i="4"/>
  <c r="X55" i="4"/>
  <c r="R57" i="4"/>
  <c r="R56" i="4"/>
  <c r="R55" i="4"/>
  <c r="L57" i="4"/>
  <c r="L56" i="4"/>
  <c r="L55" i="4"/>
  <c r="F57" i="4"/>
  <c r="F56" i="4"/>
  <c r="F55" i="4"/>
  <c r="L36" i="4"/>
  <c r="L35" i="4"/>
  <c r="L34" i="4"/>
  <c r="R36" i="4"/>
  <c r="R35" i="4"/>
  <c r="R34" i="4"/>
  <c r="X36" i="4"/>
  <c r="X35" i="4"/>
  <c r="X34" i="4"/>
  <c r="X16" i="4"/>
  <c r="X15" i="4"/>
  <c r="X14" i="4"/>
  <c r="R16" i="4"/>
  <c r="R15" i="4"/>
  <c r="R14" i="4"/>
  <c r="L16" i="4"/>
  <c r="L15" i="4"/>
  <c r="L14" i="4"/>
  <c r="F16" i="4"/>
  <c r="F15" i="4"/>
  <c r="F14" i="4"/>
  <c r="F76" i="3"/>
  <c r="F75" i="3"/>
  <c r="F74" i="3"/>
  <c r="L76" i="3"/>
  <c r="L75" i="3"/>
  <c r="L74" i="3"/>
  <c r="L56" i="3"/>
  <c r="L55" i="3"/>
  <c r="L54" i="3"/>
  <c r="F56" i="3"/>
  <c r="F55" i="3"/>
  <c r="F54" i="3"/>
  <c r="R10" i="3"/>
  <c r="R11" i="3"/>
  <c r="R12" i="3"/>
  <c r="R13" i="3"/>
  <c r="R14" i="3"/>
  <c r="R15" i="3"/>
  <c r="N13" i="5"/>
  <c r="N14" i="5"/>
  <c r="N15" i="5"/>
  <c r="G15" i="5"/>
  <c r="H43" i="1"/>
  <c r="I43" i="1" s="1"/>
  <c r="H42" i="1"/>
  <c r="H41" i="1"/>
  <c r="I41" i="1" s="1"/>
  <c r="H40" i="1"/>
  <c r="I40" i="1" s="1"/>
  <c r="H39" i="1"/>
  <c r="I39" i="1" s="1"/>
  <c r="I36" i="1" s="1"/>
  <c r="H38" i="1"/>
  <c r="H37" i="1"/>
  <c r="I37" i="1" s="1"/>
  <c r="H36" i="1"/>
  <c r="H35" i="1"/>
  <c r="H34" i="1"/>
  <c r="H33" i="1"/>
  <c r="I33" i="1" s="1"/>
  <c r="H32" i="1"/>
  <c r="I24" i="1"/>
  <c r="H47" i="2"/>
  <c r="H45" i="2"/>
  <c r="H44" i="2"/>
  <c r="H43" i="2"/>
  <c r="H41" i="2"/>
  <c r="H40" i="2"/>
  <c r="H37" i="2"/>
  <c r="P37" i="1" l="1"/>
  <c r="P36" i="1"/>
  <c r="P35" i="1"/>
  <c r="P16" i="1"/>
  <c r="P15" i="1"/>
  <c r="P14" i="1"/>
  <c r="G12" i="5" l="1"/>
  <c r="N10" i="5"/>
  <c r="N11" i="5"/>
  <c r="N12" i="5"/>
  <c r="F132" i="4"/>
  <c r="F133" i="4"/>
  <c r="F134" i="4"/>
  <c r="R112" i="4"/>
  <c r="R113" i="4"/>
  <c r="R114" i="4"/>
  <c r="L112" i="4"/>
  <c r="L113" i="4"/>
  <c r="L114" i="4"/>
  <c r="F112" i="4"/>
  <c r="F113" i="4"/>
  <c r="F114" i="4"/>
  <c r="R92" i="4"/>
  <c r="R93" i="4"/>
  <c r="R94" i="4"/>
  <c r="F92" i="4"/>
  <c r="F93" i="4"/>
  <c r="F94" i="4"/>
  <c r="F72" i="4"/>
  <c r="F73" i="4"/>
  <c r="F74" i="4"/>
  <c r="L72" i="4"/>
  <c r="L73" i="4"/>
  <c r="L74" i="4"/>
  <c r="R72" i="4"/>
  <c r="R73" i="4"/>
  <c r="R74" i="4"/>
  <c r="X72" i="4"/>
  <c r="X73" i="4"/>
  <c r="X74" i="4"/>
  <c r="X52" i="4"/>
  <c r="X53" i="4"/>
  <c r="X54" i="4"/>
  <c r="R52" i="4"/>
  <c r="R53" i="4"/>
  <c r="R54" i="4"/>
  <c r="L52" i="4"/>
  <c r="L53" i="4"/>
  <c r="L54" i="4"/>
  <c r="F52" i="4"/>
  <c r="F53" i="4"/>
  <c r="F54" i="4"/>
  <c r="L31" i="4"/>
  <c r="L32" i="4"/>
  <c r="L33" i="4"/>
  <c r="R31" i="4"/>
  <c r="R32" i="4"/>
  <c r="R33" i="4"/>
  <c r="X31" i="4"/>
  <c r="X32" i="4"/>
  <c r="X33" i="4"/>
  <c r="X11" i="4"/>
  <c r="X12" i="4"/>
  <c r="X13" i="4"/>
  <c r="R11" i="4"/>
  <c r="R12" i="4"/>
  <c r="R13" i="4"/>
  <c r="L11" i="4"/>
  <c r="L12" i="4"/>
  <c r="L13" i="4"/>
  <c r="F11" i="4"/>
  <c r="F12" i="4"/>
  <c r="F13" i="4"/>
  <c r="L71" i="3"/>
  <c r="L72" i="3"/>
  <c r="L73" i="3"/>
  <c r="F71" i="3"/>
  <c r="F72" i="3"/>
  <c r="F73" i="3"/>
  <c r="L51" i="3"/>
  <c r="L52" i="3"/>
  <c r="L53" i="3"/>
  <c r="F51" i="3"/>
  <c r="F52" i="3"/>
  <c r="F53" i="3"/>
  <c r="I21" i="1"/>
  <c r="I25" i="1"/>
  <c r="I27" i="1"/>
  <c r="I28" i="1"/>
  <c r="I29" i="1"/>
  <c r="I31" i="1"/>
  <c r="H30" i="1"/>
  <c r="H20" i="1"/>
  <c r="H23" i="1"/>
  <c r="H26" i="1"/>
  <c r="H22" i="1"/>
  <c r="H27" i="1"/>
  <c r="H31" i="1"/>
  <c r="H28" i="1"/>
  <c r="H24" i="1"/>
  <c r="H32" i="2"/>
  <c r="H35" i="2"/>
  <c r="H31" i="2"/>
  <c r="H28" i="2"/>
  <c r="O32" i="2"/>
  <c r="O33" i="2"/>
  <c r="O34" i="2"/>
  <c r="O35" i="2"/>
  <c r="O36" i="2"/>
  <c r="O37" i="2"/>
  <c r="O38" i="2"/>
  <c r="O39" i="2"/>
  <c r="O40" i="2"/>
  <c r="P34" i="1"/>
  <c r="P33" i="1"/>
  <c r="P32" i="1"/>
  <c r="P13" i="1"/>
  <c r="P12" i="1"/>
  <c r="P11" i="1"/>
  <c r="H33" i="2"/>
  <c r="H29" i="2"/>
  <c r="H25" i="2" l="1"/>
  <c r="H29" i="1"/>
  <c r="H25" i="1"/>
  <c r="H21" i="1"/>
  <c r="H17" i="1"/>
  <c r="H13" i="1"/>
  <c r="H9" i="1"/>
  <c r="Q80" i="3" l="1"/>
  <c r="I17" i="1"/>
  <c r="G10" i="5"/>
  <c r="G11" i="5"/>
  <c r="G9" i="5"/>
  <c r="P30" i="1"/>
  <c r="P31" i="1"/>
  <c r="P29" i="1"/>
  <c r="N20" i="2"/>
  <c r="M20" i="2"/>
  <c r="L20" i="2"/>
  <c r="I13" i="1" l="1"/>
  <c r="O31" i="2" l="1"/>
  <c r="M19" i="5" l="1"/>
  <c r="L19" i="5"/>
  <c r="K19" i="5"/>
  <c r="N9" i="5"/>
  <c r="N8" i="5"/>
  <c r="N7" i="5"/>
  <c r="F21" i="5"/>
  <c r="E21" i="5"/>
  <c r="D21" i="5"/>
  <c r="C21" i="5"/>
  <c r="G21" i="5"/>
  <c r="N19" i="5" l="1"/>
  <c r="H21" i="5"/>
  <c r="O29" i="2"/>
  <c r="O30" i="2"/>
  <c r="W100" i="3"/>
  <c r="H21" i="2"/>
  <c r="H17" i="2"/>
  <c r="F56" i="1" l="1"/>
  <c r="G56" i="1"/>
  <c r="E56" i="1"/>
  <c r="D56" i="1"/>
  <c r="I101" i="4"/>
  <c r="X10" i="4" l="1"/>
  <c r="L71" i="4"/>
  <c r="L69" i="4"/>
  <c r="P101" i="4" l="1"/>
  <c r="R90" i="4"/>
  <c r="R91" i="4"/>
  <c r="R89" i="4"/>
  <c r="D101" i="4"/>
  <c r="E101" i="4"/>
  <c r="F90" i="4"/>
  <c r="F91" i="4"/>
  <c r="F89" i="4"/>
  <c r="F101" i="4" s="1"/>
  <c r="J81" i="4"/>
  <c r="K81" i="4"/>
  <c r="I81" i="4"/>
  <c r="L70" i="4"/>
  <c r="L81" i="4" s="1"/>
  <c r="J61" i="4"/>
  <c r="K61" i="4"/>
  <c r="I61" i="4"/>
  <c r="L50" i="4"/>
  <c r="L51" i="4"/>
  <c r="L49" i="4"/>
  <c r="L61" i="4" l="1"/>
  <c r="P10" i="1"/>
  <c r="P41" i="1" l="1"/>
  <c r="O41" i="1"/>
  <c r="N41" i="1"/>
  <c r="M41" i="1"/>
  <c r="L41" i="1"/>
  <c r="Q41" i="1"/>
  <c r="J20" i="4" l="1"/>
  <c r="L10" i="4"/>
  <c r="L9" i="4"/>
  <c r="L8" i="4"/>
  <c r="L20" i="4" s="1"/>
  <c r="O41" i="2" l="1"/>
  <c r="N41" i="2"/>
  <c r="M41" i="2"/>
  <c r="L41" i="2"/>
  <c r="H13" i="2" l="1"/>
  <c r="E141" i="4" l="1"/>
  <c r="C141" i="4"/>
  <c r="F131" i="4"/>
  <c r="F130" i="4"/>
  <c r="F129" i="4"/>
  <c r="U10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R101" i="4"/>
  <c r="Q101" i="4"/>
  <c r="O101" i="4"/>
  <c r="C101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X29" i="4"/>
  <c r="R29" i="4"/>
  <c r="L29" i="4"/>
  <c r="X28" i="4"/>
  <c r="R28" i="4"/>
  <c r="L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D139" i="3"/>
  <c r="V100" i="3"/>
  <c r="Q120" i="3"/>
  <c r="P120" i="3"/>
  <c r="K120" i="3"/>
  <c r="J120" i="3"/>
  <c r="E120" i="3"/>
  <c r="D120" i="3"/>
  <c r="Q100" i="3"/>
  <c r="P100" i="3"/>
  <c r="K100" i="3"/>
  <c r="J100" i="3"/>
  <c r="E100" i="3"/>
  <c r="D100" i="3"/>
  <c r="W80" i="3"/>
  <c r="V80" i="3"/>
  <c r="P80" i="3"/>
  <c r="K80" i="3"/>
  <c r="J80" i="3"/>
  <c r="I80" i="3"/>
  <c r="E80" i="3"/>
  <c r="D80" i="3"/>
  <c r="C80" i="3"/>
  <c r="L70" i="3"/>
  <c r="F70" i="3"/>
  <c r="L69" i="3"/>
  <c r="F69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L50" i="3"/>
  <c r="F50" i="3"/>
  <c r="L49" i="3"/>
  <c r="F49" i="3"/>
  <c r="L48" i="3"/>
  <c r="F48" i="3"/>
  <c r="W40" i="3"/>
  <c r="V40" i="3"/>
  <c r="Q40" i="3"/>
  <c r="P40" i="3"/>
  <c r="K40" i="3"/>
  <c r="J40" i="3"/>
  <c r="E40" i="3"/>
  <c r="D40" i="3"/>
  <c r="W19" i="3"/>
  <c r="V19" i="3"/>
  <c r="Q19" i="3"/>
  <c r="P19" i="3"/>
  <c r="K19" i="3"/>
  <c r="J19" i="3"/>
  <c r="E19" i="3"/>
  <c r="D19" i="3"/>
  <c r="R9" i="3"/>
  <c r="R8" i="3"/>
  <c r="R7" i="3"/>
  <c r="O20" i="1"/>
  <c r="N20" i="1"/>
  <c r="M20" i="1"/>
  <c r="L20" i="1"/>
  <c r="P9" i="1"/>
  <c r="P8" i="1"/>
  <c r="H19" i="1"/>
  <c r="H18" i="1"/>
  <c r="H16" i="1"/>
  <c r="H15" i="1"/>
  <c r="H14" i="1"/>
  <c r="H12" i="1"/>
  <c r="H11" i="1"/>
  <c r="H10" i="1"/>
  <c r="I9" i="1"/>
  <c r="H8" i="1"/>
  <c r="L60" i="3" l="1"/>
  <c r="R40" i="4"/>
  <c r="I56" i="1"/>
  <c r="H56" i="1"/>
  <c r="R61" i="4"/>
  <c r="P20" i="1"/>
  <c r="F81" i="4"/>
  <c r="F121" i="4"/>
  <c r="L40" i="4"/>
  <c r="X20" i="4"/>
  <c r="R20" i="4"/>
  <c r="F20" i="4"/>
  <c r="X60" i="3"/>
  <c r="L80" i="3"/>
  <c r="R60" i="3"/>
  <c r="F80" i="3"/>
  <c r="F60" i="3"/>
  <c r="L121" i="4"/>
  <c r="F61" i="4"/>
  <c r="X61" i="4"/>
  <c r="F40" i="4"/>
  <c r="R121" i="4"/>
  <c r="R81" i="4"/>
  <c r="F141" i="4"/>
  <c r="X40" i="4"/>
  <c r="X81" i="4"/>
  <c r="Q20" i="1"/>
</calcChain>
</file>

<file path=xl/sharedStrings.xml><?xml version="1.0" encoding="utf-8"?>
<sst xmlns="http://schemas.openxmlformats.org/spreadsheetml/2006/main" count="567" uniqueCount="77">
  <si>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</si>
  <si>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</si>
  <si>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</si>
  <si>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</si>
  <si>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</si>
  <si>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</si>
  <si>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</si>
  <si>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</si>
  <si>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</si>
  <si>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</si>
  <si>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</si>
  <si>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</si>
  <si>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</si>
  <si>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</si>
  <si>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</si>
  <si>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</si>
  <si>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</si>
  <si>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</si>
  <si>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</si>
  <si>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</si>
  <si>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</si>
  <si>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</si>
  <si>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</si>
  <si>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</si>
  <si>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</si>
  <si>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</si>
  <si>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</si>
  <si>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</si>
  <si>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</si>
  <si>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</si>
  <si>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</si>
  <si>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</si>
  <si>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</si>
  <si>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</si>
  <si>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</si>
  <si>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</si>
  <si>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</si>
  <si>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</si>
  <si>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</si>
  <si>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</si>
  <si>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</si>
  <si>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</si>
  <si>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</si>
  <si>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</si>
  <si>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</si>
  <si>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</si>
  <si>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</si>
  <si>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</si>
  <si>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</si>
  <si>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</si>
  <si>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t>COU JULIACA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</si>
  <si>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</si>
  <si>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</si>
  <si>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</si>
  <si>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</si>
  <si>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</si>
  <si>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</si>
  <si>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</si>
  <si>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</si>
  <si>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</si>
  <si>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</si>
  <si>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</si>
  <si>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</si>
  <si>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</si>
  <si>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</si>
  <si>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</si>
  <si>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</si>
  <si>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OFICINA DE RENTESEG</t>
  </si>
  <si>
    <t xml:space="preserve">OFICINA DE RENTESEG </t>
  </si>
  <si>
    <t>(*) convenio de pago con el propietario por S/. 400.00 soles mensuales</t>
  </si>
  <si>
    <t>CONSUMO DE ENERGIA ELECTRICA - 2021</t>
  </si>
  <si>
    <t>PROMEDIO</t>
  </si>
  <si>
    <t>Pueblo Libre</t>
  </si>
  <si>
    <t>Pueblo libre</t>
  </si>
  <si>
    <t>SEDE Peblo libre Suministro Nº</t>
  </si>
  <si>
    <t>CONSUMO DE AGUA POTABLE - 2021</t>
  </si>
  <si>
    <t>CONSUMO DE AGUA PARQUE NORTE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</si>
</sst>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0" fillId="0" borderId="0" applyFont="0" applyFill="0" applyBorder="0" applyAlignment="0" applyProtection="0"/>
  </cellStyleXfs>
  <cellXfs count="476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4" fontId="7" fillId="0" borderId="22" xfId="1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3" xfId="0" applyNumberFormat="1" applyFont="1" applyFill="1" applyBorder="1"/>
    <xf numFmtId="4" fontId="7" fillId="0" borderId="4" xfId="1" applyNumberFormat="1" applyFont="1" applyFill="1" applyBorder="1" applyAlignment="1">
      <alignment horizontal="right"/>
    </xf>
    <xf numFmtId="4" fontId="7" fillId="0" borderId="28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11" fillId="2" borderId="0" xfId="1" applyFont="1" applyFill="1" applyBorder="1" applyAlignment="1">
      <alignment horizontal="center"/>
    </xf>
    <xf numFmtId="0" fontId="7" fillId="2" borderId="0" xfId="0" applyFont="1" applyFill="1"/>
    <xf numFmtId="17" fontId="7" fillId="2" borderId="31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/>
    <xf numFmtId="0" fontId="7" fillId="2" borderId="22" xfId="0" applyFont="1" applyFill="1" applyBorder="1" applyAlignment="1">
      <alignment horizontal="center" vertical="center" wrapText="1"/>
    </xf>
    <xf numFmtId="4" fontId="7" fillId="2" borderId="22" xfId="0" applyNumberFormat="1" applyFont="1" applyFill="1" applyBorder="1"/>
    <xf numFmtId="4" fontId="7" fillId="2" borderId="23" xfId="0" applyNumberFormat="1" applyFont="1" applyFill="1" applyBorder="1"/>
    <xf numFmtId="4" fontId="7" fillId="2" borderId="22" xfId="1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28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6" fillId="2" borderId="0" xfId="0" applyNumberFormat="1" applyFont="1" applyFill="1"/>
    <xf numFmtId="4" fontId="7" fillId="2" borderId="4" xfId="1" applyNumberFormat="1" applyFont="1" applyFill="1" applyBorder="1" applyAlignment="1">
      <alignment vertical="top"/>
    </xf>
    <xf numFmtId="0" fontId="7" fillId="2" borderId="4" xfId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12" fillId="2" borderId="0" xfId="0" applyFont="1" applyFill="1"/>
    <xf numFmtId="0" fontId="7" fillId="2" borderId="0" xfId="1" applyFont="1" applyFill="1" applyBorder="1" applyAlignment="1">
      <alignment horizontal="center"/>
    </xf>
    <xf numFmtId="0" fontId="7" fillId="2" borderId="0" xfId="0" applyFont="1" applyFill="1" applyBorder="1"/>
    <xf numFmtId="4" fontId="7" fillId="2" borderId="23" xfId="0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8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/>
    <xf numFmtId="0" fontId="6" fillId="2" borderId="0" xfId="0" applyFont="1" applyFill="1" applyBorder="1"/>
    <xf numFmtId="4" fontId="7" fillId="2" borderId="10" xfId="1" applyNumberFormat="1" applyFont="1" applyFill="1" applyBorder="1" applyAlignment="1">
      <alignment horizontal="center"/>
    </xf>
    <xf numFmtId="0" fontId="6" fillId="2" borderId="2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3" fillId="2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4" fontId="7" fillId="2" borderId="23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2" fontId="7" fillId="2" borderId="22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0" xfId="0" applyFont="1" applyFill="1"/>
    <xf numFmtId="4" fontId="7" fillId="2" borderId="4" xfId="0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17" fillId="2" borderId="0" xfId="0" applyFont="1" applyFill="1"/>
    <xf numFmtId="2" fontId="1" fillId="2" borderId="0" xfId="0" applyNumberFormat="1" applyFont="1" applyFill="1"/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0" fontId="17" fillId="0" borderId="0" xfId="0" applyFont="1" applyFill="1"/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/>
    <xf numFmtId="0" fontId="17" fillId="0" borderId="0" xfId="0" applyFont="1" applyFill="1" applyBorder="1"/>
    <xf numFmtId="0" fontId="14" fillId="2" borderId="0" xfId="0" applyFont="1" applyFill="1" applyBorder="1"/>
    <xf numFmtId="0" fontId="7" fillId="2" borderId="4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7" fillId="2" borderId="21" xfId="0" applyFont="1" applyFill="1" applyBorder="1" applyAlignment="1">
      <alignment horizontal="center" vertical="center" wrapText="1"/>
    </xf>
    <xf numFmtId="17" fontId="7" fillId="2" borderId="47" xfId="0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8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51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2" fontId="7" fillId="0" borderId="32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4" fontId="7" fillId="0" borderId="11" xfId="0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/>
    </xf>
    <xf numFmtId="4" fontId="3" fillId="0" borderId="38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52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3" fillId="0" borderId="51" xfId="0" applyFont="1" applyFill="1" applyBorder="1"/>
    <xf numFmtId="4" fontId="6" fillId="0" borderId="4" xfId="0" applyNumberFormat="1" applyFont="1" applyFill="1" applyBorder="1"/>
    <xf numFmtId="2" fontId="6" fillId="0" borderId="4" xfId="0" applyNumberFormat="1" applyFont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0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right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49" xfId="1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4" fontId="5" fillId="2" borderId="19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vertical="top"/>
    </xf>
    <xf numFmtId="0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4" fontId="3" fillId="2" borderId="59" xfId="1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3" fillId="2" borderId="19" xfId="1" applyNumberFormat="1" applyFont="1" applyFill="1" applyBorder="1" applyAlignment="1">
      <alignment horizontal="center"/>
    </xf>
    <xf numFmtId="2" fontId="6" fillId="2" borderId="10" xfId="0" applyNumberFormat="1" applyFont="1" applyFill="1" applyBorder="1"/>
    <xf numFmtId="2" fontId="6" fillId="2" borderId="22" xfId="0" applyNumberFormat="1" applyFont="1" applyFill="1" applyBorder="1"/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4" fontId="7" fillId="2" borderId="28" xfId="0" applyNumberFormat="1" applyFont="1" applyFill="1" applyBorder="1" applyAlignment="1"/>
    <xf numFmtId="4" fontId="3" fillId="2" borderId="34" xfId="1" applyNumberFormat="1" applyFont="1" applyFill="1" applyBorder="1" applyAlignment="1">
      <alignment horizontal="center"/>
    </xf>
    <xf numFmtId="4" fontId="5" fillId="2" borderId="35" xfId="0" applyNumberFormat="1" applyFont="1" applyFill="1" applyBorder="1" applyAlignment="1"/>
    <xf numFmtId="4" fontId="3" fillId="2" borderId="7" xfId="1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1" fillId="0" borderId="50" xfId="0" applyFont="1" applyFill="1" applyBorder="1"/>
    <xf numFmtId="0" fontId="7" fillId="2" borderId="29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3" fontId="7" fillId="0" borderId="28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2" borderId="50" xfId="0" applyFont="1" applyFill="1" applyBorder="1"/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 wrapText="1"/>
    </xf>
    <xf numFmtId="4" fontId="3" fillId="2" borderId="30" xfId="1" applyNumberFormat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164" fontId="7" fillId="2" borderId="28" xfId="2" applyFont="1" applyFill="1" applyBorder="1" applyAlignment="1">
      <alignment horizontal="center" vertical="center" wrapText="1"/>
    </xf>
    <xf numFmtId="4" fontId="5" fillId="2" borderId="59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20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2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/>
    <xf numFmtId="4" fontId="7" fillId="0" borderId="28" xfId="1" applyNumberFormat="1" applyFont="1" applyFill="1" applyBorder="1" applyAlignment="1">
      <alignment horizontal="right"/>
    </xf>
    <xf numFmtId="4" fontId="7" fillId="0" borderId="22" xfId="1" applyNumberFormat="1" applyFont="1" applyFill="1" applyBorder="1" applyAlignment="1">
      <alignment horizontal="center"/>
    </xf>
    <xf numFmtId="164" fontId="7" fillId="0" borderId="28" xfId="2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>
      <alignment horizontal="right"/>
    </xf>
    <xf numFmtId="4" fontId="6" fillId="0" borderId="22" xfId="0" applyNumberFormat="1" applyFont="1" applyFill="1" applyBorder="1"/>
    <xf numFmtId="4" fontId="7" fillId="0" borderId="28" xfId="0" applyNumberFormat="1" applyFont="1" applyFill="1" applyBorder="1" applyAlignment="1"/>
    <xf numFmtId="2" fontId="7" fillId="0" borderId="24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top" wrapText="1"/>
    </xf>
    <xf numFmtId="4" fontId="1" fillId="0" borderId="0" xfId="0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right" vertical="center" wrapText="1"/>
    </xf>
    <xf numFmtId="4" fontId="6" fillId="0" borderId="23" xfId="0" applyNumberFormat="1" applyFont="1" applyFill="1" applyBorder="1" applyAlignment="1">
      <alignment horizontal="center"/>
    </xf>
    <xf numFmtId="17" fontId="7" fillId="2" borderId="51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/>
    <xf numFmtId="0" fontId="7" fillId="0" borderId="22" xfId="0" applyFont="1" applyFill="1" applyBorder="1" applyAlignment="1">
      <alignment vertical="top" wrapText="1"/>
    </xf>
    <xf numFmtId="17" fontId="7" fillId="2" borderId="61" xfId="0" applyNumberFormat="1" applyFont="1" applyFill="1" applyBorder="1" applyAlignment="1">
      <alignment horizontal="center" vertical="center" wrapText="1"/>
    </xf>
    <xf numFmtId="4" fontId="7" fillId="0" borderId="27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21" fillId="0" borderId="4" xfId="0" applyNumberFormat="1" applyFont="1" applyBorder="1"/>
    <xf numFmtId="2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 wrapText="1"/>
    </xf>
    <xf numFmtId="2" fontId="21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vertical="top"/>
    </xf>
    <xf numFmtId="2" fontId="5" fillId="2" borderId="22" xfId="0" applyNumberFormat="1" applyFont="1" applyFill="1" applyBorder="1" applyAlignment="1">
      <alignment horizontal="right" vertical="center" wrapText="1"/>
    </xf>
    <xf numFmtId="2" fontId="5" fillId="2" borderId="4" xfId="1" applyNumberFormat="1" applyFont="1" applyFill="1" applyBorder="1" applyAlignment="1">
      <alignment vertical="top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2" borderId="4" xfId="1" applyNumberFormat="1" applyFont="1" applyFill="1" applyBorder="1" applyAlignment="1">
      <alignment horizontal="center"/>
    </xf>
    <xf numFmtId="2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5" fillId="2" borderId="22" xfId="1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vertical="top" wrapText="1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22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21" fillId="0" borderId="22" xfId="0" applyNumberFormat="1" applyFont="1" applyFill="1" applyBorder="1" applyAlignment="1">
      <alignment horizontal="center"/>
    </xf>
    <xf numFmtId="4" fontId="21" fillId="0" borderId="4" xfId="0" applyNumberFormat="1" applyFont="1" applyFill="1" applyBorder="1" applyAlignment="1">
      <alignment horizontal="center"/>
    </xf>
    <xf numFmtId="4" fontId="21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9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vertical="center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6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17" fontId="7" fillId="0" borderId="17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0" borderId="36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17" fontId="7" fillId="0" borderId="9" xfId="0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36" xfId="1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41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89"/>
  <sheetViews>
    <sheetView tabSelected="1" workbookViewId="0">
      <selection activeCell="G36" sqref="G36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2" max="12" width="12.28515625" customWidth="1"/>
    <col min="13" max="13" width="11.42578125" style="223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369" t="s">
        <v>70</v>
      </c>
      <c r="C2" s="370"/>
      <c r="D2" s="370"/>
      <c r="E2" s="370"/>
      <c r="F2" s="370"/>
      <c r="G2" s="370"/>
      <c r="H2" s="370"/>
      <c r="I2" s="371"/>
      <c r="K2" s="383" t="s">
        <v>70</v>
      </c>
      <c r="L2" s="384"/>
      <c r="M2" s="384"/>
      <c r="N2" s="384"/>
      <c r="O2" s="384"/>
      <c r="P2" s="384"/>
      <c r="Q2" s="385"/>
    </row>
    <row r="3" spans="2:17" ht="15.75" thickBot="1" x14ac:dyDescent="0.3">
      <c r="K3" s="341" t="s">
        <v>66</v>
      </c>
      <c r="L3" s="342"/>
      <c r="M3" s="342"/>
      <c r="N3" s="342"/>
      <c r="O3" s="342"/>
      <c r="P3" s="342"/>
      <c r="Q3" s="343"/>
    </row>
    <row r="4" spans="2:17" ht="16.5" customHeight="1" x14ac:dyDescent="0.25">
      <c r="B4" s="372" t="s">
        <v>0</v>
      </c>
      <c r="C4" s="373" t="s">
        <v>1</v>
      </c>
      <c r="D4" s="374" t="s">
        <v>2</v>
      </c>
      <c r="E4" s="375" t="s">
        <v>3</v>
      </c>
      <c r="F4" s="376" t="s">
        <v>4</v>
      </c>
      <c r="G4" s="377"/>
      <c r="H4" s="378"/>
      <c r="I4" s="382" t="s">
        <v>5</v>
      </c>
      <c r="J4" s="1"/>
      <c r="K4" s="344" t="s">
        <v>1</v>
      </c>
      <c r="L4" s="347" t="s">
        <v>2</v>
      </c>
      <c r="M4" s="359" t="s">
        <v>3</v>
      </c>
      <c r="N4" s="353" t="s">
        <v>14</v>
      </c>
      <c r="O4" s="354"/>
      <c r="P4" s="355"/>
      <c r="Q4" s="359" t="s">
        <v>5</v>
      </c>
    </row>
    <row r="5" spans="2:17" ht="9" customHeight="1" thickBot="1" x14ac:dyDescent="0.3">
      <c r="B5" s="372"/>
      <c r="C5" s="373"/>
      <c r="D5" s="374"/>
      <c r="E5" s="375"/>
      <c r="F5" s="379"/>
      <c r="G5" s="380"/>
      <c r="H5" s="381"/>
      <c r="I5" s="382"/>
      <c r="J5" s="1"/>
      <c r="K5" s="345"/>
      <c r="L5" s="348"/>
      <c r="M5" s="360"/>
      <c r="N5" s="356"/>
      <c r="O5" s="357"/>
      <c r="P5" s="358"/>
      <c r="Q5" s="360"/>
    </row>
    <row r="6" spans="2:17" x14ac:dyDescent="0.25">
      <c r="B6" s="372"/>
      <c r="C6" s="373"/>
      <c r="D6" s="374"/>
      <c r="E6" s="375"/>
      <c r="F6" s="382" t="s">
        <v>6</v>
      </c>
      <c r="G6" s="382" t="s">
        <v>7</v>
      </c>
      <c r="H6" s="382" t="s">
        <v>8</v>
      </c>
      <c r="I6" s="382"/>
      <c r="J6" s="1"/>
      <c r="K6" s="345"/>
      <c r="L6" s="348"/>
      <c r="M6" s="360"/>
      <c r="N6" s="362" t="s">
        <v>15</v>
      </c>
      <c r="O6" s="364" t="s">
        <v>16</v>
      </c>
      <c r="P6" s="364" t="s">
        <v>17</v>
      </c>
      <c r="Q6" s="360"/>
    </row>
    <row r="7" spans="2:17" ht="10.5" customHeight="1" thickBot="1" x14ac:dyDescent="0.3">
      <c r="B7" s="372"/>
      <c r="C7" s="373"/>
      <c r="D7" s="374"/>
      <c r="E7" s="375"/>
      <c r="F7" s="382"/>
      <c r="G7" s="382"/>
      <c r="H7" s="382"/>
      <c r="I7" s="382"/>
      <c r="J7" s="1"/>
      <c r="K7" s="346"/>
      <c r="L7" s="349"/>
      <c r="M7" s="361"/>
      <c r="N7" s="363"/>
      <c r="O7" s="363"/>
      <c r="P7" s="363"/>
      <c r="Q7" s="361"/>
    </row>
    <row r="8" spans="2:17" ht="15.75" thickBot="1" x14ac:dyDescent="0.3">
      <c r="B8" s="2" t="s">
        <v>9</v>
      </c>
      <c r="C8" s="365">
        <v>44197</v>
      </c>
      <c r="D8" s="3">
        <v>0</v>
      </c>
      <c r="E8" s="4">
        <v>120</v>
      </c>
      <c r="F8" s="5">
        <v>820</v>
      </c>
      <c r="G8" s="6">
        <v>625</v>
      </c>
      <c r="H8" s="7">
        <f t="shared" ref="H8:H31" si="0">+F8-G8</f>
        <v>195</v>
      </c>
      <c r="I8" s="8">
        <v>0</v>
      </c>
      <c r="J8" s="1"/>
      <c r="K8" s="19">
        <v>44197</v>
      </c>
      <c r="L8" s="172"/>
      <c r="M8" s="280">
        <v>22249.11</v>
      </c>
      <c r="N8" s="219">
        <v>5895</v>
      </c>
      <c r="O8" s="219">
        <v>31575</v>
      </c>
      <c r="P8" s="220">
        <f>SUM(N8:O8)</f>
        <v>37470</v>
      </c>
      <c r="Q8" s="267"/>
    </row>
    <row r="9" spans="2:17" ht="19.5" customHeight="1" thickBot="1" x14ac:dyDescent="0.3">
      <c r="B9" s="9" t="s">
        <v>73</v>
      </c>
      <c r="C9" s="366"/>
      <c r="D9" s="3">
        <v>3</v>
      </c>
      <c r="E9" s="4">
        <v>213.37</v>
      </c>
      <c r="F9" s="6">
        <v>38480</v>
      </c>
      <c r="G9" s="6">
        <v>38150</v>
      </c>
      <c r="H9" s="7">
        <f t="shared" si="0"/>
        <v>330</v>
      </c>
      <c r="I9" s="8">
        <f t="shared" ref="I8:I31" si="1">+H9/D9</f>
        <v>110</v>
      </c>
      <c r="J9" s="10"/>
      <c r="K9" s="19">
        <v>44228</v>
      </c>
      <c r="L9" s="129"/>
      <c r="M9" s="281">
        <v>22317.15</v>
      </c>
      <c r="N9" s="21">
        <v>6520.5</v>
      </c>
      <c r="O9" s="21">
        <v>31224</v>
      </c>
      <c r="P9" s="22">
        <f>SUM(N9:O9)</f>
        <v>37744.5</v>
      </c>
      <c r="Q9" s="106"/>
    </row>
    <row r="10" spans="2:17" ht="15.75" thickBot="1" x14ac:dyDescent="0.3">
      <c r="B10" s="9" t="s">
        <v>11</v>
      </c>
      <c r="C10" s="366"/>
      <c r="D10" s="197">
        <v>0</v>
      </c>
      <c r="E10" s="11">
        <v>150</v>
      </c>
      <c r="F10" s="12">
        <v>980</v>
      </c>
      <c r="G10" s="12">
        <v>760</v>
      </c>
      <c r="H10" s="7">
        <f t="shared" si="0"/>
        <v>220</v>
      </c>
      <c r="I10" s="8">
        <v>0</v>
      </c>
      <c r="J10" s="1"/>
      <c r="K10" s="19">
        <v>44256</v>
      </c>
      <c r="L10" s="129"/>
      <c r="M10" s="282">
        <v>21855.73</v>
      </c>
      <c r="N10" s="21">
        <v>5932.5</v>
      </c>
      <c r="O10" s="21">
        <v>29452.5</v>
      </c>
      <c r="P10" s="171">
        <f t="shared" ref="P10:P16" si="2">N10+O10</f>
        <v>35385</v>
      </c>
      <c r="Q10" s="278"/>
    </row>
    <row r="11" spans="2:17" ht="15.75" thickBot="1" x14ac:dyDescent="0.3">
      <c r="B11" s="9" t="s">
        <v>12</v>
      </c>
      <c r="C11" s="367"/>
      <c r="D11" s="3">
        <v>0</v>
      </c>
      <c r="E11" s="4">
        <v>288</v>
      </c>
      <c r="F11" s="6">
        <v>1200</v>
      </c>
      <c r="G11" s="6">
        <v>870</v>
      </c>
      <c r="H11" s="7">
        <f t="shared" si="0"/>
        <v>330</v>
      </c>
      <c r="I11" s="8">
        <v>0</v>
      </c>
      <c r="J11" s="1"/>
      <c r="K11" s="19">
        <v>44287</v>
      </c>
      <c r="L11" s="129"/>
      <c r="M11" s="283">
        <v>21912.21</v>
      </c>
      <c r="N11" s="21">
        <v>5922</v>
      </c>
      <c r="O11" s="21">
        <v>30961.5</v>
      </c>
      <c r="P11" s="171">
        <f t="shared" si="2"/>
        <v>36883.5</v>
      </c>
      <c r="Q11" s="170"/>
    </row>
    <row r="12" spans="2:17" ht="15.75" thickBot="1" x14ac:dyDescent="0.3">
      <c r="B12" s="2" t="s">
        <v>9</v>
      </c>
      <c r="C12" s="365">
        <v>44228</v>
      </c>
      <c r="D12" s="3">
        <v>0</v>
      </c>
      <c r="E12" s="4">
        <v>120</v>
      </c>
      <c r="F12" s="5">
        <v>820</v>
      </c>
      <c r="G12" s="6">
        <v>625</v>
      </c>
      <c r="H12" s="7">
        <f t="shared" si="0"/>
        <v>195</v>
      </c>
      <c r="I12" s="8">
        <v>0</v>
      </c>
      <c r="J12" s="10"/>
      <c r="K12" s="19">
        <v>44317</v>
      </c>
      <c r="L12" s="129"/>
      <c r="M12" s="283">
        <v>20888.580000000002</v>
      </c>
      <c r="N12" s="21">
        <v>5572.5</v>
      </c>
      <c r="O12" s="21">
        <v>29647.5</v>
      </c>
      <c r="P12" s="171">
        <f t="shared" si="2"/>
        <v>35220</v>
      </c>
      <c r="Q12" s="170"/>
    </row>
    <row r="13" spans="2:17" ht="15.75" thickBot="1" x14ac:dyDescent="0.3">
      <c r="B13" s="9" t="s">
        <v>73</v>
      </c>
      <c r="C13" s="366"/>
      <c r="D13" s="3">
        <v>3</v>
      </c>
      <c r="E13" s="4">
        <v>221.29</v>
      </c>
      <c r="F13" s="6">
        <v>38773</v>
      </c>
      <c r="G13" s="6">
        <v>38480</v>
      </c>
      <c r="H13" s="7">
        <f t="shared" si="0"/>
        <v>293</v>
      </c>
      <c r="I13" s="8">
        <f t="shared" si="1"/>
        <v>97.666666666666671</v>
      </c>
      <c r="J13" s="1"/>
      <c r="K13" s="19">
        <v>44348</v>
      </c>
      <c r="L13" s="129"/>
      <c r="M13" s="284">
        <v>22007.97</v>
      </c>
      <c r="N13" s="21">
        <v>6357</v>
      </c>
      <c r="O13" s="21">
        <v>31114.5</v>
      </c>
      <c r="P13" s="171">
        <f t="shared" si="2"/>
        <v>37471.5</v>
      </c>
      <c r="Q13" s="170"/>
    </row>
    <row r="14" spans="2:17" ht="15.75" thickBot="1" x14ac:dyDescent="0.3">
      <c r="B14" s="9" t="s">
        <v>11</v>
      </c>
      <c r="C14" s="366"/>
      <c r="D14" s="197">
        <v>0</v>
      </c>
      <c r="E14" s="4">
        <v>165</v>
      </c>
      <c r="F14" s="6">
        <v>989</v>
      </c>
      <c r="G14" s="6">
        <v>740</v>
      </c>
      <c r="H14" s="7">
        <f t="shared" si="0"/>
        <v>249</v>
      </c>
      <c r="I14" s="8">
        <v>0</v>
      </c>
      <c r="J14" s="10"/>
      <c r="K14" s="19">
        <v>44378</v>
      </c>
      <c r="L14" s="129"/>
      <c r="M14" s="310">
        <v>22107.23</v>
      </c>
      <c r="N14" s="21">
        <v>5821.5</v>
      </c>
      <c r="O14" s="21">
        <v>29853</v>
      </c>
      <c r="P14" s="171">
        <f t="shared" si="2"/>
        <v>35674.5</v>
      </c>
      <c r="Q14" s="25"/>
    </row>
    <row r="15" spans="2:17" ht="15.75" thickBot="1" x14ac:dyDescent="0.3">
      <c r="B15" s="9" t="s">
        <v>12</v>
      </c>
      <c r="C15" s="367"/>
      <c r="D15" s="3">
        <v>0</v>
      </c>
      <c r="E15" s="4">
        <v>288</v>
      </c>
      <c r="F15" s="6">
        <v>1200</v>
      </c>
      <c r="G15" s="6">
        <v>870</v>
      </c>
      <c r="H15" s="7">
        <f t="shared" si="0"/>
        <v>330</v>
      </c>
      <c r="I15" s="8">
        <v>0</v>
      </c>
      <c r="J15" s="13"/>
      <c r="K15" s="19">
        <v>44409</v>
      </c>
      <c r="L15" s="129"/>
      <c r="M15" s="311">
        <v>22598.94</v>
      </c>
      <c r="N15" s="21">
        <v>5523</v>
      </c>
      <c r="O15" s="21">
        <v>30568.5</v>
      </c>
      <c r="P15" s="22">
        <f t="shared" si="2"/>
        <v>36091.5</v>
      </c>
      <c r="Q15" s="25"/>
    </row>
    <row r="16" spans="2:17" ht="15.75" thickBot="1" x14ac:dyDescent="0.3">
      <c r="B16" s="2" t="s">
        <v>9</v>
      </c>
      <c r="C16" s="365">
        <v>44256</v>
      </c>
      <c r="D16" s="3">
        <v>0</v>
      </c>
      <c r="E16" s="4">
        <v>132</v>
      </c>
      <c r="F16" s="6">
        <v>890</v>
      </c>
      <c r="G16" s="6">
        <v>615</v>
      </c>
      <c r="H16" s="7">
        <f t="shared" si="0"/>
        <v>275</v>
      </c>
      <c r="I16" s="8">
        <v>0</v>
      </c>
      <c r="J16" s="1"/>
      <c r="K16" s="19">
        <v>44440</v>
      </c>
      <c r="L16" s="129"/>
      <c r="M16" s="311">
        <v>23221.47</v>
      </c>
      <c r="N16" s="21">
        <v>6111</v>
      </c>
      <c r="O16" s="21">
        <v>31171.5</v>
      </c>
      <c r="P16" s="22">
        <f t="shared" si="2"/>
        <v>37282.5</v>
      </c>
      <c r="Q16" s="25"/>
    </row>
    <row r="17" spans="2:17" ht="15.75" thickBot="1" x14ac:dyDescent="0.3">
      <c r="B17" s="9" t="s">
        <v>73</v>
      </c>
      <c r="C17" s="366"/>
      <c r="D17" s="3">
        <v>3</v>
      </c>
      <c r="E17" s="4">
        <v>210.15</v>
      </c>
      <c r="F17" s="6">
        <v>39052</v>
      </c>
      <c r="G17" s="6">
        <v>38773</v>
      </c>
      <c r="H17" s="7">
        <f t="shared" si="0"/>
        <v>279</v>
      </c>
      <c r="I17" s="8">
        <f t="shared" si="1"/>
        <v>93</v>
      </c>
      <c r="J17" s="10"/>
      <c r="K17" s="19">
        <v>44470</v>
      </c>
      <c r="L17" s="129"/>
      <c r="M17" s="311"/>
      <c r="N17" s="21"/>
      <c r="O17" s="21"/>
      <c r="P17" s="22"/>
      <c r="Q17" s="25"/>
    </row>
    <row r="18" spans="2:17" ht="15.75" thickBot="1" x14ac:dyDescent="0.3">
      <c r="B18" s="9" t="s">
        <v>11</v>
      </c>
      <c r="C18" s="366"/>
      <c r="D18" s="197">
        <v>0</v>
      </c>
      <c r="E18" s="4">
        <v>128</v>
      </c>
      <c r="F18" s="6">
        <v>840</v>
      </c>
      <c r="G18" s="6">
        <v>610</v>
      </c>
      <c r="H18" s="7">
        <f t="shared" si="0"/>
        <v>230</v>
      </c>
      <c r="I18" s="8">
        <v>0</v>
      </c>
      <c r="J18" s="1"/>
      <c r="K18" s="19">
        <v>44501</v>
      </c>
      <c r="L18" s="129"/>
      <c r="M18" s="311"/>
      <c r="N18" s="21"/>
      <c r="O18" s="21"/>
      <c r="P18" s="22"/>
      <c r="Q18" s="25"/>
    </row>
    <row r="19" spans="2:17" ht="15.75" thickBot="1" x14ac:dyDescent="0.3">
      <c r="B19" s="9" t="s">
        <v>12</v>
      </c>
      <c r="C19" s="367"/>
      <c r="D19" s="3">
        <v>0</v>
      </c>
      <c r="E19" s="4">
        <v>165</v>
      </c>
      <c r="F19" s="6">
        <v>989</v>
      </c>
      <c r="G19" s="6">
        <v>740</v>
      </c>
      <c r="H19" s="7">
        <f t="shared" si="0"/>
        <v>249</v>
      </c>
      <c r="I19" s="8">
        <v>0</v>
      </c>
      <c r="J19" s="10"/>
      <c r="K19" s="19">
        <v>44531</v>
      </c>
      <c r="L19" s="129"/>
      <c r="M19" s="318"/>
      <c r="N19" s="253"/>
      <c r="O19" s="253"/>
      <c r="P19" s="59"/>
      <c r="Q19" s="128"/>
    </row>
    <row r="20" spans="2:17" ht="15.75" thickBot="1" x14ac:dyDescent="0.3">
      <c r="B20" s="2" t="s">
        <v>9</v>
      </c>
      <c r="C20" s="365">
        <v>44287</v>
      </c>
      <c r="D20" s="3">
        <v>0</v>
      </c>
      <c r="E20" s="4">
        <v>120</v>
      </c>
      <c r="F20" s="5">
        <v>820</v>
      </c>
      <c r="G20" s="6">
        <v>625</v>
      </c>
      <c r="H20" s="7">
        <f t="shared" si="0"/>
        <v>195</v>
      </c>
      <c r="I20" s="8">
        <v>0</v>
      </c>
      <c r="J20" s="1"/>
      <c r="K20" s="28" t="s">
        <v>18</v>
      </c>
      <c r="L20" s="198" t="e">
        <f t="shared" ref="L20:Q20" si="3">AVERAGE(L8:L19)</f>
        <v>#DIV/0!</v>
      </c>
      <c r="M20" s="29">
        <f t="shared" si="3"/>
        <v>22128.710000000003</v>
      </c>
      <c r="N20" s="29">
        <f>AVERAGE(N8:N19)</f>
        <v>5961.666666666667</v>
      </c>
      <c r="O20" s="29">
        <f>AVERAGE(O8:O19)</f>
        <v>30618.666666666668</v>
      </c>
      <c r="P20" s="29">
        <f>AVERAGE(P8:P19)</f>
        <v>36580.333333333336</v>
      </c>
      <c r="Q20" s="30" t="e">
        <f t="shared" si="3"/>
        <v>#DIV/0!</v>
      </c>
    </row>
    <row r="21" spans="2:17" x14ac:dyDescent="0.25">
      <c r="B21" s="9" t="s">
        <v>73</v>
      </c>
      <c r="C21" s="366"/>
      <c r="D21" s="3">
        <v>3</v>
      </c>
      <c r="E21" s="4">
        <v>268.2</v>
      </c>
      <c r="F21" s="6">
        <v>39404</v>
      </c>
      <c r="G21" s="6">
        <v>39052</v>
      </c>
      <c r="H21" s="7">
        <f t="shared" si="0"/>
        <v>352</v>
      </c>
      <c r="I21" s="8">
        <f t="shared" si="1"/>
        <v>117.33333333333333</v>
      </c>
      <c r="J21" s="1"/>
      <c r="L21" s="199"/>
    </row>
    <row r="22" spans="2:17" ht="15.75" thickBot="1" x14ac:dyDescent="0.3">
      <c r="B22" s="9" t="s">
        <v>11</v>
      </c>
      <c r="C22" s="366"/>
      <c r="D22" s="197">
        <v>0</v>
      </c>
      <c r="E22" s="4">
        <v>128</v>
      </c>
      <c r="F22" s="6">
        <v>840</v>
      </c>
      <c r="G22" s="6">
        <v>610</v>
      </c>
      <c r="H22" s="7">
        <f t="shared" si="0"/>
        <v>230</v>
      </c>
      <c r="I22" s="8">
        <v>0</v>
      </c>
      <c r="J22" s="10"/>
    </row>
    <row r="23" spans="2:17" ht="16.5" thickBot="1" x14ac:dyDescent="0.3">
      <c r="B23" s="9" t="s">
        <v>12</v>
      </c>
      <c r="C23" s="367"/>
      <c r="D23" s="3">
        <v>0</v>
      </c>
      <c r="E23" s="4">
        <v>288</v>
      </c>
      <c r="F23" s="6">
        <v>1200</v>
      </c>
      <c r="G23" s="6">
        <v>870</v>
      </c>
      <c r="H23" s="7">
        <f t="shared" si="0"/>
        <v>330</v>
      </c>
      <c r="I23" s="8">
        <v>0</v>
      </c>
      <c r="J23" s="1"/>
      <c r="K23" s="383" t="s">
        <v>70</v>
      </c>
      <c r="L23" s="384"/>
      <c r="M23" s="384"/>
      <c r="N23" s="384"/>
      <c r="O23" s="384"/>
      <c r="P23" s="384"/>
      <c r="Q23" s="385"/>
    </row>
    <row r="24" spans="2:17" ht="15.75" thickBot="1" x14ac:dyDescent="0.3">
      <c r="B24" s="2" t="s">
        <v>9</v>
      </c>
      <c r="C24" s="365">
        <v>44317</v>
      </c>
      <c r="D24" s="3">
        <v>3</v>
      </c>
      <c r="E24" s="4">
        <v>234</v>
      </c>
      <c r="F24" s="6">
        <v>38300</v>
      </c>
      <c r="G24" s="6">
        <v>38123</v>
      </c>
      <c r="H24" s="7">
        <f t="shared" si="0"/>
        <v>177</v>
      </c>
      <c r="I24" s="8">
        <f>I27</f>
        <v>186.66666666666666</v>
      </c>
      <c r="J24" s="10"/>
      <c r="K24" s="341" t="s">
        <v>62</v>
      </c>
      <c r="L24" s="342"/>
      <c r="M24" s="342"/>
      <c r="N24" s="342"/>
      <c r="O24" s="342"/>
      <c r="P24" s="342"/>
      <c r="Q24" s="343"/>
    </row>
    <row r="25" spans="2:17" x14ac:dyDescent="0.25">
      <c r="B25" s="9" t="s">
        <v>73</v>
      </c>
      <c r="C25" s="366"/>
      <c r="D25" s="3">
        <v>3</v>
      </c>
      <c r="E25" s="4">
        <v>248.96</v>
      </c>
      <c r="F25" s="6">
        <v>39732</v>
      </c>
      <c r="G25" s="6">
        <v>39404</v>
      </c>
      <c r="H25" s="7">
        <f t="shared" si="0"/>
        <v>328</v>
      </c>
      <c r="I25" s="8">
        <f t="shared" si="1"/>
        <v>109.33333333333333</v>
      </c>
      <c r="J25" s="1"/>
      <c r="K25" s="344" t="s">
        <v>1</v>
      </c>
      <c r="L25" s="347" t="s">
        <v>2</v>
      </c>
      <c r="M25" s="350" t="s">
        <v>3</v>
      </c>
      <c r="N25" s="353" t="s">
        <v>14</v>
      </c>
      <c r="O25" s="354"/>
      <c r="P25" s="355"/>
      <c r="Q25" s="359" t="s">
        <v>5</v>
      </c>
    </row>
    <row r="26" spans="2:17" ht="15.75" thickBot="1" x14ac:dyDescent="0.3">
      <c r="B26" s="9" t="s">
        <v>11</v>
      </c>
      <c r="C26" s="366"/>
      <c r="D26" s="197">
        <v>0</v>
      </c>
      <c r="E26" s="4">
        <v>128</v>
      </c>
      <c r="F26" s="6">
        <v>840</v>
      </c>
      <c r="G26" s="6">
        <v>610</v>
      </c>
      <c r="H26" s="7">
        <f t="shared" si="0"/>
        <v>230</v>
      </c>
      <c r="I26" s="8">
        <v>0</v>
      </c>
      <c r="J26" s="14"/>
      <c r="K26" s="345"/>
      <c r="L26" s="348"/>
      <c r="M26" s="351"/>
      <c r="N26" s="356"/>
      <c r="O26" s="357"/>
      <c r="P26" s="358"/>
      <c r="Q26" s="360"/>
    </row>
    <row r="27" spans="2:17" x14ac:dyDescent="0.25">
      <c r="B27" s="9" t="s">
        <v>12</v>
      </c>
      <c r="C27" s="367"/>
      <c r="D27" s="3">
        <v>3</v>
      </c>
      <c r="E27" s="4">
        <v>212</v>
      </c>
      <c r="F27" s="6">
        <v>36800</v>
      </c>
      <c r="G27" s="6">
        <v>36240</v>
      </c>
      <c r="H27" s="7">
        <f t="shared" si="0"/>
        <v>560</v>
      </c>
      <c r="I27" s="8">
        <f t="shared" si="1"/>
        <v>186.66666666666666</v>
      </c>
      <c r="J27" s="10"/>
      <c r="K27" s="345"/>
      <c r="L27" s="348"/>
      <c r="M27" s="351"/>
      <c r="N27" s="362" t="s">
        <v>15</v>
      </c>
      <c r="O27" s="364" t="s">
        <v>16</v>
      </c>
      <c r="P27" s="364" t="s">
        <v>17</v>
      </c>
      <c r="Q27" s="360"/>
    </row>
    <row r="28" spans="2:17" ht="15.75" thickBot="1" x14ac:dyDescent="0.3">
      <c r="B28" s="2" t="s">
        <v>9</v>
      </c>
      <c r="C28" s="365">
        <v>44348</v>
      </c>
      <c r="D28" s="3">
        <v>3</v>
      </c>
      <c r="E28" s="4">
        <v>234</v>
      </c>
      <c r="F28" s="6">
        <v>38300</v>
      </c>
      <c r="G28" s="6">
        <v>38123</v>
      </c>
      <c r="H28" s="7">
        <f t="shared" si="0"/>
        <v>177</v>
      </c>
      <c r="I28" s="8">
        <f t="shared" si="1"/>
        <v>59</v>
      </c>
      <c r="J28" s="1"/>
      <c r="K28" s="346"/>
      <c r="L28" s="349"/>
      <c r="M28" s="352"/>
      <c r="N28" s="363"/>
      <c r="O28" s="363"/>
      <c r="P28" s="363"/>
      <c r="Q28" s="361"/>
    </row>
    <row r="29" spans="2:17" ht="15.75" thickBot="1" x14ac:dyDescent="0.3">
      <c r="B29" s="9" t="s">
        <v>73</v>
      </c>
      <c r="C29" s="366"/>
      <c r="D29" s="3">
        <v>3</v>
      </c>
      <c r="E29" s="4">
        <v>274.33999999999997</v>
      </c>
      <c r="F29" s="6">
        <v>40098</v>
      </c>
      <c r="G29" s="6">
        <v>39732</v>
      </c>
      <c r="H29" s="7">
        <f t="shared" si="0"/>
        <v>366</v>
      </c>
      <c r="I29" s="8">
        <f t="shared" si="1"/>
        <v>122</v>
      </c>
      <c r="J29" s="10"/>
      <c r="K29" s="19">
        <v>44197</v>
      </c>
      <c r="L29" s="200"/>
      <c r="M29" s="312">
        <v>7629.38</v>
      </c>
      <c r="N29" s="21">
        <v>1990</v>
      </c>
      <c r="O29" s="21">
        <v>9660</v>
      </c>
      <c r="P29" s="22">
        <f>N29+O29</f>
        <v>11650</v>
      </c>
      <c r="Q29" s="170"/>
    </row>
    <row r="30" spans="2:17" ht="15.75" thickBot="1" x14ac:dyDescent="0.3">
      <c r="B30" s="9" t="s">
        <v>11</v>
      </c>
      <c r="C30" s="366"/>
      <c r="D30" s="197">
        <v>0</v>
      </c>
      <c r="E30" s="4">
        <v>128</v>
      </c>
      <c r="F30" s="6">
        <v>840</v>
      </c>
      <c r="G30" s="6">
        <v>610</v>
      </c>
      <c r="H30" s="7">
        <f t="shared" si="0"/>
        <v>230</v>
      </c>
      <c r="I30" s="8">
        <v>0</v>
      </c>
      <c r="J30" s="10"/>
      <c r="K30" s="19">
        <v>44228</v>
      </c>
      <c r="L30" s="200"/>
      <c r="M30" s="313">
        <v>6533.4</v>
      </c>
      <c r="N30" s="21">
        <v>1830</v>
      </c>
      <c r="O30" s="21">
        <v>8660</v>
      </c>
      <c r="P30" s="22">
        <f t="shared" ref="P30:P37" si="4">N30+O30</f>
        <v>10490</v>
      </c>
      <c r="Q30" s="170"/>
    </row>
    <row r="31" spans="2:17" ht="15.75" thickBot="1" x14ac:dyDescent="0.3">
      <c r="B31" s="9" t="s">
        <v>12</v>
      </c>
      <c r="C31" s="367"/>
      <c r="D31" s="3">
        <v>3</v>
      </c>
      <c r="E31" s="4">
        <v>212</v>
      </c>
      <c r="F31" s="6">
        <v>36800</v>
      </c>
      <c r="G31" s="6">
        <v>36240</v>
      </c>
      <c r="H31" s="7">
        <f t="shared" si="0"/>
        <v>560</v>
      </c>
      <c r="I31" s="8">
        <f t="shared" si="1"/>
        <v>186.66666666666666</v>
      </c>
      <c r="J31" s="1"/>
      <c r="K31" s="19">
        <v>44256</v>
      </c>
      <c r="L31" s="200"/>
      <c r="M31" s="311">
        <v>6926.68</v>
      </c>
      <c r="N31" s="21">
        <v>1730</v>
      </c>
      <c r="O31" s="21">
        <v>7830</v>
      </c>
      <c r="P31" s="22">
        <f t="shared" si="4"/>
        <v>9560</v>
      </c>
      <c r="Q31" s="170"/>
    </row>
    <row r="32" spans="2:17" ht="15" customHeight="1" thickBot="1" x14ac:dyDescent="0.3">
      <c r="B32" s="15" t="s">
        <v>9</v>
      </c>
      <c r="C32" s="365">
        <v>44378</v>
      </c>
      <c r="D32" s="3">
        <v>0</v>
      </c>
      <c r="E32" s="4">
        <v>120</v>
      </c>
      <c r="F32" s="5">
        <v>820</v>
      </c>
      <c r="G32" s="6">
        <v>625</v>
      </c>
      <c r="H32" s="7">
        <f t="shared" ref="H32:H43" si="5">+F32-G32</f>
        <v>195</v>
      </c>
      <c r="I32" s="8">
        <v>0</v>
      </c>
      <c r="J32" s="10"/>
      <c r="K32" s="19">
        <v>44287</v>
      </c>
      <c r="L32" s="129"/>
      <c r="M32" s="314">
        <v>7430.82</v>
      </c>
      <c r="N32" s="21">
        <v>1840</v>
      </c>
      <c r="O32" s="21">
        <v>9280</v>
      </c>
      <c r="P32" s="22">
        <f t="shared" si="4"/>
        <v>11120</v>
      </c>
      <c r="Q32" s="170"/>
    </row>
    <row r="33" spans="2:17" ht="15.75" thickBot="1" x14ac:dyDescent="0.3">
      <c r="B33" s="16" t="s">
        <v>10</v>
      </c>
      <c r="C33" s="366"/>
      <c r="D33" s="3">
        <v>3</v>
      </c>
      <c r="E33" s="4">
        <v>268.2</v>
      </c>
      <c r="F33" s="6">
        <v>39404</v>
      </c>
      <c r="G33" s="6">
        <v>39052</v>
      </c>
      <c r="H33" s="7">
        <f t="shared" si="5"/>
        <v>352</v>
      </c>
      <c r="I33" s="8">
        <f t="shared" ref="I33:I43" si="6">+H33/D33</f>
        <v>117.33333333333333</v>
      </c>
      <c r="J33" s="1"/>
      <c r="K33" s="19">
        <v>44317</v>
      </c>
      <c r="L33" s="129"/>
      <c r="M33" s="314">
        <v>7294.83</v>
      </c>
      <c r="N33" s="21">
        <v>1820</v>
      </c>
      <c r="O33" s="21">
        <v>9100</v>
      </c>
      <c r="P33" s="22">
        <f t="shared" si="4"/>
        <v>10920</v>
      </c>
      <c r="Q33" s="170"/>
    </row>
    <row r="34" spans="2:17" ht="15" customHeight="1" thickBot="1" x14ac:dyDescent="0.3">
      <c r="B34" s="9" t="s">
        <v>73</v>
      </c>
      <c r="C34" s="366"/>
      <c r="D34" s="197">
        <v>0</v>
      </c>
      <c r="E34" s="4">
        <v>128</v>
      </c>
      <c r="F34" s="6">
        <v>840</v>
      </c>
      <c r="G34" s="6">
        <v>610</v>
      </c>
      <c r="H34" s="7">
        <f t="shared" si="5"/>
        <v>230</v>
      </c>
      <c r="I34" s="8">
        <v>0</v>
      </c>
      <c r="J34" s="10"/>
      <c r="K34" s="19">
        <v>44348</v>
      </c>
      <c r="L34" s="129"/>
      <c r="M34" s="314">
        <v>6705.97</v>
      </c>
      <c r="N34" s="21">
        <v>1880</v>
      </c>
      <c r="O34" s="21">
        <v>9210</v>
      </c>
      <c r="P34" s="22">
        <f t="shared" si="4"/>
        <v>11090</v>
      </c>
      <c r="Q34" s="170"/>
    </row>
    <row r="35" spans="2:17" ht="15.75" thickBot="1" x14ac:dyDescent="0.3">
      <c r="B35" s="16" t="s">
        <v>12</v>
      </c>
      <c r="C35" s="367"/>
      <c r="D35" s="3">
        <v>0</v>
      </c>
      <c r="E35" s="4">
        <v>288</v>
      </c>
      <c r="F35" s="6">
        <v>1200</v>
      </c>
      <c r="G35" s="6">
        <v>870</v>
      </c>
      <c r="H35" s="7">
        <f t="shared" si="5"/>
        <v>330</v>
      </c>
      <c r="I35" s="8">
        <v>0</v>
      </c>
      <c r="J35" s="10"/>
      <c r="K35" s="19">
        <v>44378</v>
      </c>
      <c r="L35" s="129"/>
      <c r="M35" s="311">
        <v>6841.2</v>
      </c>
      <c r="N35" s="21">
        <v>1720</v>
      </c>
      <c r="O35" s="21">
        <v>8910</v>
      </c>
      <c r="P35" s="22">
        <f t="shared" si="4"/>
        <v>10630</v>
      </c>
      <c r="Q35" s="170"/>
    </row>
    <row r="36" spans="2:17" ht="15.75" thickBot="1" x14ac:dyDescent="0.3">
      <c r="B36" s="15" t="s">
        <v>9</v>
      </c>
      <c r="C36" s="365">
        <v>44409</v>
      </c>
      <c r="D36" s="3">
        <v>3</v>
      </c>
      <c r="E36" s="4">
        <v>234</v>
      </c>
      <c r="F36" s="6">
        <v>38300</v>
      </c>
      <c r="G36" s="6">
        <v>38123</v>
      </c>
      <c r="H36" s="7">
        <f t="shared" si="5"/>
        <v>177</v>
      </c>
      <c r="I36" s="8">
        <f>I39</f>
        <v>186.66666666666666</v>
      </c>
      <c r="J36" s="1"/>
      <c r="K36" s="19">
        <v>44409</v>
      </c>
      <c r="L36" s="129"/>
      <c r="M36" s="311">
        <v>7486.11</v>
      </c>
      <c r="N36" s="21">
        <v>1620</v>
      </c>
      <c r="O36" s="21">
        <v>8720</v>
      </c>
      <c r="P36" s="22">
        <f t="shared" si="4"/>
        <v>10340</v>
      </c>
      <c r="Q36" s="170"/>
    </row>
    <row r="37" spans="2:17" ht="15.75" thickBot="1" x14ac:dyDescent="0.3">
      <c r="B37" s="9" t="s">
        <v>73</v>
      </c>
      <c r="C37" s="366"/>
      <c r="D37" s="3">
        <v>3</v>
      </c>
      <c r="E37" s="4">
        <v>248.96</v>
      </c>
      <c r="F37" s="6">
        <v>39732</v>
      </c>
      <c r="G37" s="6">
        <v>39404</v>
      </c>
      <c r="H37" s="7">
        <f t="shared" si="5"/>
        <v>328</v>
      </c>
      <c r="I37" s="8">
        <f t="shared" ref="I37:I43" si="7">+H37/D37</f>
        <v>109.33333333333333</v>
      </c>
      <c r="J37" s="10"/>
      <c r="K37" s="19">
        <v>44440</v>
      </c>
      <c r="L37" s="129"/>
      <c r="M37" s="311">
        <v>7334.57</v>
      </c>
      <c r="N37" s="21">
        <v>1710</v>
      </c>
      <c r="O37" s="21">
        <v>9170</v>
      </c>
      <c r="P37" s="22">
        <f t="shared" si="4"/>
        <v>10880</v>
      </c>
      <c r="Q37" s="170"/>
    </row>
    <row r="38" spans="2:17" ht="15.75" thickBot="1" x14ac:dyDescent="0.3">
      <c r="B38" s="16" t="s">
        <v>11</v>
      </c>
      <c r="C38" s="366"/>
      <c r="D38" s="197">
        <v>0</v>
      </c>
      <c r="E38" s="4">
        <v>128</v>
      </c>
      <c r="F38" s="6">
        <v>840</v>
      </c>
      <c r="G38" s="6">
        <v>610</v>
      </c>
      <c r="H38" s="7">
        <f t="shared" si="5"/>
        <v>230</v>
      </c>
      <c r="I38" s="8">
        <v>0</v>
      </c>
      <c r="J38" s="1"/>
      <c r="K38" s="19">
        <v>44470</v>
      </c>
      <c r="L38" s="129"/>
      <c r="M38" s="311"/>
      <c r="N38" s="21"/>
      <c r="O38" s="21"/>
      <c r="P38" s="22"/>
      <c r="Q38" s="170"/>
    </row>
    <row r="39" spans="2:17" ht="15" customHeight="1" thickBot="1" x14ac:dyDescent="0.3">
      <c r="B39" s="16" t="s">
        <v>12</v>
      </c>
      <c r="C39" s="367"/>
      <c r="D39" s="3">
        <v>3</v>
      </c>
      <c r="E39" s="4">
        <v>212</v>
      </c>
      <c r="F39" s="6">
        <v>36800</v>
      </c>
      <c r="G39" s="6">
        <v>36240</v>
      </c>
      <c r="H39" s="7">
        <f t="shared" si="5"/>
        <v>560</v>
      </c>
      <c r="I39" s="8">
        <f t="shared" ref="I39:I43" si="8">+H39/D39</f>
        <v>186.66666666666666</v>
      </c>
      <c r="J39" s="10"/>
      <c r="K39" s="19">
        <v>44501</v>
      </c>
      <c r="L39" s="129"/>
      <c r="M39" s="311"/>
      <c r="N39" s="21"/>
      <c r="O39" s="21"/>
      <c r="P39" s="22"/>
      <c r="Q39" s="170"/>
    </row>
    <row r="40" spans="2:17" ht="15.75" thickBot="1" x14ac:dyDescent="0.3">
      <c r="B40" s="15" t="s">
        <v>9</v>
      </c>
      <c r="C40" s="365">
        <v>44440</v>
      </c>
      <c r="D40" s="3">
        <v>3</v>
      </c>
      <c r="E40" s="4">
        <v>234</v>
      </c>
      <c r="F40" s="6">
        <v>38300</v>
      </c>
      <c r="G40" s="6">
        <v>38123</v>
      </c>
      <c r="H40" s="7">
        <f t="shared" si="5"/>
        <v>177</v>
      </c>
      <c r="I40" s="8">
        <f t="shared" si="8"/>
        <v>59</v>
      </c>
      <c r="J40" s="10"/>
      <c r="K40" s="19">
        <v>44531</v>
      </c>
      <c r="L40" s="129"/>
      <c r="M40" s="318"/>
      <c r="N40" s="253"/>
      <c r="O40" s="253"/>
      <c r="P40" s="59"/>
      <c r="Q40" s="170"/>
    </row>
    <row r="41" spans="2:17" ht="15.75" thickBot="1" x14ac:dyDescent="0.3">
      <c r="B41" s="9" t="s">
        <v>73</v>
      </c>
      <c r="C41" s="366"/>
      <c r="D41" s="3">
        <v>3</v>
      </c>
      <c r="E41" s="4">
        <v>274.33999999999997</v>
      </c>
      <c r="F41" s="6">
        <v>40098</v>
      </c>
      <c r="G41" s="6">
        <v>39732</v>
      </c>
      <c r="H41" s="7">
        <f t="shared" si="5"/>
        <v>366</v>
      </c>
      <c r="I41" s="8">
        <f t="shared" si="8"/>
        <v>122</v>
      </c>
      <c r="J41" s="1"/>
      <c r="K41" s="28" t="s">
        <v>18</v>
      </c>
      <c r="L41" s="198" t="e">
        <f t="shared" ref="L41:M41" si="9">AVERAGE(L29:L40)</f>
        <v>#DIV/0!</v>
      </c>
      <c r="M41" s="29">
        <f t="shared" si="9"/>
        <v>7131.44</v>
      </c>
      <c r="N41" s="29">
        <f>AVERAGE(N29:N40)</f>
        <v>1793.3333333333333</v>
      </c>
      <c r="O41" s="29">
        <f>AVERAGE(O29:O40)</f>
        <v>8948.8888888888887</v>
      </c>
      <c r="P41" s="29">
        <f>AVERAGE(P29:P40)</f>
        <v>10742.222222222223</v>
      </c>
      <c r="Q41" s="30" t="e">
        <f t="shared" ref="Q41" si="10">AVERAGE(Q29:Q40)</f>
        <v>#DIV/0!</v>
      </c>
    </row>
    <row r="42" spans="2:17" x14ac:dyDescent="0.25">
      <c r="B42" s="16" t="s">
        <v>11</v>
      </c>
      <c r="C42" s="366"/>
      <c r="D42" s="197">
        <v>0</v>
      </c>
      <c r="E42" s="4">
        <v>128</v>
      </c>
      <c r="F42" s="6">
        <v>840</v>
      </c>
      <c r="G42" s="6">
        <v>610</v>
      </c>
      <c r="H42" s="7">
        <f t="shared" si="5"/>
        <v>230</v>
      </c>
      <c r="I42" s="8">
        <v>0</v>
      </c>
      <c r="J42" s="17"/>
    </row>
    <row r="43" spans="2:17" x14ac:dyDescent="0.25">
      <c r="B43" s="16" t="s">
        <v>12</v>
      </c>
      <c r="C43" s="367"/>
      <c r="D43" s="3">
        <v>3</v>
      </c>
      <c r="E43" s="4">
        <v>212</v>
      </c>
      <c r="F43" s="6">
        <v>36800</v>
      </c>
      <c r="G43" s="6">
        <v>36240</v>
      </c>
      <c r="H43" s="7">
        <f t="shared" si="5"/>
        <v>560</v>
      </c>
      <c r="I43" s="8">
        <f t="shared" ref="I43" si="11">+H43/D43</f>
        <v>186.66666666666666</v>
      </c>
      <c r="J43" s="1"/>
    </row>
    <row r="44" spans="2:17" x14ac:dyDescent="0.25">
      <c r="B44" s="15" t="s">
        <v>9</v>
      </c>
      <c r="C44" s="365">
        <v>44470</v>
      </c>
      <c r="D44" s="3"/>
      <c r="E44" s="4"/>
      <c r="F44" s="6"/>
      <c r="G44" s="6"/>
      <c r="H44" s="7"/>
      <c r="I44" s="8"/>
      <c r="J44" s="10"/>
    </row>
    <row r="45" spans="2:17" x14ac:dyDescent="0.25">
      <c r="B45" s="9" t="s">
        <v>73</v>
      </c>
      <c r="C45" s="366"/>
      <c r="D45" s="3"/>
      <c r="E45" s="4"/>
      <c r="F45" s="6"/>
      <c r="G45" s="6"/>
      <c r="H45" s="7"/>
      <c r="I45" s="8"/>
      <c r="J45" s="10"/>
    </row>
    <row r="46" spans="2:17" x14ac:dyDescent="0.25">
      <c r="B46" s="16" t="s">
        <v>11</v>
      </c>
      <c r="C46" s="366"/>
      <c r="D46" s="3"/>
      <c r="E46" s="4"/>
      <c r="F46" s="6"/>
      <c r="G46" s="6"/>
      <c r="H46" s="7"/>
      <c r="I46" s="8"/>
      <c r="J46" s="1"/>
    </row>
    <row r="47" spans="2:17" x14ac:dyDescent="0.25">
      <c r="B47" s="16" t="s">
        <v>12</v>
      </c>
      <c r="C47" s="367"/>
      <c r="D47" s="3"/>
      <c r="E47" s="11"/>
      <c r="F47" s="12"/>
      <c r="G47" s="12"/>
      <c r="H47" s="7"/>
      <c r="I47" s="8"/>
      <c r="J47" s="10"/>
    </row>
    <row r="48" spans="2:17" x14ac:dyDescent="0.25">
      <c r="B48" s="15" t="s">
        <v>9</v>
      </c>
      <c r="C48" s="365">
        <v>44501</v>
      </c>
      <c r="D48" s="3"/>
      <c r="E48" s="4"/>
      <c r="F48" s="6"/>
      <c r="G48" s="6"/>
      <c r="H48" s="7"/>
      <c r="I48" s="8"/>
      <c r="J48" s="1"/>
    </row>
    <row r="49" spans="2:13" x14ac:dyDescent="0.25">
      <c r="B49" s="9" t="s">
        <v>73</v>
      </c>
      <c r="C49" s="366"/>
      <c r="D49" s="3"/>
      <c r="E49" s="4"/>
      <c r="F49" s="6"/>
      <c r="G49" s="6"/>
      <c r="H49" s="7"/>
      <c r="I49" s="8"/>
      <c r="J49" s="10"/>
    </row>
    <row r="50" spans="2:13" x14ac:dyDescent="0.25">
      <c r="B50" s="16" t="s">
        <v>11</v>
      </c>
      <c r="C50" s="366"/>
      <c r="D50" s="3"/>
      <c r="E50" s="11"/>
      <c r="F50" s="12"/>
      <c r="G50" s="12"/>
      <c r="H50" s="7"/>
      <c r="I50" s="8"/>
      <c r="J50" s="10"/>
    </row>
    <row r="51" spans="2:13" x14ac:dyDescent="0.25">
      <c r="B51" s="16" t="s">
        <v>12</v>
      </c>
      <c r="C51" s="367"/>
      <c r="D51" s="3"/>
      <c r="E51" s="4"/>
      <c r="F51" s="6"/>
      <c r="G51" s="6"/>
      <c r="H51" s="7"/>
      <c r="I51" s="8"/>
      <c r="J51" s="1"/>
    </row>
    <row r="52" spans="2:13" x14ac:dyDescent="0.25">
      <c r="B52" s="15" t="s">
        <v>9</v>
      </c>
      <c r="C52" s="365">
        <v>44531</v>
      </c>
      <c r="D52" s="3"/>
      <c r="E52" s="4"/>
      <c r="F52" s="6"/>
      <c r="G52" s="6"/>
      <c r="H52" s="7"/>
      <c r="I52" s="8"/>
      <c r="J52" s="10"/>
    </row>
    <row r="53" spans="2:13" x14ac:dyDescent="0.25">
      <c r="B53" s="9" t="s">
        <v>73</v>
      </c>
      <c r="C53" s="366"/>
      <c r="D53" s="333"/>
      <c r="E53" s="333"/>
      <c r="F53" s="333"/>
      <c r="G53" s="333"/>
      <c r="H53" s="333"/>
      <c r="I53" s="333"/>
      <c r="J53" s="1"/>
      <c r="L53" s="1"/>
      <c r="M53" s="319"/>
    </row>
    <row r="54" spans="2:13" x14ac:dyDescent="0.25">
      <c r="B54" s="16" t="s">
        <v>11</v>
      </c>
      <c r="C54" s="366"/>
      <c r="D54" s="3"/>
      <c r="E54" s="11"/>
      <c r="F54" s="12"/>
      <c r="G54" s="12"/>
      <c r="H54" s="7"/>
      <c r="I54" s="8"/>
      <c r="J54" s="10"/>
    </row>
    <row r="55" spans="2:13" ht="15.75" thickBot="1" x14ac:dyDescent="0.3">
      <c r="B55" s="247" t="s">
        <v>13</v>
      </c>
      <c r="C55" s="368"/>
      <c r="D55" s="3"/>
      <c r="E55" s="4"/>
      <c r="F55" s="6"/>
      <c r="G55" s="6"/>
      <c r="H55" s="7"/>
      <c r="I55" s="8"/>
      <c r="J55" s="10"/>
    </row>
    <row r="56" spans="2:13" ht="15.75" thickBot="1" x14ac:dyDescent="0.3">
      <c r="B56" s="248"/>
      <c r="C56" s="334"/>
      <c r="D56" s="249">
        <f t="shared" ref="D56:I56" si="12">AVERAGE(D8:D55)</f>
        <v>1.4166666666666667</v>
      </c>
      <c r="E56" s="250">
        <f t="shared" si="12"/>
        <v>198.66138888888889</v>
      </c>
      <c r="F56" s="250">
        <f t="shared" si="12"/>
        <v>18693.916666666668</v>
      </c>
      <c r="G56" s="250">
        <f t="shared" si="12"/>
        <v>18398.222222222223</v>
      </c>
      <c r="H56" s="250">
        <f t="shared" si="12"/>
        <v>295.69444444444446</v>
      </c>
      <c r="I56" s="251">
        <f t="shared" si="12"/>
        <v>62.1111111111111</v>
      </c>
      <c r="J56" s="1"/>
    </row>
    <row r="57" spans="2:13" x14ac:dyDescent="0.25">
      <c r="B57" s="340"/>
      <c r="C57" s="340"/>
      <c r="D57" s="340"/>
      <c r="E57" s="340"/>
      <c r="F57" s="340"/>
      <c r="G57" s="340"/>
      <c r="H57" s="1"/>
      <c r="I57" s="1"/>
      <c r="J57" s="10"/>
    </row>
    <row r="58" spans="2:13" x14ac:dyDescent="0.25">
      <c r="J58" s="1"/>
    </row>
    <row r="59" spans="2:13" ht="19.5" customHeight="1" x14ac:dyDescent="0.25">
      <c r="B59" s="340"/>
      <c r="C59" s="340"/>
      <c r="D59" s="340"/>
      <c r="E59" s="340"/>
      <c r="F59" s="340"/>
      <c r="G59" s="340"/>
      <c r="H59" s="1"/>
      <c r="I59" s="1"/>
      <c r="J59" s="10"/>
    </row>
    <row r="60" spans="2:13" x14ac:dyDescent="0.25">
      <c r="J60" s="10"/>
    </row>
    <row r="61" spans="2:13" x14ac:dyDescent="0.25">
      <c r="J61" s="1"/>
    </row>
    <row r="62" spans="2:13" x14ac:dyDescent="0.25">
      <c r="J62" s="10"/>
    </row>
    <row r="63" spans="2:13" x14ac:dyDescent="0.25">
      <c r="J63" s="1"/>
    </row>
    <row r="64" spans="2:13" x14ac:dyDescent="0.25">
      <c r="J64" s="10"/>
    </row>
    <row r="65" spans="10:13" x14ac:dyDescent="0.25">
      <c r="J65" s="10"/>
    </row>
    <row r="66" spans="10:13" ht="15.75" customHeight="1" x14ac:dyDescent="0.25">
      <c r="J66" s="1"/>
    </row>
    <row r="67" spans="10:13" x14ac:dyDescent="0.25">
      <c r="J67" s="10"/>
    </row>
    <row r="68" spans="10:13" x14ac:dyDescent="0.25">
      <c r="J68" s="1"/>
    </row>
    <row r="69" spans="10:13" x14ac:dyDescent="0.25">
      <c r="J69" s="1"/>
      <c r="M69" s="320"/>
    </row>
    <row r="89" ht="72.75" customHeight="1" x14ac:dyDescent="0.25"/>
  </sheetData>
  <mergeCells count="44">
    <mergeCell ref="C40:C43"/>
    <mergeCell ref="C44:C47"/>
    <mergeCell ref="C8:C11"/>
    <mergeCell ref="C12:C15"/>
    <mergeCell ref="C16:C19"/>
    <mergeCell ref="C20:C23"/>
    <mergeCell ref="C24:C27"/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M4:M7"/>
    <mergeCell ref="N4:P5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B59:G59"/>
    <mergeCell ref="B57:G57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48:C51"/>
    <mergeCell ref="C52:C55"/>
    <mergeCell ref="C28:C31"/>
    <mergeCell ref="C32:C35"/>
    <mergeCell ref="C36:C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Q68"/>
  <sheetViews>
    <sheetView workbookViewId="0">
      <selection activeCell="M37" sqref="M37:N37"/>
    </sheetView>
  </sheetViews>
  <sheetFormatPr baseColWidth="10" defaultRowHeight="15" x14ac:dyDescent="0.25"/>
  <cols>
    <col min="1" max="1" width="7.42578125" customWidth="1"/>
    <col min="2" max="2" width="11.42578125" hidden="1" customWidth="1"/>
    <col min="3" max="3" width="13.42578125" customWidth="1"/>
    <col min="8" max="8" width="23.42578125" customWidth="1"/>
    <col min="12" max="12" width="14.140625" customWidth="1"/>
    <col min="15" max="15" width="26" customWidth="1"/>
  </cols>
  <sheetData>
    <row r="2" spans="2:16" ht="15.75" thickBot="1" x14ac:dyDescent="0.3">
      <c r="K2" s="135"/>
      <c r="L2" s="135"/>
      <c r="M2" s="135"/>
      <c r="N2" s="135"/>
      <c r="O2" s="135"/>
    </row>
    <row r="3" spans="2:16" ht="15.75" thickBot="1" x14ac:dyDescent="0.3">
      <c r="B3" s="135"/>
      <c r="C3" s="369" t="s">
        <v>75</v>
      </c>
      <c r="D3" s="370"/>
      <c r="E3" s="370"/>
      <c r="F3" s="370"/>
      <c r="G3" s="370"/>
      <c r="H3" s="371"/>
      <c r="I3" s="135"/>
      <c r="J3" s="135"/>
      <c r="K3" s="369" t="s">
        <v>75</v>
      </c>
      <c r="L3" s="370"/>
      <c r="M3" s="370"/>
      <c r="N3" s="370"/>
      <c r="O3" s="371"/>
      <c r="P3" s="135"/>
    </row>
    <row r="4" spans="2:16" x14ac:dyDescent="0.25">
      <c r="B4" s="135"/>
      <c r="C4" s="135"/>
      <c r="D4" s="135"/>
      <c r="E4" s="136"/>
      <c r="F4" s="136"/>
      <c r="G4" s="136"/>
      <c r="H4" s="136"/>
      <c r="I4" s="135"/>
      <c r="J4" s="135"/>
      <c r="K4" s="394" t="s">
        <v>58</v>
      </c>
      <c r="L4" s="394"/>
      <c r="M4" s="394"/>
      <c r="N4" s="394"/>
      <c r="O4" s="394"/>
      <c r="P4" s="135"/>
    </row>
    <row r="5" spans="2:16" ht="15.75" thickBot="1" x14ac:dyDescent="0.3">
      <c r="B5" s="135"/>
      <c r="C5" s="393" t="s">
        <v>55</v>
      </c>
      <c r="D5" s="393"/>
      <c r="E5" s="393"/>
      <c r="F5" s="393"/>
      <c r="G5" s="393"/>
      <c r="H5" s="136"/>
      <c r="I5" s="135"/>
      <c r="J5" s="135"/>
      <c r="K5" s="137"/>
      <c r="L5" s="137"/>
      <c r="M5" s="137"/>
      <c r="N5" s="137"/>
      <c r="O5" s="136"/>
      <c r="P5" s="135"/>
    </row>
    <row r="6" spans="2:16" x14ac:dyDescent="0.25">
      <c r="B6" s="135"/>
      <c r="C6" s="413" t="s">
        <v>74</v>
      </c>
      <c r="D6" s="413"/>
      <c r="E6" s="413"/>
      <c r="F6" s="413"/>
      <c r="G6" s="413"/>
      <c r="H6" s="136"/>
      <c r="I6" s="135"/>
      <c r="J6" s="135"/>
      <c r="K6" s="402" t="s">
        <v>1</v>
      </c>
      <c r="L6" s="404" t="s">
        <v>2</v>
      </c>
      <c r="M6" s="404" t="s">
        <v>44</v>
      </c>
      <c r="N6" s="404" t="s">
        <v>45</v>
      </c>
      <c r="O6" s="397" t="s">
        <v>46</v>
      </c>
      <c r="P6" s="135"/>
    </row>
    <row r="7" spans="2:16" ht="15.75" customHeight="1" thickBot="1" x14ac:dyDescent="0.3">
      <c r="B7" s="135"/>
      <c r="C7" s="393" t="s">
        <v>56</v>
      </c>
      <c r="D7" s="393"/>
      <c r="E7" s="393"/>
      <c r="F7" s="393"/>
      <c r="G7" s="393"/>
      <c r="H7" s="136"/>
      <c r="I7" s="135"/>
      <c r="J7" s="135"/>
      <c r="K7" s="403"/>
      <c r="L7" s="405"/>
      <c r="M7" s="405"/>
      <c r="N7" s="405"/>
      <c r="O7" s="398"/>
      <c r="P7" s="135"/>
    </row>
    <row r="8" spans="2:16" x14ac:dyDescent="0.25">
      <c r="B8" s="135"/>
      <c r="C8" s="393" t="s">
        <v>57</v>
      </c>
      <c r="D8" s="393"/>
      <c r="E8" s="393"/>
      <c r="F8" s="393"/>
      <c r="G8" s="393"/>
      <c r="H8" s="136"/>
      <c r="I8" s="135"/>
      <c r="J8" s="135"/>
      <c r="K8" s="141">
        <v>44197</v>
      </c>
      <c r="L8" s="129"/>
      <c r="M8" s="104">
        <v>0</v>
      </c>
      <c r="N8" s="285">
        <v>0</v>
      </c>
      <c r="O8" s="106">
        <v>0</v>
      </c>
      <c r="P8" s="135"/>
    </row>
    <row r="9" spans="2:16" ht="15.75" thickBot="1" x14ac:dyDescent="0.3">
      <c r="B9" s="135"/>
      <c r="C9" s="393" t="s">
        <v>65</v>
      </c>
      <c r="D9" s="393"/>
      <c r="E9" s="393"/>
      <c r="F9" s="393"/>
      <c r="G9" s="393"/>
      <c r="H9" s="136"/>
      <c r="I9" s="135"/>
      <c r="J9" s="135"/>
      <c r="K9" s="141">
        <v>44228</v>
      </c>
      <c r="L9" s="129"/>
      <c r="M9" s="70">
        <v>48</v>
      </c>
      <c r="N9" s="286">
        <v>473.3</v>
      </c>
      <c r="O9" s="106">
        <v>0</v>
      </c>
      <c r="P9" s="135"/>
    </row>
    <row r="10" spans="2:16" x14ac:dyDescent="0.25">
      <c r="B10" s="386"/>
      <c r="C10" s="387" t="s">
        <v>0</v>
      </c>
      <c r="D10" s="389" t="s">
        <v>1</v>
      </c>
      <c r="E10" s="414" t="s">
        <v>2</v>
      </c>
      <c r="F10" s="416" t="s">
        <v>51</v>
      </c>
      <c r="G10" s="395" t="s">
        <v>45</v>
      </c>
      <c r="H10" s="399" t="s">
        <v>52</v>
      </c>
      <c r="I10" s="386"/>
      <c r="J10" s="401"/>
      <c r="K10" s="141">
        <v>44256</v>
      </c>
      <c r="L10" s="129"/>
      <c r="M10" s="252">
        <v>139</v>
      </c>
      <c r="N10" s="286">
        <v>810.1</v>
      </c>
      <c r="O10" s="106">
        <v>0</v>
      </c>
      <c r="P10" s="135"/>
    </row>
    <row r="11" spans="2:16" ht="18.75" customHeight="1" thickBot="1" x14ac:dyDescent="0.3">
      <c r="B11" s="386"/>
      <c r="C11" s="388"/>
      <c r="D11" s="390"/>
      <c r="E11" s="415"/>
      <c r="F11" s="417"/>
      <c r="G11" s="396"/>
      <c r="H11" s="400"/>
      <c r="I11" s="386"/>
      <c r="J11" s="401"/>
      <c r="K11" s="141">
        <v>44287</v>
      </c>
      <c r="L11" s="129"/>
      <c r="M11" s="149">
        <v>243</v>
      </c>
      <c r="N11" s="287">
        <v>1593.2</v>
      </c>
      <c r="O11" s="106">
        <v>0</v>
      </c>
      <c r="P11" s="135"/>
    </row>
    <row r="12" spans="2:16" x14ac:dyDescent="0.25">
      <c r="B12" s="135"/>
      <c r="C12" s="138" t="s">
        <v>9</v>
      </c>
      <c r="D12" s="391">
        <v>44197</v>
      </c>
      <c r="E12" s="214">
        <v>0</v>
      </c>
      <c r="F12" s="139">
        <v>0</v>
      </c>
      <c r="G12" s="335">
        <v>7.7</v>
      </c>
      <c r="H12" s="140">
        <v>0</v>
      </c>
      <c r="I12" s="135"/>
      <c r="J12" s="135"/>
      <c r="K12" s="141">
        <v>44317</v>
      </c>
      <c r="L12" s="129"/>
      <c r="M12" s="70">
        <v>267</v>
      </c>
      <c r="N12" s="287">
        <v>1757.6</v>
      </c>
      <c r="O12" s="106">
        <v>0</v>
      </c>
      <c r="P12" s="135"/>
    </row>
    <row r="13" spans="2:16" x14ac:dyDescent="0.25">
      <c r="B13" s="135"/>
      <c r="C13" s="142" t="s">
        <v>72</v>
      </c>
      <c r="D13" s="392"/>
      <c r="E13" s="3">
        <v>3</v>
      </c>
      <c r="F13" s="143">
        <v>18</v>
      </c>
      <c r="G13" s="308">
        <v>133.5</v>
      </c>
      <c r="H13" s="144">
        <f>F13/E13</f>
        <v>6</v>
      </c>
      <c r="I13" s="135"/>
      <c r="J13" s="135"/>
      <c r="K13" s="141">
        <v>44348</v>
      </c>
      <c r="L13" s="41"/>
      <c r="M13" s="93">
        <v>204</v>
      </c>
      <c r="N13" s="315">
        <v>1344</v>
      </c>
      <c r="O13" s="106">
        <v>0</v>
      </c>
      <c r="P13" s="135"/>
    </row>
    <row r="14" spans="2:16" x14ac:dyDescent="0.25">
      <c r="B14" s="135"/>
      <c r="C14" s="142" t="s">
        <v>11</v>
      </c>
      <c r="D14" s="392"/>
      <c r="E14" s="197">
        <v>0</v>
      </c>
      <c r="F14" s="143">
        <v>28</v>
      </c>
      <c r="G14" s="336">
        <v>55.7</v>
      </c>
      <c r="H14" s="148">
        <v>0</v>
      </c>
      <c r="I14" s="135"/>
      <c r="J14" s="135"/>
      <c r="K14" s="141">
        <v>44378</v>
      </c>
      <c r="L14" s="41"/>
      <c r="M14" s="153">
        <v>181</v>
      </c>
      <c r="N14" s="316">
        <v>1194.3</v>
      </c>
      <c r="O14" s="106">
        <v>0</v>
      </c>
      <c r="P14" s="135"/>
    </row>
    <row r="15" spans="2:16" ht="15.75" thickBot="1" x14ac:dyDescent="0.3">
      <c r="B15" s="135"/>
      <c r="C15" s="211" t="s">
        <v>12</v>
      </c>
      <c r="D15" s="365"/>
      <c r="E15" s="212">
        <v>0</v>
      </c>
      <c r="F15" s="209">
        <v>11</v>
      </c>
      <c r="G15" s="337">
        <v>23.905000000000001</v>
      </c>
      <c r="H15" s="213">
        <v>0</v>
      </c>
      <c r="I15" s="10"/>
      <c r="J15" s="135"/>
      <c r="K15" s="141">
        <v>44409</v>
      </c>
      <c r="L15" s="70"/>
      <c r="M15" s="107">
        <v>78</v>
      </c>
      <c r="N15" s="316">
        <v>517.79999999999995</v>
      </c>
      <c r="O15" s="106">
        <v>0</v>
      </c>
      <c r="P15" s="135"/>
    </row>
    <row r="16" spans="2:16" x14ac:dyDescent="0.25">
      <c r="B16" s="135"/>
      <c r="C16" s="138" t="s">
        <v>9</v>
      </c>
      <c r="D16" s="412">
        <v>44228</v>
      </c>
      <c r="E16" s="215">
        <v>0</v>
      </c>
      <c r="F16" s="139">
        <v>2</v>
      </c>
      <c r="G16" s="335">
        <v>18.8</v>
      </c>
      <c r="H16" s="152">
        <v>0</v>
      </c>
      <c r="I16" s="135"/>
      <c r="J16" s="135"/>
      <c r="K16" s="141">
        <v>44440</v>
      </c>
      <c r="L16" s="70"/>
      <c r="M16" s="107">
        <v>78</v>
      </c>
      <c r="N16" s="316">
        <v>517.79999999999995</v>
      </c>
      <c r="O16" s="106">
        <v>0</v>
      </c>
      <c r="P16" s="135"/>
    </row>
    <row r="17" spans="2:16" x14ac:dyDescent="0.25">
      <c r="B17" s="135"/>
      <c r="C17" s="142" t="s">
        <v>72</v>
      </c>
      <c r="D17" s="366"/>
      <c r="E17" s="3">
        <v>3</v>
      </c>
      <c r="F17" s="143">
        <v>9</v>
      </c>
      <c r="G17" s="308">
        <v>73.400000000000006</v>
      </c>
      <c r="H17" s="144">
        <f t="shared" ref="H16:H27" si="0">+F17/E17</f>
        <v>3</v>
      </c>
      <c r="I17" s="145"/>
      <c r="J17" s="135"/>
      <c r="K17" s="141">
        <v>44470</v>
      </c>
      <c r="L17" s="70"/>
      <c r="M17" s="107"/>
      <c r="N17" s="316"/>
      <c r="O17" s="106"/>
      <c r="P17" s="135"/>
    </row>
    <row r="18" spans="2:16" x14ac:dyDescent="0.25">
      <c r="B18" s="135"/>
      <c r="C18" s="142" t="s">
        <v>11</v>
      </c>
      <c r="D18" s="366"/>
      <c r="E18" s="197">
        <v>0</v>
      </c>
      <c r="F18" s="143">
        <v>7</v>
      </c>
      <c r="G18" s="336">
        <v>47.38</v>
      </c>
      <c r="H18" s="148">
        <v>0</v>
      </c>
      <c r="I18" s="135"/>
      <c r="J18" s="135"/>
      <c r="K18" s="141">
        <v>44501</v>
      </c>
      <c r="L18" s="323"/>
      <c r="M18" s="324"/>
      <c r="N18" s="325"/>
      <c r="O18" s="106"/>
      <c r="P18" s="135"/>
    </row>
    <row r="19" spans="2:16" ht="15.75" thickBot="1" x14ac:dyDescent="0.3">
      <c r="B19" s="135"/>
      <c r="C19" s="150" t="s">
        <v>12</v>
      </c>
      <c r="D19" s="368"/>
      <c r="E19" s="216">
        <v>0</v>
      </c>
      <c r="F19" s="151">
        <v>16</v>
      </c>
      <c r="G19" s="338">
        <v>34</v>
      </c>
      <c r="H19" s="218">
        <v>0</v>
      </c>
      <c r="I19" s="135"/>
      <c r="J19" s="135"/>
      <c r="K19" s="141">
        <v>44531</v>
      </c>
      <c r="L19" s="330"/>
      <c r="M19" s="330"/>
      <c r="N19" s="331"/>
      <c r="O19" s="106"/>
      <c r="P19" s="154"/>
    </row>
    <row r="20" spans="2:16" ht="15.75" thickBot="1" x14ac:dyDescent="0.3">
      <c r="B20" s="135"/>
      <c r="C20" s="138" t="s">
        <v>9</v>
      </c>
      <c r="D20" s="412">
        <v>44256</v>
      </c>
      <c r="E20" s="215">
        <v>0</v>
      </c>
      <c r="F20" s="139">
        <v>3</v>
      </c>
      <c r="G20" s="339">
        <v>25.2</v>
      </c>
      <c r="H20" s="155">
        <v>0</v>
      </c>
      <c r="I20" s="10"/>
      <c r="J20" s="135"/>
      <c r="K20" s="244" t="s">
        <v>71</v>
      </c>
      <c r="L20" s="326" t="e">
        <f>AVERAGE(L9:L19)</f>
        <v>#DIV/0!</v>
      </c>
      <c r="M20" s="327">
        <f>AVERAGE(M9:M19)</f>
        <v>154.75</v>
      </c>
      <c r="N20" s="328">
        <f>AVERAGE(N9:N19)</f>
        <v>1026.0125</v>
      </c>
      <c r="O20" s="329">
        <v>0</v>
      </c>
      <c r="P20" s="154"/>
    </row>
    <row r="21" spans="2:16" ht="15.75" thickBot="1" x14ac:dyDescent="0.3">
      <c r="B21" s="135"/>
      <c r="C21" s="142" t="s">
        <v>72</v>
      </c>
      <c r="D21" s="366"/>
      <c r="E21" s="3">
        <v>3</v>
      </c>
      <c r="F21" s="143">
        <v>6</v>
      </c>
      <c r="G21" s="336">
        <v>52.4</v>
      </c>
      <c r="H21" s="148">
        <f t="shared" si="0"/>
        <v>2</v>
      </c>
      <c r="I21" s="135"/>
      <c r="J21" s="135"/>
      <c r="K21" s="135"/>
      <c r="L21" s="135"/>
      <c r="M21" s="164"/>
      <c r="N21" s="165"/>
      <c r="O21" s="166"/>
      <c r="P21" s="154"/>
    </row>
    <row r="22" spans="2:16" ht="15.75" thickBot="1" x14ac:dyDescent="0.3">
      <c r="B22" s="135"/>
      <c r="C22" s="142" t="s">
        <v>11</v>
      </c>
      <c r="D22" s="366"/>
      <c r="E22" s="197">
        <v>0</v>
      </c>
      <c r="F22" s="143">
        <v>5</v>
      </c>
      <c r="G22" s="289">
        <v>48.88</v>
      </c>
      <c r="H22" s="144">
        <v>0</v>
      </c>
      <c r="I22" s="145"/>
      <c r="J22" s="135"/>
      <c r="K22" s="369" t="s">
        <v>76</v>
      </c>
      <c r="L22" s="370"/>
      <c r="M22" s="370"/>
      <c r="N22" s="370"/>
      <c r="O22" s="371"/>
      <c r="P22" s="154"/>
    </row>
    <row r="23" spans="2:16" ht="15.75" thickBot="1" x14ac:dyDescent="0.3">
      <c r="B23" s="135"/>
      <c r="C23" s="150" t="s">
        <v>12</v>
      </c>
      <c r="D23" s="368"/>
      <c r="E23" s="216">
        <v>0</v>
      </c>
      <c r="F23" s="151">
        <v>13</v>
      </c>
      <c r="G23" s="292">
        <v>29</v>
      </c>
      <c r="H23" s="158">
        <v>0</v>
      </c>
      <c r="I23" s="135"/>
      <c r="J23" s="135"/>
      <c r="K23" s="406" t="s">
        <v>60</v>
      </c>
      <c r="L23" s="407"/>
      <c r="M23" s="407"/>
      <c r="N23" s="407"/>
      <c r="O23" s="408"/>
      <c r="P23" s="154"/>
    </row>
    <row r="24" spans="2:16" ht="15.75" thickBot="1" x14ac:dyDescent="0.3">
      <c r="B24" s="135"/>
      <c r="C24" s="167" t="s">
        <v>9</v>
      </c>
      <c r="D24" s="412">
        <v>44287</v>
      </c>
      <c r="E24" s="215">
        <v>0</v>
      </c>
      <c r="F24" s="139">
        <v>2</v>
      </c>
      <c r="G24" s="335">
        <v>18.8</v>
      </c>
      <c r="H24" s="158">
        <v>0</v>
      </c>
      <c r="I24" s="135"/>
      <c r="J24" s="135"/>
      <c r="K24" s="409" t="s">
        <v>1</v>
      </c>
      <c r="L24" s="409" t="s">
        <v>2</v>
      </c>
      <c r="M24" s="409" t="s">
        <v>44</v>
      </c>
      <c r="N24" s="409" t="s">
        <v>45</v>
      </c>
      <c r="O24" s="409" t="s">
        <v>46</v>
      </c>
      <c r="P24" s="154"/>
    </row>
    <row r="25" spans="2:16" x14ac:dyDescent="0.25">
      <c r="B25" s="135"/>
      <c r="C25" s="142" t="s">
        <v>72</v>
      </c>
      <c r="D25" s="366"/>
      <c r="E25" s="3">
        <v>3</v>
      </c>
      <c r="F25" s="143">
        <v>11</v>
      </c>
      <c r="G25" s="291">
        <v>91.5</v>
      </c>
      <c r="H25" s="148">
        <f t="shared" si="0"/>
        <v>3.6666666666666665</v>
      </c>
      <c r="I25" s="10"/>
      <c r="J25" s="135"/>
      <c r="K25" s="410"/>
      <c r="L25" s="410"/>
      <c r="M25" s="410"/>
      <c r="N25" s="410"/>
      <c r="O25" s="410"/>
      <c r="P25" s="154"/>
    </row>
    <row r="26" spans="2:16" ht="15.75" thickBot="1" x14ac:dyDescent="0.3">
      <c r="B26" s="135"/>
      <c r="C26" s="142" t="s">
        <v>11</v>
      </c>
      <c r="D26" s="366"/>
      <c r="E26" s="197">
        <v>0</v>
      </c>
      <c r="F26" s="143">
        <v>7</v>
      </c>
      <c r="G26" s="336">
        <v>47.38</v>
      </c>
      <c r="H26" s="158">
        <v>0</v>
      </c>
      <c r="I26" s="135"/>
      <c r="J26" s="135"/>
      <c r="K26" s="410"/>
      <c r="L26" s="410"/>
      <c r="M26" s="410"/>
      <c r="N26" s="410"/>
      <c r="O26" s="410"/>
      <c r="P26" s="154"/>
    </row>
    <row r="27" spans="2:16" ht="15.75" thickBot="1" x14ac:dyDescent="0.3">
      <c r="B27" s="135"/>
      <c r="C27" s="211" t="s">
        <v>12</v>
      </c>
      <c r="D27" s="368"/>
      <c r="E27" s="216">
        <v>0</v>
      </c>
      <c r="F27" s="151">
        <v>16</v>
      </c>
      <c r="G27" s="338">
        <v>34</v>
      </c>
      <c r="H27" s="158">
        <v>0</v>
      </c>
      <c r="I27" s="145"/>
      <c r="J27" s="135"/>
      <c r="K27" s="410"/>
      <c r="L27" s="410"/>
      <c r="M27" s="410"/>
      <c r="N27" s="410"/>
      <c r="O27" s="410"/>
      <c r="P27" s="154"/>
    </row>
    <row r="28" spans="2:16" ht="15.75" thickBot="1" x14ac:dyDescent="0.3">
      <c r="B28" s="135"/>
      <c r="C28" s="138" t="s">
        <v>9</v>
      </c>
      <c r="D28" s="412">
        <v>44317</v>
      </c>
      <c r="E28" s="215">
        <v>3</v>
      </c>
      <c r="F28" s="139">
        <v>12</v>
      </c>
      <c r="G28" s="290">
        <v>95</v>
      </c>
      <c r="H28" s="148">
        <f t="shared" ref="H28:H32" si="1">+F28/E28</f>
        <v>4</v>
      </c>
      <c r="I28" s="135"/>
      <c r="J28" s="135"/>
      <c r="K28" s="411"/>
      <c r="L28" s="411"/>
      <c r="M28" s="411"/>
      <c r="N28" s="411"/>
      <c r="O28" s="411"/>
      <c r="P28" s="154"/>
    </row>
    <row r="29" spans="2:16" x14ac:dyDescent="0.25">
      <c r="B29" s="135"/>
      <c r="C29" s="142" t="s">
        <v>72</v>
      </c>
      <c r="D29" s="366"/>
      <c r="E29" s="3">
        <v>3</v>
      </c>
      <c r="F29" s="143">
        <v>11</v>
      </c>
      <c r="G29" s="289">
        <v>91.6</v>
      </c>
      <c r="H29" s="148">
        <f t="shared" si="1"/>
        <v>3.6666666666666665</v>
      </c>
      <c r="I29" s="135"/>
      <c r="J29" s="135"/>
      <c r="K29" s="141">
        <v>44197</v>
      </c>
      <c r="L29" s="226"/>
      <c r="M29" s="208">
        <v>71</v>
      </c>
      <c r="N29" s="294">
        <v>706.4</v>
      </c>
      <c r="O29" s="221" t="e">
        <f>+N29/L29</f>
        <v>#DIV/0!</v>
      </c>
      <c r="P29" s="154"/>
    </row>
    <row r="30" spans="2:16" ht="15.75" thickBot="1" x14ac:dyDescent="0.3">
      <c r="B30" s="135"/>
      <c r="C30" s="142" t="s">
        <v>11</v>
      </c>
      <c r="D30" s="366"/>
      <c r="E30" s="197">
        <v>0</v>
      </c>
      <c r="F30" s="143">
        <v>7</v>
      </c>
      <c r="G30" s="336">
        <v>47.38</v>
      </c>
      <c r="H30" s="158">
        <v>0</v>
      </c>
      <c r="I30" s="10"/>
      <c r="J30" s="135"/>
      <c r="K30" s="141">
        <v>44228</v>
      </c>
      <c r="L30" s="227"/>
      <c r="M30" s="114">
        <v>65</v>
      </c>
      <c r="N30" s="294">
        <v>639.70000000000005</v>
      </c>
      <c r="O30" s="221" t="e">
        <f>+N30/L30</f>
        <v>#DIV/0!</v>
      </c>
      <c r="P30" s="154"/>
    </row>
    <row r="31" spans="2:16" ht="15.75" thickBot="1" x14ac:dyDescent="0.3">
      <c r="B31" s="135"/>
      <c r="C31" s="150" t="s">
        <v>12</v>
      </c>
      <c r="D31" s="368"/>
      <c r="E31" s="216">
        <v>3</v>
      </c>
      <c r="F31" s="151">
        <v>10</v>
      </c>
      <c r="G31" s="292">
        <v>75</v>
      </c>
      <c r="H31" s="148">
        <f t="shared" si="1"/>
        <v>3.3333333333333335</v>
      </c>
      <c r="I31" s="135"/>
      <c r="J31" s="135"/>
      <c r="K31" s="141">
        <v>44256</v>
      </c>
      <c r="L31" s="227"/>
      <c r="M31" s="112">
        <v>55</v>
      </c>
      <c r="N31" s="296">
        <v>547.29999999999995</v>
      </c>
      <c r="O31" s="221" t="e">
        <f>+N31/L31</f>
        <v>#DIV/0!</v>
      </c>
      <c r="P31" s="135"/>
    </row>
    <row r="32" spans="2:16" x14ac:dyDescent="0.25">
      <c r="B32" s="135"/>
      <c r="C32" s="138" t="s">
        <v>9</v>
      </c>
      <c r="D32" s="412">
        <v>44348</v>
      </c>
      <c r="E32" s="215">
        <v>3</v>
      </c>
      <c r="F32" s="139">
        <v>8</v>
      </c>
      <c r="G32" s="290">
        <v>69</v>
      </c>
      <c r="H32" s="148">
        <f t="shared" si="1"/>
        <v>2.6666666666666665</v>
      </c>
      <c r="I32" s="145"/>
      <c r="J32" s="135"/>
      <c r="K32" s="141">
        <v>44287</v>
      </c>
      <c r="L32" s="227"/>
      <c r="M32" s="224">
        <v>85</v>
      </c>
      <c r="N32" s="295">
        <v>862.8</v>
      </c>
      <c r="O32" s="221" t="e">
        <f t="shared" ref="O32:O40" si="2">+N32/L32</f>
        <v>#DIV/0!</v>
      </c>
      <c r="P32" s="135"/>
    </row>
    <row r="33" spans="2:16" x14ac:dyDescent="0.25">
      <c r="B33" s="135"/>
      <c r="C33" s="142" t="s">
        <v>72</v>
      </c>
      <c r="D33" s="366"/>
      <c r="E33" s="3">
        <v>3</v>
      </c>
      <c r="F33" s="143">
        <v>9</v>
      </c>
      <c r="G33" s="291">
        <v>75.900000000000006</v>
      </c>
      <c r="H33" s="148">
        <f t="shared" ref="H33:H44" si="3">+F33/E33</f>
        <v>3</v>
      </c>
      <c r="I33" s="135"/>
      <c r="J33" s="146"/>
      <c r="K33" s="141">
        <v>44317</v>
      </c>
      <c r="L33" s="227"/>
      <c r="M33" s="114">
        <v>57</v>
      </c>
      <c r="N33" s="295">
        <v>580.9</v>
      </c>
      <c r="O33" s="221" t="e">
        <f t="shared" si="2"/>
        <v>#DIV/0!</v>
      </c>
      <c r="P33" s="135"/>
    </row>
    <row r="34" spans="2:16" ht="15.75" thickBot="1" x14ac:dyDescent="0.3">
      <c r="B34" s="135"/>
      <c r="C34" s="142" t="s">
        <v>11</v>
      </c>
      <c r="D34" s="366"/>
      <c r="E34" s="197">
        <v>0</v>
      </c>
      <c r="F34" s="143">
        <v>7</v>
      </c>
      <c r="G34" s="336">
        <v>47.38</v>
      </c>
      <c r="H34" s="158">
        <v>0</v>
      </c>
      <c r="I34" s="10"/>
      <c r="J34" s="146"/>
      <c r="K34" s="141">
        <v>44348</v>
      </c>
      <c r="L34" s="228"/>
      <c r="M34" s="114">
        <v>79</v>
      </c>
      <c r="N34" s="295">
        <v>802.4</v>
      </c>
      <c r="O34" s="221" t="e">
        <f t="shared" si="2"/>
        <v>#DIV/0!</v>
      </c>
      <c r="P34" s="135"/>
    </row>
    <row r="35" spans="2:16" ht="15.75" thickBot="1" x14ac:dyDescent="0.3">
      <c r="B35" s="135"/>
      <c r="C35" s="150" t="s">
        <v>13</v>
      </c>
      <c r="D35" s="368"/>
      <c r="E35" s="216">
        <v>3</v>
      </c>
      <c r="F35" s="151">
        <v>11</v>
      </c>
      <c r="G35" s="292">
        <v>83</v>
      </c>
      <c r="H35" s="148">
        <f t="shared" si="3"/>
        <v>3.6666666666666665</v>
      </c>
      <c r="I35" s="10"/>
      <c r="J35" s="135"/>
      <c r="K35" s="141">
        <v>44378</v>
      </c>
      <c r="L35" s="222"/>
      <c r="M35" s="21">
        <v>69</v>
      </c>
      <c r="N35" s="279">
        <v>702.2</v>
      </c>
      <c r="O35" s="221" t="e">
        <f t="shared" si="2"/>
        <v>#DIV/0!</v>
      </c>
      <c r="P35" s="135"/>
    </row>
    <row r="36" spans="2:16" ht="15.75" thickBot="1" x14ac:dyDescent="0.3">
      <c r="B36" s="135"/>
      <c r="C36" s="210" t="s">
        <v>9</v>
      </c>
      <c r="D36" s="412">
        <v>44378</v>
      </c>
      <c r="E36" s="215">
        <v>0</v>
      </c>
      <c r="F36" s="139">
        <v>2</v>
      </c>
      <c r="G36" s="335">
        <v>18.8</v>
      </c>
      <c r="H36" s="158">
        <v>0</v>
      </c>
      <c r="I36" s="135"/>
      <c r="J36" s="135"/>
      <c r="K36" s="141">
        <v>44409</v>
      </c>
      <c r="L36" s="222"/>
      <c r="M36" s="21">
        <v>52</v>
      </c>
      <c r="N36" s="279">
        <v>530.29999999999995</v>
      </c>
      <c r="O36" s="221" t="e">
        <f t="shared" si="2"/>
        <v>#DIV/0!</v>
      </c>
      <c r="P36" s="135"/>
    </row>
    <row r="37" spans="2:16" x14ac:dyDescent="0.25">
      <c r="B37" s="135"/>
      <c r="C37" s="142" t="s">
        <v>72</v>
      </c>
      <c r="D37" s="366"/>
      <c r="E37" s="3">
        <v>3</v>
      </c>
      <c r="F37" s="143">
        <v>11</v>
      </c>
      <c r="G37" s="291">
        <v>91.5</v>
      </c>
      <c r="H37" s="148">
        <f t="shared" si="3"/>
        <v>3.6666666666666665</v>
      </c>
      <c r="I37" s="309"/>
      <c r="J37" s="10"/>
      <c r="K37" s="141">
        <v>44440</v>
      </c>
      <c r="L37" s="41"/>
      <c r="M37" s="21">
        <v>52</v>
      </c>
      <c r="N37" s="279">
        <v>530.29999999999995</v>
      </c>
      <c r="O37" s="221" t="e">
        <f t="shared" si="2"/>
        <v>#DIV/0!</v>
      </c>
      <c r="P37" s="135"/>
    </row>
    <row r="38" spans="2:16" ht="15.75" thickBot="1" x14ac:dyDescent="0.3">
      <c r="B38" s="135"/>
      <c r="C38" s="161" t="s">
        <v>11</v>
      </c>
      <c r="D38" s="366"/>
      <c r="E38" s="197">
        <v>0</v>
      </c>
      <c r="F38" s="143">
        <v>7</v>
      </c>
      <c r="G38" s="336">
        <v>47.38</v>
      </c>
      <c r="H38" s="158">
        <v>0</v>
      </c>
      <c r="I38" s="135"/>
      <c r="J38" s="135"/>
      <c r="K38" s="141">
        <v>44470</v>
      </c>
      <c r="L38" s="41"/>
      <c r="M38" s="21"/>
      <c r="N38" s="279"/>
      <c r="O38" s="221" t="e">
        <f t="shared" si="2"/>
        <v>#DIV/0!</v>
      </c>
      <c r="P38" s="135"/>
    </row>
    <row r="39" spans="2:16" ht="15.75" thickBot="1" x14ac:dyDescent="0.3">
      <c r="B39" s="135"/>
      <c r="C39" s="162" t="s">
        <v>12</v>
      </c>
      <c r="D39" s="368"/>
      <c r="E39" s="216">
        <v>0</v>
      </c>
      <c r="F39" s="151">
        <v>16</v>
      </c>
      <c r="G39" s="338">
        <v>34</v>
      </c>
      <c r="H39" s="158">
        <v>0</v>
      </c>
      <c r="I39" s="135"/>
      <c r="J39" s="135"/>
      <c r="K39" s="141">
        <v>44501</v>
      </c>
      <c r="L39" s="41"/>
      <c r="M39" s="112"/>
      <c r="N39" s="297"/>
      <c r="O39" s="221" t="e">
        <f t="shared" si="2"/>
        <v>#DIV/0!</v>
      </c>
      <c r="P39" s="159"/>
    </row>
    <row r="40" spans="2:16" ht="15.75" thickBot="1" x14ac:dyDescent="0.3">
      <c r="B40" s="135"/>
      <c r="C40" s="160" t="s">
        <v>9</v>
      </c>
      <c r="D40" s="412">
        <v>44409</v>
      </c>
      <c r="E40" s="215">
        <v>3</v>
      </c>
      <c r="F40" s="139">
        <v>12</v>
      </c>
      <c r="G40" s="290">
        <v>95</v>
      </c>
      <c r="H40" s="148">
        <f t="shared" si="3"/>
        <v>4</v>
      </c>
      <c r="I40" s="10"/>
      <c r="J40" s="135"/>
      <c r="K40" s="141">
        <v>44531</v>
      </c>
      <c r="L40" s="60"/>
      <c r="M40" s="242"/>
      <c r="N40" s="321"/>
      <c r="O40" s="221" t="e">
        <f t="shared" si="2"/>
        <v>#DIV/0!</v>
      </c>
      <c r="P40" s="159"/>
    </row>
    <row r="41" spans="2:16" ht="15.75" thickBot="1" x14ac:dyDescent="0.3">
      <c r="B41" s="135"/>
      <c r="C41" s="142" t="s">
        <v>72</v>
      </c>
      <c r="D41" s="366"/>
      <c r="E41" s="3">
        <v>3</v>
      </c>
      <c r="F41" s="143">
        <v>11</v>
      </c>
      <c r="G41" s="289">
        <v>91.6</v>
      </c>
      <c r="H41" s="148">
        <f t="shared" si="3"/>
        <v>3.6666666666666665</v>
      </c>
      <c r="I41" s="10"/>
      <c r="J41" s="135"/>
      <c r="K41" s="201" t="s">
        <v>18</v>
      </c>
      <c r="L41" s="239" t="e">
        <f>AVERAGE(L29:L40)</f>
        <v>#DIV/0!</v>
      </c>
      <c r="M41" s="241">
        <f>AVERAGE(M29:M40)</f>
        <v>65</v>
      </c>
      <c r="N41" s="240">
        <f>AVERAGE(N29:N40)</f>
        <v>655.81111111111113</v>
      </c>
      <c r="O41" s="113" t="e">
        <f>AVERAGE(O29:O40)</f>
        <v>#DIV/0!</v>
      </c>
      <c r="P41" s="159"/>
    </row>
    <row r="42" spans="2:16" ht="15.75" thickBot="1" x14ac:dyDescent="0.3">
      <c r="B42" s="135"/>
      <c r="C42" s="161" t="s">
        <v>11</v>
      </c>
      <c r="D42" s="366"/>
      <c r="E42" s="197">
        <v>0</v>
      </c>
      <c r="F42" s="143">
        <v>7</v>
      </c>
      <c r="G42" s="336">
        <v>47.38</v>
      </c>
      <c r="H42" s="158">
        <v>0</v>
      </c>
      <c r="I42" s="135"/>
      <c r="J42" s="135"/>
      <c r="K42" s="135"/>
      <c r="L42" s="135"/>
      <c r="M42" s="135"/>
      <c r="N42" s="135"/>
      <c r="O42" s="135"/>
      <c r="P42" s="135"/>
    </row>
    <row r="43" spans="2:16" ht="15.75" thickBot="1" x14ac:dyDescent="0.3">
      <c r="B43" s="135"/>
      <c r="C43" s="225" t="s">
        <v>12</v>
      </c>
      <c r="D43" s="368"/>
      <c r="E43" s="216">
        <v>3</v>
      </c>
      <c r="F43" s="151">
        <v>10</v>
      </c>
      <c r="G43" s="292">
        <v>75</v>
      </c>
      <c r="H43" s="148">
        <f t="shared" si="3"/>
        <v>3.3333333333333335</v>
      </c>
      <c r="I43" s="135"/>
      <c r="J43" s="146"/>
      <c r="P43" s="135"/>
    </row>
    <row r="44" spans="2:16" x14ac:dyDescent="0.25">
      <c r="B44" s="135"/>
      <c r="C44" s="163" t="s">
        <v>9</v>
      </c>
      <c r="D44" s="412">
        <v>44440</v>
      </c>
      <c r="E44" s="215">
        <v>3</v>
      </c>
      <c r="F44" s="139">
        <v>8</v>
      </c>
      <c r="G44" s="290">
        <v>69</v>
      </c>
      <c r="H44" s="148">
        <f t="shared" si="3"/>
        <v>2.6666666666666665</v>
      </c>
      <c r="I44" s="10"/>
      <c r="J44" s="135"/>
      <c r="P44" s="135"/>
    </row>
    <row r="45" spans="2:16" x14ac:dyDescent="0.25">
      <c r="B45" s="135"/>
      <c r="C45" s="142" t="s">
        <v>72</v>
      </c>
      <c r="D45" s="366"/>
      <c r="E45" s="3">
        <v>3</v>
      </c>
      <c r="F45" s="143">
        <v>9</v>
      </c>
      <c r="G45" s="291">
        <v>75.900000000000006</v>
      </c>
      <c r="H45" s="148">
        <f t="shared" ref="H45:H47" si="4">+F45/E45</f>
        <v>3</v>
      </c>
      <c r="I45" s="135"/>
      <c r="J45" s="135"/>
      <c r="P45" s="135"/>
    </row>
    <row r="46" spans="2:16" ht="15.75" thickBot="1" x14ac:dyDescent="0.3">
      <c r="B46" s="135"/>
      <c r="C46" s="161" t="s">
        <v>11</v>
      </c>
      <c r="D46" s="366"/>
      <c r="E46" s="197">
        <v>0</v>
      </c>
      <c r="F46" s="143">
        <v>7</v>
      </c>
      <c r="G46" s="336">
        <v>47.38</v>
      </c>
      <c r="H46" s="158">
        <v>0</v>
      </c>
      <c r="I46" s="135"/>
      <c r="J46" s="135"/>
      <c r="P46" s="135"/>
    </row>
    <row r="47" spans="2:16" ht="15.75" thickBot="1" x14ac:dyDescent="0.3">
      <c r="B47" s="135"/>
      <c r="C47" s="162" t="s">
        <v>12</v>
      </c>
      <c r="D47" s="368"/>
      <c r="E47" s="216">
        <v>3</v>
      </c>
      <c r="F47" s="151">
        <v>11</v>
      </c>
      <c r="G47" s="292">
        <v>83</v>
      </c>
      <c r="H47" s="148">
        <f t="shared" si="4"/>
        <v>3.6666666666666665</v>
      </c>
      <c r="I47" s="135"/>
      <c r="J47" s="10"/>
      <c r="P47" s="135"/>
    </row>
    <row r="48" spans="2:16" x14ac:dyDescent="0.25">
      <c r="B48" s="135"/>
      <c r="C48" s="138" t="s">
        <v>9</v>
      </c>
      <c r="D48" s="412">
        <v>44470</v>
      </c>
      <c r="E48" s="215"/>
      <c r="F48" s="139"/>
      <c r="G48" s="290"/>
      <c r="H48" s="213"/>
      <c r="I48" s="10"/>
      <c r="J48" s="10"/>
      <c r="P48" s="135"/>
    </row>
    <row r="49" spans="2:17" x14ac:dyDescent="0.25">
      <c r="B49" s="135"/>
      <c r="C49" s="142" t="s">
        <v>72</v>
      </c>
      <c r="D49" s="366"/>
      <c r="E49" s="3"/>
      <c r="F49" s="143"/>
      <c r="G49" s="291"/>
      <c r="H49" s="144"/>
      <c r="I49" s="135"/>
      <c r="J49" s="135"/>
      <c r="P49" s="135"/>
    </row>
    <row r="50" spans="2:17" x14ac:dyDescent="0.25">
      <c r="B50" s="135"/>
      <c r="C50" s="142" t="s">
        <v>11</v>
      </c>
      <c r="D50" s="366"/>
      <c r="E50" s="197"/>
      <c r="F50" s="143"/>
      <c r="G50" s="289"/>
      <c r="H50" s="148"/>
      <c r="I50" s="135"/>
      <c r="J50" s="135"/>
      <c r="P50" s="135"/>
    </row>
    <row r="51" spans="2:17" ht="15.75" thickBot="1" x14ac:dyDescent="0.3">
      <c r="B51" s="135"/>
      <c r="C51" s="150" t="s">
        <v>13</v>
      </c>
      <c r="D51" s="368"/>
      <c r="E51" s="216"/>
      <c r="F51" s="151"/>
      <c r="G51" s="292"/>
      <c r="H51" s="218"/>
      <c r="I51" s="10"/>
      <c r="J51" s="10"/>
      <c r="P51" s="135"/>
    </row>
    <row r="52" spans="2:17" x14ac:dyDescent="0.25">
      <c r="B52" s="135"/>
      <c r="C52" s="138" t="s">
        <v>9</v>
      </c>
      <c r="D52" s="412">
        <v>44501</v>
      </c>
      <c r="E52" s="215"/>
      <c r="F52" s="139"/>
      <c r="G52" s="290"/>
      <c r="H52" s="155"/>
      <c r="I52" s="10"/>
      <c r="J52" s="10"/>
      <c r="P52" s="135"/>
    </row>
    <row r="53" spans="2:17" x14ac:dyDescent="0.25">
      <c r="B53" s="135"/>
      <c r="C53" s="142" t="s">
        <v>72</v>
      </c>
      <c r="D53" s="366"/>
      <c r="E53" s="3"/>
      <c r="F53" s="143"/>
      <c r="G53" s="291"/>
      <c r="H53" s="144"/>
      <c r="I53" s="135"/>
      <c r="J53" s="135"/>
      <c r="P53" s="135"/>
    </row>
    <row r="54" spans="2:17" x14ac:dyDescent="0.25">
      <c r="B54" s="135"/>
      <c r="C54" s="142" t="s">
        <v>11</v>
      </c>
      <c r="D54" s="366"/>
      <c r="E54" s="197"/>
      <c r="F54" s="143"/>
      <c r="G54" s="289"/>
      <c r="H54" s="148"/>
      <c r="I54" s="135"/>
      <c r="J54" s="135"/>
      <c r="P54" s="135"/>
    </row>
    <row r="55" spans="2:17" ht="15.75" thickBot="1" x14ac:dyDescent="0.3">
      <c r="B55" s="135"/>
      <c r="C55" s="211" t="s">
        <v>12</v>
      </c>
      <c r="D55" s="368"/>
      <c r="E55" s="216"/>
      <c r="F55" s="151"/>
      <c r="G55" s="292"/>
      <c r="H55" s="218"/>
      <c r="I55" s="135"/>
      <c r="J55" s="135"/>
      <c r="P55" s="135"/>
    </row>
    <row r="56" spans="2:17" x14ac:dyDescent="0.25">
      <c r="B56" s="135"/>
      <c r="C56" s="138" t="s">
        <v>9</v>
      </c>
      <c r="D56" s="412">
        <v>44531</v>
      </c>
      <c r="E56" s="215"/>
      <c r="F56" s="139"/>
      <c r="G56" s="290"/>
      <c r="H56" s="155"/>
      <c r="I56" s="10"/>
      <c r="J56" s="10"/>
      <c r="P56" s="135"/>
    </row>
    <row r="57" spans="2:17" x14ac:dyDescent="0.25">
      <c r="B57" s="135"/>
      <c r="C57" s="142" t="s">
        <v>72</v>
      </c>
      <c r="D57" s="366"/>
      <c r="E57" s="332"/>
      <c r="F57" s="143"/>
      <c r="G57" s="114"/>
      <c r="H57" s="144"/>
      <c r="I57" s="135"/>
      <c r="J57" s="135"/>
      <c r="P57" s="135"/>
    </row>
    <row r="58" spans="2:17" x14ac:dyDescent="0.25">
      <c r="B58" s="135"/>
      <c r="C58" s="142" t="s">
        <v>11</v>
      </c>
      <c r="D58" s="366"/>
      <c r="E58" s="197"/>
      <c r="F58" s="143"/>
      <c r="G58" s="289"/>
      <c r="H58" s="148"/>
      <c r="I58" s="135"/>
      <c r="J58" s="135"/>
      <c r="P58" s="135"/>
    </row>
    <row r="59" spans="2:17" ht="15.75" thickBot="1" x14ac:dyDescent="0.3">
      <c r="B59" s="135"/>
      <c r="C59" s="150" t="s">
        <v>12</v>
      </c>
      <c r="D59" s="368"/>
      <c r="E59" s="216"/>
      <c r="F59" s="151"/>
      <c r="G59" s="292"/>
      <c r="H59" s="218"/>
      <c r="I59" s="135"/>
      <c r="J59" s="135"/>
      <c r="P59" s="135"/>
    </row>
    <row r="60" spans="2:17" ht="15.75" thickBot="1" x14ac:dyDescent="0.3">
      <c r="B60" s="135"/>
      <c r="C60" s="243"/>
      <c r="D60" s="244"/>
      <c r="E60" s="245"/>
      <c r="F60" s="246"/>
      <c r="G60" s="246"/>
      <c r="H60" s="246"/>
      <c r="I60" s="10"/>
      <c r="J60" s="10"/>
      <c r="P60" s="135"/>
      <c r="Q60" t="s">
        <v>61</v>
      </c>
    </row>
    <row r="61" spans="2:17" x14ac:dyDescent="0.25">
      <c r="B61" s="135"/>
      <c r="C61" s="317"/>
      <c r="D61" s="317"/>
      <c r="E61" s="317"/>
      <c r="F61" s="317"/>
      <c r="G61" s="317"/>
      <c r="H61" s="317"/>
      <c r="I61" s="135"/>
      <c r="J61" s="135"/>
      <c r="P61" s="135"/>
    </row>
    <row r="62" spans="2:17" x14ac:dyDescent="0.25">
      <c r="B62" s="135"/>
      <c r="C62" s="18"/>
      <c r="D62" s="18"/>
      <c r="E62" s="18"/>
      <c r="F62" s="18"/>
      <c r="G62" s="18"/>
      <c r="H62" s="136"/>
      <c r="I62" s="135"/>
      <c r="J62" s="135"/>
      <c r="P62" s="135"/>
    </row>
    <row r="63" spans="2:17" x14ac:dyDescent="0.25">
      <c r="B63" s="135"/>
      <c r="C63" s="135"/>
      <c r="D63" s="135"/>
      <c r="E63" s="136"/>
      <c r="F63" s="136"/>
      <c r="G63" s="136"/>
      <c r="H63" s="136"/>
      <c r="I63" s="135"/>
      <c r="J63" s="135"/>
      <c r="P63" s="135"/>
    </row>
    <row r="64" spans="2:17" x14ac:dyDescent="0.25">
      <c r="B64" s="135"/>
      <c r="I64" s="10"/>
      <c r="J64" s="10"/>
      <c r="P64" s="135"/>
    </row>
    <row r="65" spans="2:16" x14ac:dyDescent="0.25">
      <c r="B65" s="135"/>
      <c r="I65" s="135"/>
      <c r="J65" s="135"/>
      <c r="P65" s="135"/>
    </row>
    <row r="66" spans="2:16" x14ac:dyDescent="0.25">
      <c r="B66" s="135"/>
      <c r="I66" s="317"/>
      <c r="J66" s="317"/>
      <c r="P66" s="135"/>
    </row>
    <row r="67" spans="2:16" x14ac:dyDescent="0.25">
      <c r="B67" s="135"/>
      <c r="I67" s="135"/>
      <c r="J67" s="135"/>
      <c r="P67" s="135"/>
    </row>
    <row r="68" spans="2:16" x14ac:dyDescent="0.25">
      <c r="B68" s="135"/>
      <c r="I68" s="135"/>
      <c r="J68" s="135"/>
      <c r="P68" s="135"/>
    </row>
  </sheetData>
  <mergeCells count="40">
    <mergeCell ref="D24:D27"/>
    <mergeCell ref="D28:D31"/>
    <mergeCell ref="D32:D35"/>
    <mergeCell ref="C5:G5"/>
    <mergeCell ref="D56:D59"/>
    <mergeCell ref="D36:D39"/>
    <mergeCell ref="D40:D43"/>
    <mergeCell ref="D44:D47"/>
    <mergeCell ref="D48:D51"/>
    <mergeCell ref="D52:D55"/>
    <mergeCell ref="D16:D19"/>
    <mergeCell ref="D20:D23"/>
    <mergeCell ref="C6:G6"/>
    <mergeCell ref="C7:G7"/>
    <mergeCell ref="E10:E11"/>
    <mergeCell ref="F10:F11"/>
    <mergeCell ref="K22:O22"/>
    <mergeCell ref="K23:O23"/>
    <mergeCell ref="K24:K28"/>
    <mergeCell ref="L24:L28"/>
    <mergeCell ref="M24:M28"/>
    <mergeCell ref="N24:N28"/>
    <mergeCell ref="O24:O28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C3:H3"/>
    <mergeCell ref="B10:B11"/>
    <mergeCell ref="C10:C11"/>
    <mergeCell ref="D10:D11"/>
    <mergeCell ref="D12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Y141"/>
  <sheetViews>
    <sheetView zoomScale="70" zoomScaleNormal="70" workbookViewId="0">
      <selection activeCell="K135" sqref="K135"/>
    </sheetView>
  </sheetViews>
  <sheetFormatPr baseColWidth="10" defaultRowHeight="15" x14ac:dyDescent="0.25"/>
  <sheetData>
    <row r="1" spans="2:25" ht="15.75" thickBot="1" x14ac:dyDescent="0.3"/>
    <row r="2" spans="2:25" ht="16.5" thickBot="1" x14ac:dyDescent="0.3">
      <c r="B2" s="418" t="s">
        <v>70</v>
      </c>
      <c r="C2" s="419"/>
      <c r="D2" s="419"/>
      <c r="E2" s="419"/>
      <c r="F2" s="420"/>
      <c r="G2" s="31"/>
      <c r="H2" s="418" t="s">
        <v>70</v>
      </c>
      <c r="I2" s="419"/>
      <c r="J2" s="419"/>
      <c r="K2" s="419"/>
      <c r="L2" s="420"/>
      <c r="M2" s="31"/>
      <c r="N2" s="418" t="s">
        <v>70</v>
      </c>
      <c r="O2" s="419"/>
      <c r="P2" s="419"/>
      <c r="Q2" s="419"/>
      <c r="R2" s="420"/>
      <c r="S2" s="31"/>
      <c r="T2" s="418" t="s">
        <v>70</v>
      </c>
      <c r="U2" s="419"/>
      <c r="V2" s="419"/>
      <c r="W2" s="419"/>
      <c r="X2" s="420"/>
      <c r="Y2" s="31"/>
    </row>
    <row r="3" spans="2:25" x14ac:dyDescent="0.25">
      <c r="B3" s="421" t="s">
        <v>19</v>
      </c>
      <c r="C3" s="421"/>
      <c r="D3" s="421"/>
      <c r="E3" s="421"/>
      <c r="F3" s="421"/>
      <c r="G3" s="31"/>
      <c r="H3" s="421" t="s">
        <v>20</v>
      </c>
      <c r="I3" s="421"/>
      <c r="J3" s="421"/>
      <c r="K3" s="421"/>
      <c r="L3" s="421"/>
      <c r="M3" s="31"/>
      <c r="N3" s="421" t="s">
        <v>21</v>
      </c>
      <c r="O3" s="421"/>
      <c r="P3" s="421"/>
      <c r="Q3" s="421"/>
      <c r="R3" s="421"/>
      <c r="S3" s="31"/>
      <c r="T3" s="421" t="s">
        <v>22</v>
      </c>
      <c r="U3" s="421"/>
      <c r="V3" s="421"/>
      <c r="W3" s="421"/>
      <c r="X3" s="421"/>
      <c r="Y3" s="31"/>
    </row>
    <row r="4" spans="2:25" ht="15.75" thickBot="1" x14ac:dyDescent="0.3">
      <c r="B4" s="32"/>
      <c r="C4" s="32"/>
      <c r="D4" s="32"/>
      <c r="E4" s="32"/>
      <c r="F4" s="33"/>
      <c r="G4" s="31"/>
      <c r="H4" s="32"/>
      <c r="I4" s="32"/>
      <c r="J4" s="32"/>
      <c r="K4" s="33"/>
      <c r="L4" s="33"/>
      <c r="M4" s="31"/>
      <c r="N4" s="32"/>
      <c r="O4" s="32"/>
      <c r="P4" s="32"/>
      <c r="Q4" s="32"/>
      <c r="R4" s="33"/>
      <c r="S4" s="31"/>
      <c r="T4" s="32"/>
      <c r="U4" s="32"/>
      <c r="V4" s="32"/>
      <c r="W4" s="33"/>
      <c r="X4" s="33"/>
      <c r="Y4" s="31"/>
    </row>
    <row r="5" spans="2:25" x14ac:dyDescent="0.25">
      <c r="B5" s="428" t="s">
        <v>1</v>
      </c>
      <c r="C5" s="422" t="s">
        <v>2</v>
      </c>
      <c r="D5" s="422" t="s">
        <v>3</v>
      </c>
      <c r="E5" s="424" t="s">
        <v>14</v>
      </c>
      <c r="F5" s="426" t="s">
        <v>5</v>
      </c>
      <c r="G5" s="31"/>
      <c r="H5" s="428" t="s">
        <v>1</v>
      </c>
      <c r="I5" s="422" t="s">
        <v>2</v>
      </c>
      <c r="J5" s="422" t="s">
        <v>3</v>
      </c>
      <c r="K5" s="424" t="s">
        <v>14</v>
      </c>
      <c r="L5" s="426" t="s">
        <v>5</v>
      </c>
      <c r="M5" s="31"/>
      <c r="N5" s="428" t="s">
        <v>1</v>
      </c>
      <c r="O5" s="422" t="s">
        <v>2</v>
      </c>
      <c r="P5" s="422" t="s">
        <v>3</v>
      </c>
      <c r="Q5" s="424" t="s">
        <v>14</v>
      </c>
      <c r="R5" s="426" t="s">
        <v>5</v>
      </c>
      <c r="S5" s="31"/>
      <c r="T5" s="428" t="s">
        <v>1</v>
      </c>
      <c r="U5" s="422" t="s">
        <v>2</v>
      </c>
      <c r="V5" s="422" t="s">
        <v>23</v>
      </c>
      <c r="W5" s="424" t="s">
        <v>14</v>
      </c>
      <c r="X5" s="426" t="s">
        <v>5</v>
      </c>
      <c r="Y5" s="31"/>
    </row>
    <row r="6" spans="2:25" ht="69" customHeight="1" thickBot="1" x14ac:dyDescent="0.3">
      <c r="B6" s="429"/>
      <c r="C6" s="423"/>
      <c r="D6" s="423"/>
      <c r="E6" s="425"/>
      <c r="F6" s="427"/>
      <c r="G6" s="31"/>
      <c r="H6" s="429"/>
      <c r="I6" s="423"/>
      <c r="J6" s="423"/>
      <c r="K6" s="425"/>
      <c r="L6" s="427"/>
      <c r="M6" s="31"/>
      <c r="N6" s="429"/>
      <c r="O6" s="423"/>
      <c r="P6" s="423"/>
      <c r="Q6" s="425"/>
      <c r="R6" s="427"/>
      <c r="S6" s="31"/>
      <c r="T6" s="429"/>
      <c r="U6" s="423"/>
      <c r="V6" s="423"/>
      <c r="W6" s="425"/>
      <c r="X6" s="427"/>
      <c r="Y6" s="31"/>
    </row>
    <row r="7" spans="2:25" ht="15.75" thickBot="1" x14ac:dyDescent="0.3">
      <c r="B7" s="130">
        <v>44197</v>
      </c>
      <c r="C7" s="172"/>
      <c r="D7" s="173">
        <v>128.1</v>
      </c>
      <c r="E7" s="173">
        <v>144</v>
      </c>
      <c r="F7" s="35"/>
      <c r="G7" s="31"/>
      <c r="H7" s="130">
        <v>44197</v>
      </c>
      <c r="I7" s="200"/>
      <c r="J7" s="257">
        <v>10.8</v>
      </c>
      <c r="K7" s="257">
        <v>8</v>
      </c>
      <c r="L7" s="23"/>
      <c r="M7" s="31"/>
      <c r="N7" s="130">
        <v>44197</v>
      </c>
      <c r="O7" s="129"/>
      <c r="P7" s="39">
        <v>89</v>
      </c>
      <c r="Q7" s="175">
        <v>110</v>
      </c>
      <c r="R7" s="38" t="e">
        <f t="shared" ref="R7:R15" si="0">+Q7/O7</f>
        <v>#DIV/0!</v>
      </c>
      <c r="S7" s="31"/>
      <c r="T7" s="130">
        <v>44197</v>
      </c>
      <c r="U7" s="129"/>
      <c r="V7" s="40">
        <v>108.12</v>
      </c>
      <c r="W7" s="37">
        <v>143.63999999999999</v>
      </c>
      <c r="X7" s="38"/>
      <c r="Y7" s="31"/>
    </row>
    <row r="8" spans="2:25" ht="15.75" thickBot="1" x14ac:dyDescent="0.3">
      <c r="B8" s="130">
        <v>44228</v>
      </c>
      <c r="C8" s="27"/>
      <c r="D8" s="39">
        <v>178</v>
      </c>
      <c r="E8" s="39">
        <v>194</v>
      </c>
      <c r="F8" s="42"/>
      <c r="G8" s="31"/>
      <c r="H8" s="130">
        <v>44228</v>
      </c>
      <c r="I8" s="26"/>
      <c r="J8" s="24">
        <v>60</v>
      </c>
      <c r="K8" s="257">
        <v>58</v>
      </c>
      <c r="L8" s="23"/>
      <c r="M8" s="31"/>
      <c r="N8" s="130">
        <v>44228</v>
      </c>
      <c r="O8" s="27"/>
      <c r="P8" s="43">
        <v>50</v>
      </c>
      <c r="Q8" s="44">
        <v>48</v>
      </c>
      <c r="R8" s="38" t="e">
        <f t="shared" si="0"/>
        <v>#DIV/0!</v>
      </c>
      <c r="S8" s="31"/>
      <c r="T8" s="130">
        <v>44228</v>
      </c>
      <c r="U8" s="27"/>
      <c r="V8" s="4">
        <v>72.45</v>
      </c>
      <c r="W8" s="37">
        <v>136.74</v>
      </c>
      <c r="X8" s="38"/>
      <c r="Y8" s="31"/>
    </row>
    <row r="9" spans="2:25" ht="15.75" customHeight="1" thickBot="1" x14ac:dyDescent="0.3">
      <c r="B9" s="130">
        <v>44256</v>
      </c>
      <c r="C9" s="41"/>
      <c r="D9" s="39">
        <v>68.06</v>
      </c>
      <c r="E9" s="39">
        <v>74</v>
      </c>
      <c r="F9" s="42"/>
      <c r="G9" s="31"/>
      <c r="H9" s="130">
        <v>44256</v>
      </c>
      <c r="I9" s="26"/>
      <c r="J9" s="24">
        <v>80</v>
      </c>
      <c r="K9" s="257">
        <v>78</v>
      </c>
      <c r="L9" s="23"/>
      <c r="M9" s="31"/>
      <c r="N9" s="130">
        <v>44256</v>
      </c>
      <c r="O9" s="27"/>
      <c r="P9" s="43">
        <v>98</v>
      </c>
      <c r="Q9" s="44">
        <v>89</v>
      </c>
      <c r="R9" s="38" t="e">
        <f t="shared" si="0"/>
        <v>#DIV/0!</v>
      </c>
      <c r="S9" s="31"/>
      <c r="T9" s="130">
        <v>44256</v>
      </c>
      <c r="U9" s="27"/>
      <c r="V9" s="4">
        <v>72.45</v>
      </c>
      <c r="W9" s="37">
        <v>136.74</v>
      </c>
      <c r="X9" s="38"/>
      <c r="Y9" s="31"/>
    </row>
    <row r="10" spans="2:25" ht="15.75" thickBot="1" x14ac:dyDescent="0.3">
      <c r="B10" s="130">
        <v>44287</v>
      </c>
      <c r="C10" s="27"/>
      <c r="D10" s="39">
        <v>68.06</v>
      </c>
      <c r="E10" s="39">
        <v>74</v>
      </c>
      <c r="F10" s="42"/>
      <c r="G10" s="31"/>
      <c r="H10" s="130">
        <v>44287</v>
      </c>
      <c r="I10" s="26"/>
      <c r="J10" s="24">
        <v>60</v>
      </c>
      <c r="K10" s="257">
        <v>78</v>
      </c>
      <c r="L10" s="23"/>
      <c r="M10" s="31"/>
      <c r="N10" s="130">
        <v>44287</v>
      </c>
      <c r="O10" s="27"/>
      <c r="P10" s="43">
        <v>98</v>
      </c>
      <c r="Q10" s="44">
        <v>89</v>
      </c>
      <c r="R10" s="38" t="e">
        <f t="shared" si="0"/>
        <v>#DIV/0!</v>
      </c>
      <c r="S10" s="31"/>
      <c r="T10" s="130">
        <v>44287</v>
      </c>
      <c r="U10" s="27"/>
      <c r="V10" s="4">
        <v>72.45</v>
      </c>
      <c r="W10" s="37">
        <v>136.74</v>
      </c>
      <c r="X10" s="38"/>
      <c r="Y10" s="45"/>
    </row>
    <row r="11" spans="2:25" ht="15.75" thickBot="1" x14ac:dyDescent="0.3">
      <c r="B11" s="130">
        <v>44317</v>
      </c>
      <c r="C11" s="27"/>
      <c r="D11" s="39">
        <v>68.06</v>
      </c>
      <c r="E11" s="39">
        <v>74</v>
      </c>
      <c r="F11" s="42"/>
      <c r="G11" s="31"/>
      <c r="H11" s="130">
        <v>44317</v>
      </c>
      <c r="I11" s="27"/>
      <c r="J11" s="24">
        <v>60</v>
      </c>
      <c r="K11" s="257">
        <v>78</v>
      </c>
      <c r="L11" s="38"/>
      <c r="M11" s="31"/>
      <c r="N11" s="130">
        <v>44317</v>
      </c>
      <c r="O11" s="27"/>
      <c r="P11" s="43">
        <v>98</v>
      </c>
      <c r="Q11" s="44">
        <v>89</v>
      </c>
      <c r="R11" s="38" t="e">
        <f t="shared" si="0"/>
        <v>#DIV/0!</v>
      </c>
      <c r="S11" s="31"/>
      <c r="T11" s="130">
        <v>44317</v>
      </c>
      <c r="U11" s="27"/>
      <c r="V11" s="4">
        <v>72.45</v>
      </c>
      <c r="W11" s="37">
        <v>136.74</v>
      </c>
      <c r="X11" s="38"/>
      <c r="Y11" s="31"/>
    </row>
    <row r="12" spans="2:25" ht="15.75" thickBot="1" x14ac:dyDescent="0.3">
      <c r="B12" s="130">
        <v>44348</v>
      </c>
      <c r="C12" s="27"/>
      <c r="D12" s="39">
        <v>68.06</v>
      </c>
      <c r="E12" s="39">
        <v>74</v>
      </c>
      <c r="F12" s="38"/>
      <c r="G12" s="31"/>
      <c r="H12" s="130">
        <v>44348</v>
      </c>
      <c r="I12" s="27"/>
      <c r="J12" s="24">
        <v>60</v>
      </c>
      <c r="K12" s="257">
        <v>78</v>
      </c>
      <c r="L12" s="38"/>
      <c r="M12" s="31"/>
      <c r="N12" s="130">
        <v>44348</v>
      </c>
      <c r="O12" s="27"/>
      <c r="P12" s="43">
        <v>98</v>
      </c>
      <c r="Q12" s="44">
        <v>89</v>
      </c>
      <c r="R12" s="38" t="e">
        <f t="shared" si="0"/>
        <v>#DIV/0!</v>
      </c>
      <c r="S12" s="31"/>
      <c r="T12" s="130">
        <v>44348</v>
      </c>
      <c r="U12" s="27"/>
      <c r="V12" s="4">
        <v>72.45</v>
      </c>
      <c r="W12" s="37">
        <v>136.74</v>
      </c>
      <c r="X12" s="38"/>
      <c r="Y12" s="31"/>
    </row>
    <row r="13" spans="2:25" ht="15.75" thickBot="1" x14ac:dyDescent="0.3">
      <c r="B13" s="130">
        <v>44378</v>
      </c>
      <c r="C13" s="27"/>
      <c r="D13" s="39">
        <v>68.06</v>
      </c>
      <c r="E13" s="39">
        <v>74</v>
      </c>
      <c r="F13" s="38"/>
      <c r="G13" s="31"/>
      <c r="H13" s="130">
        <v>44378</v>
      </c>
      <c r="I13" s="27"/>
      <c r="J13" s="24">
        <v>60</v>
      </c>
      <c r="K13" s="257">
        <v>78</v>
      </c>
      <c r="L13" s="38"/>
      <c r="M13" s="31"/>
      <c r="N13" s="130">
        <v>44378</v>
      </c>
      <c r="O13" s="27"/>
      <c r="P13" s="43">
        <v>98</v>
      </c>
      <c r="Q13" s="44">
        <v>89</v>
      </c>
      <c r="R13" s="38" t="e">
        <f t="shared" si="0"/>
        <v>#DIV/0!</v>
      </c>
      <c r="S13" s="31"/>
      <c r="T13" s="130">
        <v>44378</v>
      </c>
      <c r="U13" s="27"/>
      <c r="V13" s="4">
        <v>72.45</v>
      </c>
      <c r="W13" s="37">
        <v>136.74</v>
      </c>
      <c r="X13" s="38"/>
      <c r="Y13" s="31"/>
    </row>
    <row r="14" spans="2:25" ht="15.75" thickBot="1" x14ac:dyDescent="0.3">
      <c r="B14" s="130">
        <v>44409</v>
      </c>
      <c r="C14" s="27"/>
      <c r="D14" s="39">
        <v>68.06</v>
      </c>
      <c r="E14" s="39">
        <v>74</v>
      </c>
      <c r="F14" s="38"/>
      <c r="G14" s="31"/>
      <c r="H14" s="130">
        <v>44409</v>
      </c>
      <c r="I14" s="27"/>
      <c r="J14" s="24">
        <v>60</v>
      </c>
      <c r="K14" s="257">
        <v>78</v>
      </c>
      <c r="L14" s="38"/>
      <c r="M14" s="31"/>
      <c r="N14" s="130">
        <v>44409</v>
      </c>
      <c r="O14" s="27"/>
      <c r="P14" s="43">
        <v>98</v>
      </c>
      <c r="Q14" s="44">
        <v>89</v>
      </c>
      <c r="R14" s="38" t="e">
        <f t="shared" si="0"/>
        <v>#DIV/0!</v>
      </c>
      <c r="S14" s="31"/>
      <c r="T14" s="130">
        <v>44409</v>
      </c>
      <c r="U14" s="27"/>
      <c r="V14" s="4">
        <v>72.45</v>
      </c>
      <c r="W14" s="37">
        <v>136.74</v>
      </c>
      <c r="X14" s="38"/>
      <c r="Y14" s="31"/>
    </row>
    <row r="15" spans="2:25" ht="15.75" thickBot="1" x14ac:dyDescent="0.3">
      <c r="B15" s="130">
        <v>44440</v>
      </c>
      <c r="C15" s="27"/>
      <c r="D15" s="39">
        <v>68.06</v>
      </c>
      <c r="E15" s="39">
        <v>74</v>
      </c>
      <c r="F15" s="38"/>
      <c r="G15" s="31"/>
      <c r="H15" s="130">
        <v>44440</v>
      </c>
      <c r="I15" s="27"/>
      <c r="J15" s="24">
        <v>60</v>
      </c>
      <c r="K15" s="257">
        <v>78</v>
      </c>
      <c r="L15" s="38"/>
      <c r="M15" s="31"/>
      <c r="N15" s="130">
        <v>44440</v>
      </c>
      <c r="O15" s="27"/>
      <c r="P15" s="43">
        <v>98</v>
      </c>
      <c r="Q15" s="44">
        <v>89</v>
      </c>
      <c r="R15" s="38" t="e">
        <f t="shared" si="0"/>
        <v>#DIV/0!</v>
      </c>
      <c r="S15" s="31"/>
      <c r="T15" s="130">
        <v>44440</v>
      </c>
      <c r="U15" s="27"/>
      <c r="V15" s="4">
        <v>72.45</v>
      </c>
      <c r="W15" s="37">
        <v>136.74</v>
      </c>
      <c r="X15" s="38"/>
      <c r="Y15" s="31"/>
    </row>
    <row r="16" spans="2:25" ht="15.75" thickBot="1" x14ac:dyDescent="0.3">
      <c r="B16" s="130">
        <v>44470</v>
      </c>
      <c r="C16" s="27"/>
      <c r="D16" s="43"/>
      <c r="E16" s="43"/>
      <c r="F16" s="38"/>
      <c r="G16" s="31"/>
      <c r="H16" s="130">
        <v>44470</v>
      </c>
      <c r="I16" s="27"/>
      <c r="J16" s="43"/>
      <c r="K16" s="37"/>
      <c r="L16" s="38"/>
      <c r="M16" s="31"/>
      <c r="N16" s="130">
        <v>44470</v>
      </c>
      <c r="O16" s="27"/>
      <c r="P16" s="43"/>
      <c r="Q16" s="44"/>
      <c r="R16" s="38"/>
      <c r="S16" s="31"/>
      <c r="T16" s="130">
        <v>44470</v>
      </c>
      <c r="U16" s="27"/>
      <c r="V16" s="46"/>
      <c r="W16" s="37"/>
      <c r="X16" s="38"/>
      <c r="Y16" s="31"/>
    </row>
    <row r="17" spans="2:25" ht="15.75" thickBot="1" x14ac:dyDescent="0.3">
      <c r="B17" s="130">
        <v>44501</v>
      </c>
      <c r="C17" s="27"/>
      <c r="D17" s="43"/>
      <c r="E17" s="43"/>
      <c r="F17" s="38"/>
      <c r="G17" s="31"/>
      <c r="H17" s="130">
        <v>44501</v>
      </c>
      <c r="I17" s="27"/>
      <c r="J17" s="43"/>
      <c r="K17" s="37"/>
      <c r="L17" s="38"/>
      <c r="M17" s="31"/>
      <c r="N17" s="130">
        <v>44501</v>
      </c>
      <c r="O17" s="27"/>
      <c r="P17" s="43"/>
      <c r="Q17" s="44"/>
      <c r="R17" s="38"/>
      <c r="S17" s="31"/>
      <c r="T17" s="130">
        <v>44501</v>
      </c>
      <c r="U17" s="27"/>
      <c r="V17" s="46"/>
      <c r="W17" s="37"/>
      <c r="X17" s="38"/>
      <c r="Y17" s="31"/>
    </row>
    <row r="18" spans="2:25" ht="15.75" thickBot="1" x14ac:dyDescent="0.3">
      <c r="B18" s="130">
        <v>44531</v>
      </c>
      <c r="C18" s="27"/>
      <c r="D18" s="43"/>
      <c r="E18" s="43"/>
      <c r="F18" s="38"/>
      <c r="G18" s="31"/>
      <c r="H18" s="130">
        <v>44531</v>
      </c>
      <c r="I18" s="27"/>
      <c r="J18" s="43"/>
      <c r="K18" s="37"/>
      <c r="L18" s="38"/>
      <c r="M18" s="31"/>
      <c r="N18" s="130">
        <v>44531</v>
      </c>
      <c r="O18" s="27"/>
      <c r="P18" s="43"/>
      <c r="Q18" s="44"/>
      <c r="R18" s="38"/>
      <c r="S18" s="31"/>
      <c r="T18" s="130">
        <v>44531</v>
      </c>
      <c r="U18" s="27"/>
      <c r="V18" s="46"/>
      <c r="W18" s="37"/>
      <c r="X18" s="38"/>
      <c r="Y18" s="31"/>
    </row>
    <row r="19" spans="2:25" ht="15.75" thickBot="1" x14ac:dyDescent="0.3">
      <c r="B19" s="174" t="s">
        <v>18</v>
      </c>
      <c r="C19" s="64"/>
      <c r="D19" s="48">
        <f>AVERAGE(D7:D18)</f>
        <v>86.946666666666658</v>
      </c>
      <c r="E19" s="48">
        <f>AVERAGE(E7:E18)</f>
        <v>95.111111111111114</v>
      </c>
      <c r="F19" s="49"/>
      <c r="G19" s="50"/>
      <c r="H19" s="63" t="s">
        <v>18</v>
      </c>
      <c r="I19" s="64"/>
      <c r="J19" s="48">
        <f>AVERAGE(J7:J18)</f>
        <v>56.75555555555556</v>
      </c>
      <c r="K19" s="48">
        <f>AVERAGE(K7:K18)</f>
        <v>68</v>
      </c>
      <c r="L19" s="49"/>
      <c r="M19" s="50"/>
      <c r="N19" s="176" t="s">
        <v>18</v>
      </c>
      <c r="O19" s="177"/>
      <c r="P19" s="178">
        <f>AVERAGE(P7:P18)</f>
        <v>91.666666666666671</v>
      </c>
      <c r="Q19" s="178">
        <f>AVERAGE(Q7:Q18)</f>
        <v>86.777777777777771</v>
      </c>
      <c r="R19" s="179"/>
      <c r="S19" s="50"/>
      <c r="T19" s="63" t="s">
        <v>18</v>
      </c>
      <c r="U19" s="64"/>
      <c r="V19" s="48">
        <f>AVERAGE(V7:V18)</f>
        <v>76.413333333333341</v>
      </c>
      <c r="W19" s="48">
        <f>AVERAGE(W7:W18)</f>
        <v>137.50666666666669</v>
      </c>
      <c r="X19" s="49"/>
      <c r="Y19" s="31"/>
    </row>
    <row r="20" spans="2:25" x14ac:dyDescent="0.25">
      <c r="B20" s="51"/>
      <c r="C20" s="51"/>
      <c r="D20" s="52"/>
      <c r="E20" s="50"/>
      <c r="F20" s="53"/>
      <c r="G20" s="31"/>
      <c r="H20" s="54"/>
      <c r="I20" s="31"/>
      <c r="J20" s="31"/>
      <c r="K20" s="31"/>
      <c r="L20" s="31"/>
      <c r="M20" s="31"/>
      <c r="N20" s="51"/>
      <c r="O20" s="51"/>
      <c r="P20" s="52"/>
      <c r="Q20" s="50"/>
      <c r="R20" s="53"/>
      <c r="S20" s="31"/>
      <c r="T20" s="31"/>
      <c r="U20" s="31"/>
      <c r="V20" s="31"/>
      <c r="W20" s="31"/>
      <c r="X20" s="31"/>
      <c r="Y20" s="31"/>
    </row>
    <row r="21" spans="2:25" x14ac:dyDescent="0.25">
      <c r="B21" s="51"/>
      <c r="C21" s="51"/>
      <c r="D21" s="52"/>
      <c r="E21" s="50"/>
      <c r="F21" s="53"/>
      <c r="G21" s="31"/>
      <c r="H21" s="54"/>
      <c r="I21" s="31"/>
      <c r="J21" s="31"/>
      <c r="K21" s="31"/>
      <c r="L21" s="31"/>
      <c r="M21" s="31"/>
      <c r="N21" s="51"/>
      <c r="O21" s="51"/>
      <c r="P21" s="52"/>
      <c r="Q21" s="50"/>
      <c r="R21" s="53"/>
      <c r="S21" s="31"/>
      <c r="T21" s="31"/>
      <c r="U21" s="31"/>
      <c r="V21" s="31"/>
      <c r="W21" s="31"/>
      <c r="X21" s="31"/>
      <c r="Y21" s="31"/>
    </row>
    <row r="22" spans="2:25" ht="15.75" thickBot="1" x14ac:dyDescent="0.3">
      <c r="B22" s="55"/>
      <c r="C22" s="55"/>
      <c r="D22" s="55"/>
      <c r="E22" s="55"/>
      <c r="F22" s="31"/>
      <c r="G22" s="31"/>
      <c r="H22" s="31"/>
      <c r="I22" s="31"/>
      <c r="J22" s="31"/>
      <c r="K22" s="31"/>
      <c r="L22" s="31"/>
      <c r="M22" s="31"/>
      <c r="N22" s="55"/>
      <c r="O22" s="55"/>
      <c r="P22" s="55"/>
      <c r="Q22" s="55"/>
      <c r="R22" s="31"/>
      <c r="S22" s="31"/>
      <c r="T22" s="31"/>
      <c r="U22" s="31"/>
      <c r="V22" s="31"/>
      <c r="W22" s="31"/>
      <c r="X22" s="31"/>
      <c r="Y22" s="31"/>
    </row>
    <row r="23" spans="2:25" ht="16.5" thickBot="1" x14ac:dyDescent="0.3">
      <c r="B23" s="418" t="s">
        <v>70</v>
      </c>
      <c r="C23" s="419"/>
      <c r="D23" s="419"/>
      <c r="E23" s="419"/>
      <c r="F23" s="420"/>
      <c r="G23" s="31"/>
      <c r="H23" s="418" t="s">
        <v>70</v>
      </c>
      <c r="I23" s="419"/>
      <c r="J23" s="419"/>
      <c r="K23" s="419"/>
      <c r="L23" s="420"/>
      <c r="M23" s="31"/>
      <c r="N23" s="418" t="s">
        <v>70</v>
      </c>
      <c r="O23" s="419"/>
      <c r="P23" s="419"/>
      <c r="Q23" s="419"/>
      <c r="R23" s="420"/>
      <c r="S23" s="31"/>
      <c r="T23" s="418" t="s">
        <v>70</v>
      </c>
      <c r="U23" s="419"/>
      <c r="V23" s="419"/>
      <c r="W23" s="419"/>
      <c r="X23" s="420"/>
      <c r="Y23" s="31"/>
    </row>
    <row r="24" spans="2:25" x14ac:dyDescent="0.25">
      <c r="B24" s="421" t="s">
        <v>24</v>
      </c>
      <c r="C24" s="421"/>
      <c r="D24" s="421"/>
      <c r="E24" s="421"/>
      <c r="F24" s="421"/>
      <c r="G24" s="31"/>
      <c r="H24" s="421" t="s">
        <v>25</v>
      </c>
      <c r="I24" s="421"/>
      <c r="J24" s="421"/>
      <c r="K24" s="421"/>
      <c r="L24" s="421"/>
      <c r="M24" s="31"/>
      <c r="N24" s="433" t="s">
        <v>26</v>
      </c>
      <c r="O24" s="433"/>
      <c r="P24" s="433"/>
      <c r="Q24" s="433"/>
      <c r="R24" s="433"/>
      <c r="S24" s="31"/>
      <c r="T24" s="421" t="s">
        <v>27</v>
      </c>
      <c r="U24" s="421"/>
      <c r="V24" s="421"/>
      <c r="W24" s="421"/>
      <c r="X24" s="421"/>
      <c r="Y24" s="31"/>
    </row>
    <row r="25" spans="2:25" ht="15.75" thickBot="1" x14ac:dyDescent="0.3">
      <c r="B25" s="32"/>
      <c r="C25" s="32"/>
      <c r="D25" s="32"/>
      <c r="E25" s="32"/>
      <c r="F25" s="56"/>
      <c r="G25" s="31"/>
      <c r="H25" s="32"/>
      <c r="I25" s="32"/>
      <c r="J25" s="32"/>
      <c r="K25" s="33"/>
      <c r="L25" s="33"/>
      <c r="M25" s="31"/>
      <c r="N25" s="32"/>
      <c r="O25" s="32"/>
      <c r="P25" s="32"/>
      <c r="Q25" s="32"/>
      <c r="R25" s="33"/>
      <c r="S25" s="31"/>
      <c r="T25" s="32"/>
      <c r="U25" s="32"/>
      <c r="V25" s="32"/>
      <c r="W25" s="33"/>
      <c r="X25" s="33"/>
      <c r="Y25" s="31"/>
    </row>
    <row r="26" spans="2:25" x14ac:dyDescent="0.25">
      <c r="B26" s="428" t="s">
        <v>1</v>
      </c>
      <c r="C26" s="422" t="s">
        <v>2</v>
      </c>
      <c r="D26" s="422" t="s">
        <v>3</v>
      </c>
      <c r="E26" s="424" t="s">
        <v>14</v>
      </c>
      <c r="F26" s="426" t="s">
        <v>5</v>
      </c>
      <c r="G26" s="31"/>
      <c r="H26" s="428" t="s">
        <v>1</v>
      </c>
      <c r="I26" s="422" t="s">
        <v>2</v>
      </c>
      <c r="J26" s="422" t="s">
        <v>3</v>
      </c>
      <c r="K26" s="424" t="s">
        <v>14</v>
      </c>
      <c r="L26" s="426" t="s">
        <v>5</v>
      </c>
      <c r="M26" s="31"/>
      <c r="N26" s="428" t="s">
        <v>1</v>
      </c>
      <c r="O26" s="422" t="s">
        <v>2</v>
      </c>
      <c r="P26" s="422" t="s">
        <v>3</v>
      </c>
      <c r="Q26" s="424" t="s">
        <v>14</v>
      </c>
      <c r="R26" s="426" t="s">
        <v>5</v>
      </c>
      <c r="S26" s="31"/>
      <c r="T26" s="428" t="s">
        <v>1</v>
      </c>
      <c r="U26" s="422" t="s">
        <v>2</v>
      </c>
      <c r="V26" s="422" t="s">
        <v>3</v>
      </c>
      <c r="W26" s="424" t="s">
        <v>14</v>
      </c>
      <c r="X26" s="426" t="s">
        <v>5</v>
      </c>
      <c r="Y26" s="31"/>
    </row>
    <row r="27" spans="2:25" ht="71.25" customHeight="1" thickBot="1" x14ac:dyDescent="0.3">
      <c r="B27" s="429"/>
      <c r="C27" s="423"/>
      <c r="D27" s="423"/>
      <c r="E27" s="425"/>
      <c r="F27" s="427"/>
      <c r="G27" s="31"/>
      <c r="H27" s="429"/>
      <c r="I27" s="423"/>
      <c r="J27" s="423"/>
      <c r="K27" s="425"/>
      <c r="L27" s="427"/>
      <c r="M27" s="31"/>
      <c r="N27" s="429"/>
      <c r="O27" s="423"/>
      <c r="P27" s="423"/>
      <c r="Q27" s="425"/>
      <c r="R27" s="427"/>
      <c r="S27" s="31"/>
      <c r="T27" s="429"/>
      <c r="U27" s="423"/>
      <c r="V27" s="423"/>
      <c r="W27" s="425"/>
      <c r="X27" s="427"/>
      <c r="Y27" s="31"/>
    </row>
    <row r="28" spans="2:25" ht="15.75" thickBot="1" x14ac:dyDescent="0.3">
      <c r="B28" s="277">
        <v>44197</v>
      </c>
      <c r="C28" s="104"/>
      <c r="D28" s="257">
        <v>559.5</v>
      </c>
      <c r="E28" s="20">
        <v>664</v>
      </c>
      <c r="F28" s="262"/>
      <c r="G28" s="31"/>
      <c r="H28" s="130">
        <v>44197</v>
      </c>
      <c r="I28" s="200"/>
      <c r="J28" s="20">
        <v>305.3</v>
      </c>
      <c r="K28" s="257">
        <v>287</v>
      </c>
      <c r="L28" s="23"/>
      <c r="M28" s="31"/>
      <c r="N28" s="130">
        <v>44197</v>
      </c>
      <c r="O28" s="200"/>
      <c r="P28" s="20">
        <v>311.39999999999998</v>
      </c>
      <c r="Q28" s="259">
        <v>348</v>
      </c>
      <c r="R28" s="23"/>
      <c r="S28" s="31"/>
      <c r="T28" s="130">
        <v>44197</v>
      </c>
      <c r="U28" s="129"/>
      <c r="V28" s="43">
        <v>265.89999999999998</v>
      </c>
      <c r="W28" s="37">
        <v>361</v>
      </c>
      <c r="X28" s="38"/>
      <c r="Y28" s="31"/>
    </row>
    <row r="29" spans="2:25" ht="15.75" thickBot="1" x14ac:dyDescent="0.3">
      <c r="B29" s="277">
        <v>44228</v>
      </c>
      <c r="C29" s="70"/>
      <c r="D29" s="24">
        <v>543.4</v>
      </c>
      <c r="E29" s="24">
        <v>647</v>
      </c>
      <c r="F29" s="258"/>
      <c r="G29" s="31"/>
      <c r="H29" s="130">
        <v>44228</v>
      </c>
      <c r="I29" s="26"/>
      <c r="J29" s="24">
        <v>290.2</v>
      </c>
      <c r="K29" s="257">
        <v>281</v>
      </c>
      <c r="L29" s="23"/>
      <c r="M29" s="31"/>
      <c r="N29" s="130">
        <v>44228</v>
      </c>
      <c r="O29" s="26"/>
      <c r="P29" s="24">
        <v>331.1</v>
      </c>
      <c r="Q29" s="68">
        <v>383</v>
      </c>
      <c r="R29" s="23"/>
      <c r="S29" s="31"/>
      <c r="T29" s="130">
        <v>44228</v>
      </c>
      <c r="U29" s="27"/>
      <c r="V29" s="43">
        <v>320.60000000000002</v>
      </c>
      <c r="W29" s="37">
        <v>341</v>
      </c>
      <c r="X29" s="38"/>
      <c r="Y29" s="31"/>
    </row>
    <row r="30" spans="2:25" ht="15.75" customHeight="1" thickBot="1" x14ac:dyDescent="0.3">
      <c r="B30" s="277">
        <v>44256</v>
      </c>
      <c r="C30" s="70"/>
      <c r="D30" s="237">
        <v>219.73</v>
      </c>
      <c r="E30" s="24">
        <v>363.5</v>
      </c>
      <c r="F30" s="258"/>
      <c r="G30" s="31"/>
      <c r="H30" s="130">
        <v>44256</v>
      </c>
      <c r="I30" s="26"/>
      <c r="J30" s="24">
        <v>330.9</v>
      </c>
      <c r="K30" s="257">
        <v>330.83</v>
      </c>
      <c r="L30" s="23"/>
      <c r="M30" s="31"/>
      <c r="N30" s="130">
        <v>44256</v>
      </c>
      <c r="O30" s="70"/>
      <c r="P30" s="105">
        <v>323.39999999999998</v>
      </c>
      <c r="Q30" s="115">
        <v>376</v>
      </c>
      <c r="R30" s="260"/>
      <c r="S30" s="31"/>
      <c r="T30" s="130">
        <v>44256</v>
      </c>
      <c r="U30" s="27"/>
      <c r="V30" s="43">
        <v>341.8</v>
      </c>
      <c r="W30" s="37">
        <v>359</v>
      </c>
      <c r="X30" s="38"/>
      <c r="Y30" s="31"/>
    </row>
    <row r="31" spans="2:25" ht="15.75" thickBot="1" x14ac:dyDescent="0.3">
      <c r="B31" s="277">
        <v>44287</v>
      </c>
      <c r="C31" s="41"/>
      <c r="D31" s="237">
        <v>219.73</v>
      </c>
      <c r="E31" s="24">
        <v>363.5</v>
      </c>
      <c r="F31" s="42"/>
      <c r="G31" s="31"/>
      <c r="H31" s="130">
        <v>44287</v>
      </c>
      <c r="I31" s="27"/>
      <c r="J31" s="24">
        <v>330.9</v>
      </c>
      <c r="K31" s="257">
        <v>330.83</v>
      </c>
      <c r="L31" s="38"/>
      <c r="M31" s="31"/>
      <c r="N31" s="130">
        <v>44287</v>
      </c>
      <c r="O31" s="41"/>
      <c r="P31" s="105">
        <v>323.39999999999998</v>
      </c>
      <c r="Q31" s="115">
        <v>376</v>
      </c>
      <c r="R31" s="233"/>
      <c r="S31" s="31"/>
      <c r="T31" s="130">
        <v>44287</v>
      </c>
      <c r="U31" s="27"/>
      <c r="V31" s="43">
        <v>341.8</v>
      </c>
      <c r="W31" s="37">
        <v>359</v>
      </c>
      <c r="X31" s="38"/>
      <c r="Y31" s="31"/>
    </row>
    <row r="32" spans="2:25" ht="15.75" thickBot="1" x14ac:dyDescent="0.3">
      <c r="B32" s="277">
        <v>44317</v>
      </c>
      <c r="C32" s="41"/>
      <c r="D32" s="237">
        <v>219.73</v>
      </c>
      <c r="E32" s="24">
        <v>363.5</v>
      </c>
      <c r="F32" s="42"/>
      <c r="G32" s="31"/>
      <c r="H32" s="130">
        <v>44317</v>
      </c>
      <c r="I32" s="27"/>
      <c r="J32" s="24">
        <v>330.9</v>
      </c>
      <c r="K32" s="257">
        <v>330.83</v>
      </c>
      <c r="L32" s="38"/>
      <c r="M32" s="31"/>
      <c r="N32" s="130">
        <v>44317</v>
      </c>
      <c r="O32" s="27"/>
      <c r="P32" s="105">
        <v>323.39999999999998</v>
      </c>
      <c r="Q32" s="115">
        <v>376</v>
      </c>
      <c r="R32" s="233"/>
      <c r="S32" s="31"/>
      <c r="T32" s="130">
        <v>44317</v>
      </c>
      <c r="U32" s="27"/>
      <c r="V32" s="43">
        <v>341.8</v>
      </c>
      <c r="W32" s="37">
        <v>359</v>
      </c>
      <c r="X32" s="38"/>
      <c r="Y32" s="31"/>
    </row>
    <row r="33" spans="2:25" ht="15.75" thickBot="1" x14ac:dyDescent="0.3">
      <c r="B33" s="277">
        <v>44348</v>
      </c>
      <c r="C33" s="41"/>
      <c r="D33" s="237">
        <v>219.73</v>
      </c>
      <c r="E33" s="24">
        <v>363.5</v>
      </c>
      <c r="F33" s="42"/>
      <c r="G33" s="31"/>
      <c r="H33" s="130">
        <v>44348</v>
      </c>
      <c r="I33" s="27"/>
      <c r="J33" s="24">
        <v>330.9</v>
      </c>
      <c r="K33" s="257">
        <v>330.83</v>
      </c>
      <c r="L33" s="38"/>
      <c r="M33" s="31"/>
      <c r="N33" s="130">
        <v>44348</v>
      </c>
      <c r="O33" s="27"/>
      <c r="P33" s="105">
        <v>323.39999999999998</v>
      </c>
      <c r="Q33" s="115">
        <v>376</v>
      </c>
      <c r="R33" s="233"/>
      <c r="S33" s="31"/>
      <c r="T33" s="130">
        <v>44348</v>
      </c>
      <c r="U33" s="27"/>
      <c r="V33" s="43">
        <v>341.8</v>
      </c>
      <c r="W33" s="37">
        <v>359</v>
      </c>
      <c r="X33" s="38"/>
      <c r="Y33" s="31"/>
    </row>
    <row r="34" spans="2:25" ht="15.75" thickBot="1" x14ac:dyDescent="0.3">
      <c r="B34" s="277">
        <v>44378</v>
      </c>
      <c r="C34" s="41"/>
      <c r="D34" s="237">
        <v>219.73</v>
      </c>
      <c r="E34" s="24">
        <v>363.5</v>
      </c>
      <c r="F34" s="42"/>
      <c r="G34" s="31"/>
      <c r="H34" s="130">
        <v>44378</v>
      </c>
      <c r="I34" s="27"/>
      <c r="J34" s="24">
        <v>330.9</v>
      </c>
      <c r="K34" s="257">
        <v>330.83</v>
      </c>
      <c r="L34" s="38"/>
      <c r="M34" s="31"/>
      <c r="N34" s="130">
        <v>44378</v>
      </c>
      <c r="O34" s="27"/>
      <c r="P34" s="105">
        <v>323.39999999999998</v>
      </c>
      <c r="Q34" s="115">
        <v>376</v>
      </c>
      <c r="R34" s="233"/>
      <c r="S34" s="31"/>
      <c r="T34" s="130">
        <v>44378</v>
      </c>
      <c r="U34" s="27"/>
      <c r="V34" s="43">
        <v>341.8</v>
      </c>
      <c r="W34" s="37">
        <v>359</v>
      </c>
      <c r="X34" s="38"/>
      <c r="Y34" s="31"/>
    </row>
    <row r="35" spans="2:25" ht="15.75" thickBot="1" x14ac:dyDescent="0.3">
      <c r="B35" s="277">
        <v>44409</v>
      </c>
      <c r="C35" s="41"/>
      <c r="D35" s="237">
        <v>219.73</v>
      </c>
      <c r="E35" s="24">
        <v>363.5</v>
      </c>
      <c r="F35" s="42"/>
      <c r="G35" s="31"/>
      <c r="H35" s="130">
        <v>44409</v>
      </c>
      <c r="I35" s="27"/>
      <c r="J35" s="24">
        <v>330.9</v>
      </c>
      <c r="K35" s="257">
        <v>330.83</v>
      </c>
      <c r="L35" s="38"/>
      <c r="M35" s="31"/>
      <c r="N35" s="130">
        <v>44409</v>
      </c>
      <c r="O35" s="27"/>
      <c r="P35" s="105">
        <v>323.39999999999998</v>
      </c>
      <c r="Q35" s="115">
        <v>376</v>
      </c>
      <c r="R35" s="233"/>
      <c r="S35" s="31"/>
      <c r="T35" s="130">
        <v>44409</v>
      </c>
      <c r="U35" s="27"/>
      <c r="V35" s="43">
        <v>341.8</v>
      </c>
      <c r="W35" s="37">
        <v>359</v>
      </c>
      <c r="X35" s="38"/>
      <c r="Y35" s="31"/>
    </row>
    <row r="36" spans="2:25" ht="15.75" thickBot="1" x14ac:dyDescent="0.3">
      <c r="B36" s="277">
        <v>44440</v>
      </c>
      <c r="C36" s="41"/>
      <c r="D36" s="237">
        <v>219.73</v>
      </c>
      <c r="E36" s="24">
        <v>363.5</v>
      </c>
      <c r="F36" s="42"/>
      <c r="G36" s="31"/>
      <c r="H36" s="130">
        <v>44440</v>
      </c>
      <c r="I36" s="27"/>
      <c r="J36" s="24">
        <v>330.9</v>
      </c>
      <c r="K36" s="257">
        <v>330.83</v>
      </c>
      <c r="L36" s="38"/>
      <c r="M36" s="31"/>
      <c r="N36" s="130">
        <v>44440</v>
      </c>
      <c r="O36" s="27"/>
      <c r="P36" s="105">
        <v>323.39999999999998</v>
      </c>
      <c r="Q36" s="115">
        <v>376</v>
      </c>
      <c r="R36" s="233"/>
      <c r="S36" s="31"/>
      <c r="T36" s="130">
        <v>44440</v>
      </c>
      <c r="U36" s="27"/>
      <c r="V36" s="43">
        <v>341.8</v>
      </c>
      <c r="W36" s="37">
        <v>359</v>
      </c>
      <c r="X36" s="38"/>
      <c r="Y36" s="31"/>
    </row>
    <row r="37" spans="2:25" ht="15.75" thickBot="1" x14ac:dyDescent="0.3">
      <c r="B37" s="277">
        <v>44470</v>
      </c>
      <c r="C37" s="41"/>
      <c r="D37" s="43"/>
      <c r="E37" s="43"/>
      <c r="F37" s="42"/>
      <c r="G37" s="31"/>
      <c r="H37" s="130">
        <v>44470</v>
      </c>
      <c r="I37" s="27"/>
      <c r="J37" s="43"/>
      <c r="K37" s="37"/>
      <c r="L37" s="38"/>
      <c r="M37" s="31"/>
      <c r="N37" s="130">
        <v>44470</v>
      </c>
      <c r="O37" s="27"/>
      <c r="P37" s="43"/>
      <c r="Q37" s="44"/>
      <c r="R37" s="233"/>
      <c r="S37" s="31"/>
      <c r="T37" s="130">
        <v>44470</v>
      </c>
      <c r="U37" s="27"/>
      <c r="V37" s="43"/>
      <c r="W37" s="37"/>
      <c r="X37" s="38"/>
      <c r="Y37" s="31"/>
    </row>
    <row r="38" spans="2:25" ht="15.75" thickBot="1" x14ac:dyDescent="0.3">
      <c r="B38" s="277">
        <v>44501</v>
      </c>
      <c r="C38" s="41"/>
      <c r="D38" s="43"/>
      <c r="E38" s="43"/>
      <c r="F38" s="42"/>
      <c r="G38" s="31"/>
      <c r="H38" s="130">
        <v>44501</v>
      </c>
      <c r="I38" s="27"/>
      <c r="J38" s="43"/>
      <c r="K38" s="37"/>
      <c r="L38" s="38"/>
      <c r="M38" s="31"/>
      <c r="N38" s="130">
        <v>44501</v>
      </c>
      <c r="O38" s="27"/>
      <c r="P38" s="43"/>
      <c r="Q38" s="44"/>
      <c r="R38" s="233"/>
      <c r="S38" s="31"/>
      <c r="T38" s="130">
        <v>44501</v>
      </c>
      <c r="U38" s="27"/>
      <c r="V38" s="43"/>
      <c r="W38" s="37"/>
      <c r="X38" s="38"/>
      <c r="Y38" s="31"/>
    </row>
    <row r="39" spans="2:25" ht="15.75" thickBot="1" x14ac:dyDescent="0.3">
      <c r="B39" s="277">
        <v>44531</v>
      </c>
      <c r="C39" s="41"/>
      <c r="D39" s="43"/>
      <c r="E39" s="43"/>
      <c r="F39" s="42"/>
      <c r="G39" s="31"/>
      <c r="H39" s="130">
        <v>44531</v>
      </c>
      <c r="I39" s="27"/>
      <c r="J39" s="43"/>
      <c r="K39" s="37"/>
      <c r="L39" s="38"/>
      <c r="M39" s="31"/>
      <c r="N39" s="130">
        <v>44531</v>
      </c>
      <c r="O39" s="27"/>
      <c r="P39" s="43"/>
      <c r="Q39" s="44"/>
      <c r="R39" s="233"/>
      <c r="S39" s="31"/>
      <c r="T39" s="130">
        <v>44531</v>
      </c>
      <c r="U39" s="27"/>
      <c r="V39" s="43"/>
      <c r="W39" s="37"/>
      <c r="X39" s="38"/>
      <c r="Y39" s="31"/>
    </row>
    <row r="40" spans="2:25" ht="15.75" thickBot="1" x14ac:dyDescent="0.3">
      <c r="B40" s="63" t="s">
        <v>18</v>
      </c>
      <c r="C40" s="177"/>
      <c r="D40" s="178">
        <f>AVERAGE(D28:D39)</f>
        <v>293.44555555555559</v>
      </c>
      <c r="E40" s="234">
        <f>AVERAGE(E28:E39)</f>
        <v>428.38888888888891</v>
      </c>
      <c r="F40" s="179"/>
      <c r="G40" s="62"/>
      <c r="H40" s="63" t="s">
        <v>18</v>
      </c>
      <c r="I40" s="64"/>
      <c r="J40" s="48">
        <f>AVERAGE(J28:J39)</f>
        <v>323.53333333333336</v>
      </c>
      <c r="K40" s="61">
        <f>AVERAGE(K28:K39)</f>
        <v>320.42333333333329</v>
      </c>
      <c r="L40" s="63"/>
      <c r="M40" s="62"/>
      <c r="N40" s="63" t="s">
        <v>18</v>
      </c>
      <c r="O40" s="177"/>
      <c r="P40" s="178">
        <f>AVERAGE(P28:P39)</f>
        <v>322.92222222222222</v>
      </c>
      <c r="Q40" s="234">
        <f>AVERAGE(Q28:Q39)</f>
        <v>373.66666666666669</v>
      </c>
      <c r="R40" s="176"/>
      <c r="S40" s="62"/>
      <c r="T40" s="63" t="s">
        <v>18</v>
      </c>
      <c r="U40" s="64"/>
      <c r="V40" s="48">
        <f>AVERAGE(V28:V39)</f>
        <v>331.01111111111118</v>
      </c>
      <c r="W40" s="48">
        <f>AVERAGE(W28:W39)</f>
        <v>357.22222222222223</v>
      </c>
      <c r="X40" s="49"/>
      <c r="Y40" s="31"/>
    </row>
    <row r="41" spans="2:25" x14ac:dyDescent="0.25">
      <c r="B41" s="65"/>
      <c r="C41" s="66"/>
      <c r="D41" s="66"/>
      <c r="E41" s="66"/>
      <c r="F41" s="31"/>
      <c r="G41" s="31"/>
      <c r="H41" s="31"/>
      <c r="I41" s="31"/>
      <c r="J41" s="31"/>
      <c r="K41" s="31"/>
      <c r="L41" s="31"/>
      <c r="M41" s="31"/>
      <c r="N41" s="431"/>
      <c r="O41" s="431"/>
      <c r="P41" s="431"/>
      <c r="Q41" s="431"/>
      <c r="R41" s="431"/>
      <c r="S41" s="31"/>
      <c r="T41" s="31"/>
      <c r="U41" s="31"/>
      <c r="V41" s="31"/>
      <c r="W41" s="31"/>
      <c r="X41" s="31"/>
      <c r="Y41" s="31"/>
    </row>
    <row r="42" spans="2:25" ht="16.5" thickBot="1" x14ac:dyDescent="0.3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7"/>
      <c r="O42" s="31"/>
      <c r="P42" s="432"/>
      <c r="Q42" s="432"/>
      <c r="R42" s="432"/>
      <c r="S42" s="432"/>
      <c r="T42" s="432"/>
      <c r="U42" s="31"/>
      <c r="V42" s="31"/>
      <c r="W42" s="31"/>
      <c r="X42" s="31"/>
      <c r="Y42" s="31"/>
    </row>
    <row r="43" spans="2:25" ht="16.5" thickBot="1" x14ac:dyDescent="0.3">
      <c r="B43" s="418" t="s">
        <v>70</v>
      </c>
      <c r="C43" s="419"/>
      <c r="D43" s="419"/>
      <c r="E43" s="419"/>
      <c r="F43" s="420"/>
      <c r="G43" s="31"/>
      <c r="H43" s="418" t="s">
        <v>70</v>
      </c>
      <c r="I43" s="419"/>
      <c r="J43" s="419"/>
      <c r="K43" s="419"/>
      <c r="L43" s="420"/>
      <c r="M43" s="31"/>
      <c r="N43" s="418" t="s">
        <v>70</v>
      </c>
      <c r="O43" s="419"/>
      <c r="P43" s="419"/>
      <c r="Q43" s="419"/>
      <c r="R43" s="420"/>
      <c r="S43" s="31"/>
      <c r="T43" s="418" t="s">
        <v>70</v>
      </c>
      <c r="U43" s="419"/>
      <c r="V43" s="419"/>
      <c r="W43" s="419"/>
      <c r="X43" s="420"/>
      <c r="Y43" s="31"/>
    </row>
    <row r="44" spans="2:25" x14ac:dyDescent="0.25">
      <c r="B44" s="421" t="s">
        <v>28</v>
      </c>
      <c r="C44" s="421"/>
      <c r="D44" s="421"/>
      <c r="E44" s="421"/>
      <c r="F44" s="421"/>
      <c r="G44" s="31"/>
      <c r="H44" s="421" t="s">
        <v>29</v>
      </c>
      <c r="I44" s="421"/>
      <c r="J44" s="421"/>
      <c r="K44" s="421"/>
      <c r="L44" s="421"/>
      <c r="M44" s="31"/>
      <c r="N44" s="421" t="s">
        <v>30</v>
      </c>
      <c r="O44" s="421"/>
      <c r="P44" s="421"/>
      <c r="Q44" s="421"/>
      <c r="R44" s="421"/>
      <c r="S44" s="31"/>
      <c r="T44" s="421" t="s">
        <v>31</v>
      </c>
      <c r="U44" s="421"/>
      <c r="V44" s="421"/>
      <c r="W44" s="421"/>
      <c r="X44" s="421"/>
      <c r="Y44" s="31"/>
    </row>
    <row r="45" spans="2:25" ht="15.75" thickBot="1" x14ac:dyDescent="0.3">
      <c r="B45" s="32"/>
      <c r="C45" s="32"/>
      <c r="D45" s="32"/>
      <c r="E45" s="33"/>
      <c r="F45" s="33"/>
      <c r="G45" s="31"/>
      <c r="H45" s="32"/>
      <c r="I45" s="32"/>
      <c r="J45" s="32"/>
      <c r="K45" s="32"/>
      <c r="L45" s="33"/>
      <c r="M45" s="31"/>
      <c r="N45" s="32"/>
      <c r="O45" s="32"/>
      <c r="P45" s="32"/>
      <c r="Q45" s="33"/>
      <c r="R45" s="33"/>
      <c r="S45" s="31"/>
      <c r="T45" s="32"/>
      <c r="U45" s="32"/>
      <c r="V45" s="32"/>
      <c r="W45" s="32"/>
      <c r="X45" s="33"/>
      <c r="Y45" s="31"/>
    </row>
    <row r="46" spans="2:25" x14ac:dyDescent="0.25">
      <c r="B46" s="428" t="s">
        <v>1</v>
      </c>
      <c r="C46" s="422" t="s">
        <v>2</v>
      </c>
      <c r="D46" s="422" t="s">
        <v>3</v>
      </c>
      <c r="E46" s="424" t="s">
        <v>14</v>
      </c>
      <c r="F46" s="426" t="s">
        <v>5</v>
      </c>
      <c r="G46" s="31"/>
      <c r="H46" s="428" t="s">
        <v>1</v>
      </c>
      <c r="I46" s="422" t="s">
        <v>2</v>
      </c>
      <c r="J46" s="422" t="s">
        <v>3</v>
      </c>
      <c r="K46" s="424" t="s">
        <v>14</v>
      </c>
      <c r="L46" s="426" t="s">
        <v>5</v>
      </c>
      <c r="M46" s="31"/>
      <c r="N46" s="428" t="s">
        <v>1</v>
      </c>
      <c r="O46" s="422" t="s">
        <v>2</v>
      </c>
      <c r="P46" s="422" t="s">
        <v>3</v>
      </c>
      <c r="Q46" s="424" t="s">
        <v>14</v>
      </c>
      <c r="R46" s="426" t="s">
        <v>5</v>
      </c>
      <c r="S46" s="31"/>
      <c r="T46" s="428" t="s">
        <v>1</v>
      </c>
      <c r="U46" s="422" t="s">
        <v>2</v>
      </c>
      <c r="V46" s="422" t="s">
        <v>3</v>
      </c>
      <c r="W46" s="424" t="s">
        <v>14</v>
      </c>
      <c r="X46" s="426" t="s">
        <v>5</v>
      </c>
      <c r="Y46" s="31"/>
    </row>
    <row r="47" spans="2:25" ht="73.5" customHeight="1" thickBot="1" x14ac:dyDescent="0.3">
      <c r="B47" s="429"/>
      <c r="C47" s="423"/>
      <c r="D47" s="423"/>
      <c r="E47" s="425"/>
      <c r="F47" s="427"/>
      <c r="G47" s="31"/>
      <c r="H47" s="429"/>
      <c r="I47" s="423"/>
      <c r="J47" s="423"/>
      <c r="K47" s="425"/>
      <c r="L47" s="427"/>
      <c r="M47" s="31"/>
      <c r="N47" s="429"/>
      <c r="O47" s="423"/>
      <c r="P47" s="423"/>
      <c r="Q47" s="425"/>
      <c r="R47" s="427"/>
      <c r="S47" s="31"/>
      <c r="T47" s="429"/>
      <c r="U47" s="423"/>
      <c r="V47" s="423"/>
      <c r="W47" s="425"/>
      <c r="X47" s="427"/>
      <c r="Y47" s="31"/>
    </row>
    <row r="48" spans="2:25" ht="15.75" thickBot="1" x14ac:dyDescent="0.3">
      <c r="B48" s="130">
        <v>44197</v>
      </c>
      <c r="C48" s="200"/>
      <c r="D48" s="259">
        <v>245.6</v>
      </c>
      <c r="E48" s="261">
        <v>262</v>
      </c>
      <c r="F48" s="262" t="e">
        <f t="shared" ref="F48:F53" si="1">+E48/C48</f>
        <v>#DIV/0!</v>
      </c>
      <c r="G48" s="31"/>
      <c r="H48" s="130">
        <v>44197</v>
      </c>
      <c r="I48" s="200"/>
      <c r="J48" s="259">
        <v>250</v>
      </c>
      <c r="K48" s="259">
        <v>305</v>
      </c>
      <c r="L48" s="262" t="e">
        <f t="shared" ref="L48:L53" si="2">+K48/I48</f>
        <v>#DIV/0!</v>
      </c>
      <c r="M48" s="31"/>
      <c r="N48" s="130">
        <v>44197</v>
      </c>
      <c r="O48" s="129"/>
      <c r="P48" s="58">
        <v>601.70000000000005</v>
      </c>
      <c r="Q48" s="175">
        <v>741</v>
      </c>
      <c r="R48" s="57"/>
      <c r="S48" s="31"/>
      <c r="T48" s="130">
        <v>44197</v>
      </c>
      <c r="U48" s="129"/>
      <c r="V48" s="306">
        <v>306.10000000000002</v>
      </c>
      <c r="W48" s="58">
        <v>356</v>
      </c>
      <c r="X48" s="57"/>
      <c r="Y48" s="31"/>
    </row>
    <row r="49" spans="2:25" ht="15.75" thickBot="1" x14ac:dyDescent="0.3">
      <c r="B49" s="130">
        <v>44228</v>
      </c>
      <c r="C49" s="26"/>
      <c r="D49" s="68">
        <v>240.8</v>
      </c>
      <c r="E49" s="261">
        <v>261</v>
      </c>
      <c r="F49" s="262" t="e">
        <f t="shared" si="1"/>
        <v>#DIV/0!</v>
      </c>
      <c r="G49" s="31"/>
      <c r="H49" s="130">
        <v>44228</v>
      </c>
      <c r="I49" s="26"/>
      <c r="J49" s="68">
        <v>252.4</v>
      </c>
      <c r="K49" s="68">
        <v>306</v>
      </c>
      <c r="L49" s="262" t="e">
        <f t="shared" si="2"/>
        <v>#DIV/0!</v>
      </c>
      <c r="M49" s="31"/>
      <c r="N49" s="130">
        <v>44228</v>
      </c>
      <c r="O49" s="27"/>
      <c r="P49" s="44">
        <v>732.3</v>
      </c>
      <c r="Q49" s="175">
        <v>904</v>
      </c>
      <c r="R49" s="57"/>
      <c r="S49" s="31"/>
      <c r="T49" s="130">
        <v>44228</v>
      </c>
      <c r="U49" s="27"/>
      <c r="V49" s="302">
        <v>305.5</v>
      </c>
      <c r="W49" s="44">
        <v>331</v>
      </c>
      <c r="X49" s="57"/>
      <c r="Y49" s="31"/>
    </row>
    <row r="50" spans="2:25" ht="15.75" thickBot="1" x14ac:dyDescent="0.3">
      <c r="B50" s="130">
        <v>44256</v>
      </c>
      <c r="C50" s="26"/>
      <c r="D50" s="68">
        <v>254</v>
      </c>
      <c r="E50" s="261">
        <v>292</v>
      </c>
      <c r="F50" s="262" t="e">
        <f t="shared" si="1"/>
        <v>#DIV/0!</v>
      </c>
      <c r="G50" s="31"/>
      <c r="H50" s="130">
        <v>44256</v>
      </c>
      <c r="I50" s="26"/>
      <c r="J50" s="68">
        <v>252.4</v>
      </c>
      <c r="K50" s="68">
        <v>306</v>
      </c>
      <c r="L50" s="262" t="e">
        <f t="shared" si="2"/>
        <v>#DIV/0!</v>
      </c>
      <c r="M50" s="31"/>
      <c r="N50" s="130">
        <v>44256</v>
      </c>
      <c r="O50" s="27"/>
      <c r="P50" s="44">
        <v>851</v>
      </c>
      <c r="Q50" s="175">
        <v>978</v>
      </c>
      <c r="R50" s="57"/>
      <c r="S50" s="31"/>
      <c r="T50" s="130">
        <v>44256</v>
      </c>
      <c r="U50" s="27"/>
      <c r="V50" s="302">
        <v>305.5</v>
      </c>
      <c r="W50" s="44">
        <v>331</v>
      </c>
      <c r="X50" s="57"/>
      <c r="Y50" s="31"/>
    </row>
    <row r="51" spans="2:25" ht="15.75" thickBot="1" x14ac:dyDescent="0.3">
      <c r="B51" s="130">
        <v>44287</v>
      </c>
      <c r="C51" s="27"/>
      <c r="D51" s="68">
        <v>254</v>
      </c>
      <c r="E51" s="261">
        <v>292</v>
      </c>
      <c r="F51" s="262" t="e">
        <f t="shared" si="1"/>
        <v>#DIV/0!</v>
      </c>
      <c r="G51" s="31"/>
      <c r="H51" s="130">
        <v>44287</v>
      </c>
      <c r="I51" s="26"/>
      <c r="J51" s="68">
        <v>252.4</v>
      </c>
      <c r="K51" s="68">
        <v>306</v>
      </c>
      <c r="L51" s="262" t="e">
        <f t="shared" si="2"/>
        <v>#DIV/0!</v>
      </c>
      <c r="M51" s="31"/>
      <c r="N51" s="130">
        <v>44287</v>
      </c>
      <c r="O51" s="27"/>
      <c r="P51" s="44">
        <v>851</v>
      </c>
      <c r="Q51" s="175">
        <v>978</v>
      </c>
      <c r="R51" s="57"/>
      <c r="S51" s="31"/>
      <c r="T51" s="130">
        <v>44287</v>
      </c>
      <c r="U51" s="27"/>
      <c r="V51" s="302">
        <v>305.5</v>
      </c>
      <c r="W51" s="44">
        <v>331</v>
      </c>
      <c r="X51" s="57"/>
      <c r="Y51" s="31"/>
    </row>
    <row r="52" spans="2:25" ht="15.75" thickBot="1" x14ac:dyDescent="0.3">
      <c r="B52" s="130">
        <v>44317</v>
      </c>
      <c r="C52" s="27"/>
      <c r="D52" s="68">
        <v>254</v>
      </c>
      <c r="E52" s="261">
        <v>292</v>
      </c>
      <c r="F52" s="262" t="e">
        <f t="shared" si="1"/>
        <v>#DIV/0!</v>
      </c>
      <c r="G52" s="31"/>
      <c r="H52" s="130">
        <v>44317</v>
      </c>
      <c r="I52" s="27"/>
      <c r="J52" s="68">
        <v>252.4</v>
      </c>
      <c r="K52" s="68">
        <v>306</v>
      </c>
      <c r="L52" s="262" t="e">
        <f t="shared" si="2"/>
        <v>#DIV/0!</v>
      </c>
      <c r="M52" s="31"/>
      <c r="N52" s="130">
        <v>44317</v>
      </c>
      <c r="O52" s="27"/>
      <c r="P52" s="44">
        <v>851</v>
      </c>
      <c r="Q52" s="175">
        <v>978</v>
      </c>
      <c r="R52" s="57"/>
      <c r="S52" s="31"/>
      <c r="T52" s="130">
        <v>44317</v>
      </c>
      <c r="U52" s="27"/>
      <c r="V52" s="302">
        <v>305.5</v>
      </c>
      <c r="W52" s="44">
        <v>331</v>
      </c>
      <c r="X52" s="57"/>
      <c r="Y52" s="31"/>
    </row>
    <row r="53" spans="2:25" ht="15.75" thickBot="1" x14ac:dyDescent="0.3">
      <c r="B53" s="130">
        <v>44348</v>
      </c>
      <c r="C53" s="27"/>
      <c r="D53" s="68">
        <v>254</v>
      </c>
      <c r="E53" s="261">
        <v>292</v>
      </c>
      <c r="F53" s="262" t="e">
        <f t="shared" si="1"/>
        <v>#DIV/0!</v>
      </c>
      <c r="G53" s="31"/>
      <c r="H53" s="130">
        <v>44348</v>
      </c>
      <c r="I53" s="27"/>
      <c r="J53" s="68">
        <v>252.4</v>
      </c>
      <c r="K53" s="68">
        <v>306</v>
      </c>
      <c r="L53" s="262" t="e">
        <f t="shared" si="2"/>
        <v>#DIV/0!</v>
      </c>
      <c r="M53" s="31"/>
      <c r="N53" s="130">
        <v>44348</v>
      </c>
      <c r="O53" s="27"/>
      <c r="P53" s="44">
        <v>851</v>
      </c>
      <c r="Q53" s="175">
        <v>978</v>
      </c>
      <c r="R53" s="57"/>
      <c r="S53" s="31"/>
      <c r="T53" s="130">
        <v>44348</v>
      </c>
      <c r="U53" s="27"/>
      <c r="V53" s="302">
        <v>305.5</v>
      </c>
      <c r="W53" s="44">
        <v>331</v>
      </c>
      <c r="X53" s="57"/>
      <c r="Y53" s="31"/>
    </row>
    <row r="54" spans="2:25" ht="15.75" thickBot="1" x14ac:dyDescent="0.3">
      <c r="B54" s="130">
        <v>44378</v>
      </c>
      <c r="C54" s="27"/>
      <c r="D54" s="68">
        <v>254</v>
      </c>
      <c r="E54" s="261">
        <v>292</v>
      </c>
      <c r="F54" s="262" t="e">
        <f t="shared" ref="F54:F56" si="3">+E54/C54</f>
        <v>#DIV/0!</v>
      </c>
      <c r="G54" s="31"/>
      <c r="H54" s="130">
        <v>44378</v>
      </c>
      <c r="I54" s="27"/>
      <c r="J54" s="68">
        <v>252.4</v>
      </c>
      <c r="K54" s="68">
        <v>306</v>
      </c>
      <c r="L54" s="262" t="e">
        <f t="shared" ref="L54:L56" si="4">+K54/I54</f>
        <v>#DIV/0!</v>
      </c>
      <c r="M54" s="31"/>
      <c r="N54" s="130">
        <v>44378</v>
      </c>
      <c r="O54" s="27"/>
      <c r="P54" s="44">
        <v>851</v>
      </c>
      <c r="Q54" s="175">
        <v>978</v>
      </c>
      <c r="R54" s="57"/>
      <c r="S54" s="31"/>
      <c r="T54" s="130">
        <v>44378</v>
      </c>
      <c r="U54" s="27"/>
      <c r="V54" s="302">
        <v>305.5</v>
      </c>
      <c r="W54" s="44">
        <v>331</v>
      </c>
      <c r="X54" s="57"/>
      <c r="Y54" s="31"/>
    </row>
    <row r="55" spans="2:25" ht="15.75" thickBot="1" x14ac:dyDescent="0.3">
      <c r="B55" s="130">
        <v>44409</v>
      </c>
      <c r="C55" s="27"/>
      <c r="D55" s="68">
        <v>254</v>
      </c>
      <c r="E55" s="261">
        <v>292</v>
      </c>
      <c r="F55" s="262" t="e">
        <f t="shared" si="3"/>
        <v>#DIV/0!</v>
      </c>
      <c r="G55" s="31"/>
      <c r="H55" s="130">
        <v>44409</v>
      </c>
      <c r="I55" s="27"/>
      <c r="J55" s="68">
        <v>252.4</v>
      </c>
      <c r="K55" s="68">
        <v>306</v>
      </c>
      <c r="L55" s="262" t="e">
        <f t="shared" si="4"/>
        <v>#DIV/0!</v>
      </c>
      <c r="M55" s="31"/>
      <c r="N55" s="130">
        <v>44409</v>
      </c>
      <c r="O55" s="27"/>
      <c r="P55" s="44">
        <v>851</v>
      </c>
      <c r="Q55" s="175">
        <v>978</v>
      </c>
      <c r="R55" s="57"/>
      <c r="S55" s="31"/>
      <c r="T55" s="130">
        <v>44409</v>
      </c>
      <c r="U55" s="27"/>
      <c r="V55" s="302">
        <v>305.5</v>
      </c>
      <c r="W55" s="44">
        <v>331</v>
      </c>
      <c r="X55" s="57"/>
      <c r="Y55" s="31"/>
    </row>
    <row r="56" spans="2:25" ht="15.75" thickBot="1" x14ac:dyDescent="0.3">
      <c r="B56" s="130">
        <v>44440</v>
      </c>
      <c r="C56" s="27"/>
      <c r="D56" s="68">
        <v>254</v>
      </c>
      <c r="E56" s="261">
        <v>292</v>
      </c>
      <c r="F56" s="262" t="e">
        <f t="shared" si="3"/>
        <v>#DIV/0!</v>
      </c>
      <c r="G56" s="31"/>
      <c r="H56" s="130">
        <v>44440</v>
      </c>
      <c r="I56" s="27"/>
      <c r="J56" s="68">
        <v>252.4</v>
      </c>
      <c r="K56" s="68">
        <v>306</v>
      </c>
      <c r="L56" s="262" t="e">
        <f t="shared" si="4"/>
        <v>#DIV/0!</v>
      </c>
      <c r="M56" s="31"/>
      <c r="N56" s="130">
        <v>44440</v>
      </c>
      <c r="O56" s="27"/>
      <c r="P56" s="44">
        <v>851</v>
      </c>
      <c r="Q56" s="175">
        <v>978</v>
      </c>
      <c r="R56" s="57"/>
      <c r="S56" s="31"/>
      <c r="T56" s="130">
        <v>44440</v>
      </c>
      <c r="U56" s="27"/>
      <c r="V56" s="302">
        <v>305.5</v>
      </c>
      <c r="W56" s="44">
        <v>331</v>
      </c>
      <c r="X56" s="57"/>
      <c r="Y56" s="31"/>
    </row>
    <row r="57" spans="2:25" ht="15.75" thickBot="1" x14ac:dyDescent="0.3">
      <c r="B57" s="130">
        <v>44470</v>
      </c>
      <c r="C57" s="27"/>
      <c r="D57" s="44"/>
      <c r="E57" s="175"/>
      <c r="F57" s="57"/>
      <c r="G57" s="31"/>
      <c r="H57" s="130">
        <v>44470</v>
      </c>
      <c r="I57" s="27"/>
      <c r="J57" s="44"/>
      <c r="K57" s="44"/>
      <c r="L57" s="57"/>
      <c r="M57" s="31"/>
      <c r="N57" s="130">
        <v>44470</v>
      </c>
      <c r="O57" s="27"/>
      <c r="P57" s="44"/>
      <c r="Q57" s="175"/>
      <c r="R57" s="57"/>
      <c r="S57" s="31"/>
      <c r="T57" s="130">
        <v>44470</v>
      </c>
      <c r="U57" s="27"/>
      <c r="V57" s="302"/>
      <c r="W57" s="44"/>
      <c r="X57" s="57"/>
      <c r="Y57" s="31"/>
    </row>
    <row r="58" spans="2:25" ht="15.75" thickBot="1" x14ac:dyDescent="0.3">
      <c r="B58" s="130">
        <v>44501</v>
      </c>
      <c r="C58" s="27"/>
      <c r="D58" s="44"/>
      <c r="E58" s="175"/>
      <c r="F58" s="57"/>
      <c r="G58" s="31"/>
      <c r="H58" s="130">
        <v>44501</v>
      </c>
      <c r="I58" s="27"/>
      <c r="J58" s="44"/>
      <c r="K58" s="44"/>
      <c r="L58" s="57"/>
      <c r="M58" s="31"/>
      <c r="N58" s="130">
        <v>44501</v>
      </c>
      <c r="O58" s="27"/>
      <c r="P58" s="44"/>
      <c r="Q58" s="175"/>
      <c r="R58" s="57"/>
      <c r="S58" s="31"/>
      <c r="T58" s="130">
        <v>44501</v>
      </c>
      <c r="U58" s="27"/>
      <c r="V58" s="302"/>
      <c r="W58" s="44"/>
      <c r="X58" s="57"/>
      <c r="Y58" s="31"/>
    </row>
    <row r="59" spans="2:25" ht="15.75" thickBot="1" x14ac:dyDescent="0.3">
      <c r="B59" s="130">
        <v>44531</v>
      </c>
      <c r="C59" s="27"/>
      <c r="D59" s="44"/>
      <c r="E59" s="175"/>
      <c r="F59" s="57"/>
      <c r="G59" s="31"/>
      <c r="H59" s="130">
        <v>44531</v>
      </c>
      <c r="I59" s="27"/>
      <c r="J59" s="44"/>
      <c r="K59" s="44"/>
      <c r="L59" s="57"/>
      <c r="M59" s="31"/>
      <c r="N59" s="130">
        <v>44531</v>
      </c>
      <c r="O59" s="27"/>
      <c r="P59" s="44"/>
      <c r="Q59" s="175"/>
      <c r="R59" s="57"/>
      <c r="S59" s="31"/>
      <c r="T59" s="130">
        <v>44531</v>
      </c>
      <c r="U59" s="27"/>
      <c r="V59" s="302"/>
      <c r="W59" s="44"/>
      <c r="X59" s="57"/>
      <c r="Y59" s="31"/>
    </row>
    <row r="60" spans="2:25" ht="15.75" thickBot="1" x14ac:dyDescent="0.3">
      <c r="B60" s="63" t="s">
        <v>18</v>
      </c>
      <c r="C60" s="64" t="e">
        <f>AVERAGE(C48:C59)</f>
        <v>#DIV/0!</v>
      </c>
      <c r="D60" s="48">
        <f>AVERAGE(D48:D59)</f>
        <v>251.60000000000002</v>
      </c>
      <c r="E60" s="61">
        <f>AVERAGE(E48:E59)</f>
        <v>285.22222222222223</v>
      </c>
      <c r="F60" s="63" t="e">
        <f>AVERAGE(F48:F59)</f>
        <v>#DIV/0!</v>
      </c>
      <c r="G60" s="62"/>
      <c r="H60" s="63" t="s">
        <v>18</v>
      </c>
      <c r="I60" s="64" t="e">
        <f>AVERAGE(I48:I59)</f>
        <v>#DIV/0!</v>
      </c>
      <c r="J60" s="48">
        <f>AVERAGE(J48:J59)</f>
        <v>252.13333333333335</v>
      </c>
      <c r="K60" s="61">
        <f>AVERAGE(K48:K59)</f>
        <v>305.88888888888891</v>
      </c>
      <c r="L60" s="63" t="e">
        <f>AVERAGE(L48:L59)</f>
        <v>#DIV/0!</v>
      </c>
      <c r="M60" s="62"/>
      <c r="N60" s="63" t="s">
        <v>18</v>
      </c>
      <c r="O60" s="64" t="e">
        <f>AVERAGE(O48:O59)</f>
        <v>#DIV/0!</v>
      </c>
      <c r="P60" s="48">
        <f>AVERAGE(P48:P59)</f>
        <v>810.11111111111109</v>
      </c>
      <c r="Q60" s="61">
        <f>AVERAGE(Q48:Q59)</f>
        <v>943.44444444444446</v>
      </c>
      <c r="R60" s="63" t="e">
        <f>AVERAGE(R48:R59)</f>
        <v>#DIV/0!</v>
      </c>
      <c r="S60" s="62"/>
      <c r="T60" s="180" t="s">
        <v>18</v>
      </c>
      <c r="U60" s="64" t="e">
        <f>AVERAGE(U48:U59)</f>
        <v>#DIV/0!</v>
      </c>
      <c r="V60" s="48">
        <f>AVERAGE(V48:V59)</f>
        <v>305.56666666666666</v>
      </c>
      <c r="W60" s="48">
        <f>AVERAGE(W48:W59)</f>
        <v>333.77777777777777</v>
      </c>
      <c r="X60" s="49" t="e">
        <f>AVERAGE(X48:X59)</f>
        <v>#DIV/0!</v>
      </c>
      <c r="Y60" s="31"/>
    </row>
    <row r="61" spans="2:25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7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2:25" ht="15.75" thickBot="1" x14ac:dyDescent="0.3">
      <c r="B62" s="67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7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2:25" ht="16.5" thickBot="1" x14ac:dyDescent="0.3">
      <c r="B63" s="418" t="s">
        <v>70</v>
      </c>
      <c r="C63" s="419"/>
      <c r="D63" s="419"/>
      <c r="E63" s="419"/>
      <c r="F63" s="420"/>
      <c r="G63" s="31"/>
      <c r="H63" s="418" t="s">
        <v>70</v>
      </c>
      <c r="I63" s="419"/>
      <c r="J63" s="419"/>
      <c r="K63" s="419"/>
      <c r="L63" s="420"/>
      <c r="M63" s="31"/>
      <c r="N63" s="418" t="s">
        <v>70</v>
      </c>
      <c r="O63" s="419"/>
      <c r="P63" s="419"/>
      <c r="Q63" s="419"/>
      <c r="R63" s="420"/>
      <c r="S63" s="31"/>
      <c r="T63" s="418" t="s">
        <v>70</v>
      </c>
      <c r="U63" s="419"/>
      <c r="V63" s="419"/>
      <c r="W63" s="419"/>
      <c r="X63" s="420"/>
      <c r="Y63" s="31"/>
    </row>
    <row r="64" spans="2:25" x14ac:dyDescent="0.25">
      <c r="B64" s="421" t="s">
        <v>32</v>
      </c>
      <c r="C64" s="421"/>
      <c r="D64" s="421"/>
      <c r="E64" s="421"/>
      <c r="F64" s="421"/>
      <c r="G64" s="31"/>
      <c r="H64" s="421" t="s">
        <v>33</v>
      </c>
      <c r="I64" s="421"/>
      <c r="J64" s="421"/>
      <c r="K64" s="421"/>
      <c r="L64" s="421"/>
      <c r="M64" s="31"/>
      <c r="N64" s="421" t="s">
        <v>34</v>
      </c>
      <c r="O64" s="421"/>
      <c r="P64" s="421"/>
      <c r="Q64" s="421"/>
      <c r="R64" s="421"/>
      <c r="S64" s="31"/>
      <c r="T64" s="421" t="s">
        <v>35</v>
      </c>
      <c r="U64" s="421"/>
      <c r="V64" s="421"/>
      <c r="W64" s="421"/>
      <c r="X64" s="421"/>
      <c r="Y64" s="31"/>
    </row>
    <row r="65" spans="2:25" ht="15.75" thickBot="1" x14ac:dyDescent="0.3">
      <c r="B65" s="32"/>
      <c r="C65" s="32"/>
      <c r="D65" s="32"/>
      <c r="E65" s="32"/>
      <c r="F65" s="33"/>
      <c r="G65" s="31"/>
      <c r="H65" s="32"/>
      <c r="I65" s="32"/>
      <c r="J65" s="32"/>
      <c r="K65" s="33"/>
      <c r="L65" s="33"/>
      <c r="M65" s="31"/>
      <c r="N65" s="32"/>
      <c r="O65" s="32"/>
      <c r="P65" s="32"/>
      <c r="Q65" s="33"/>
      <c r="R65" s="33"/>
      <c r="S65" s="31"/>
      <c r="T65" s="32"/>
      <c r="U65" s="32"/>
      <c r="V65" s="32"/>
      <c r="W65" s="32"/>
      <c r="X65" s="33"/>
      <c r="Y65" s="31"/>
    </row>
    <row r="66" spans="2:25" x14ac:dyDescent="0.25">
      <c r="B66" s="428" t="s">
        <v>1</v>
      </c>
      <c r="C66" s="422" t="s">
        <v>2</v>
      </c>
      <c r="D66" s="422" t="s">
        <v>3</v>
      </c>
      <c r="E66" s="424" t="s">
        <v>14</v>
      </c>
      <c r="F66" s="426" t="s">
        <v>5</v>
      </c>
      <c r="G66" s="31"/>
      <c r="H66" s="428" t="s">
        <v>1</v>
      </c>
      <c r="I66" s="422" t="s">
        <v>2</v>
      </c>
      <c r="J66" s="422" t="s">
        <v>3</v>
      </c>
      <c r="K66" s="424" t="s">
        <v>14</v>
      </c>
      <c r="L66" s="426" t="s">
        <v>5</v>
      </c>
      <c r="M66" s="31"/>
      <c r="N66" s="428" t="s">
        <v>1</v>
      </c>
      <c r="O66" s="422" t="s">
        <v>2</v>
      </c>
      <c r="P66" s="422" t="s">
        <v>3</v>
      </c>
      <c r="Q66" s="424" t="s">
        <v>14</v>
      </c>
      <c r="R66" s="426" t="s">
        <v>5</v>
      </c>
      <c r="S66" s="31"/>
      <c r="T66" s="428" t="s">
        <v>1</v>
      </c>
      <c r="U66" s="422" t="s">
        <v>2</v>
      </c>
      <c r="V66" s="422" t="s">
        <v>3</v>
      </c>
      <c r="W66" s="424" t="s">
        <v>14</v>
      </c>
      <c r="X66" s="426" t="s">
        <v>5</v>
      </c>
      <c r="Y66" s="31"/>
    </row>
    <row r="67" spans="2:25" ht="68.25" customHeight="1" thickBot="1" x14ac:dyDescent="0.3">
      <c r="B67" s="429"/>
      <c r="C67" s="423"/>
      <c r="D67" s="423"/>
      <c r="E67" s="425"/>
      <c r="F67" s="427"/>
      <c r="G67" s="31"/>
      <c r="H67" s="429"/>
      <c r="I67" s="423"/>
      <c r="J67" s="423"/>
      <c r="K67" s="425"/>
      <c r="L67" s="427"/>
      <c r="M67" s="31"/>
      <c r="N67" s="429"/>
      <c r="O67" s="423"/>
      <c r="P67" s="423"/>
      <c r="Q67" s="425"/>
      <c r="R67" s="427"/>
      <c r="S67" s="31"/>
      <c r="T67" s="430"/>
      <c r="U67" s="423"/>
      <c r="V67" s="423"/>
      <c r="W67" s="425"/>
      <c r="X67" s="427"/>
      <c r="Y67" s="31"/>
    </row>
    <row r="68" spans="2:25" ht="15.75" thickBot="1" x14ac:dyDescent="0.3">
      <c r="B68" s="130">
        <v>44197</v>
      </c>
      <c r="C68" s="200"/>
      <c r="D68" s="259">
        <v>261.39999999999998</v>
      </c>
      <c r="E68" s="259">
        <v>312</v>
      </c>
      <c r="F68" s="23" t="e">
        <f t="shared" ref="F68:F73" si="5">+E68/C68</f>
        <v>#DIV/0!</v>
      </c>
      <c r="G68" s="31"/>
      <c r="H68" s="130">
        <v>44197</v>
      </c>
      <c r="I68" s="129"/>
      <c r="J68" s="58">
        <v>240</v>
      </c>
      <c r="K68" s="175">
        <v>311</v>
      </c>
      <c r="L68" s="57" t="e">
        <f t="shared" ref="L68:L73" si="6">+K68/I68</f>
        <v>#DIV/0!</v>
      </c>
      <c r="M68" s="31"/>
      <c r="N68" s="130">
        <v>44197</v>
      </c>
      <c r="O68" s="200"/>
      <c r="P68" s="68">
        <v>579.29999999999995</v>
      </c>
      <c r="Q68" s="261">
        <v>625</v>
      </c>
      <c r="R68" s="262"/>
      <c r="S68" s="67"/>
      <c r="T68" s="130">
        <v>44197</v>
      </c>
      <c r="U68" s="129"/>
      <c r="V68" s="58">
        <v>424</v>
      </c>
      <c r="W68" s="58">
        <v>391</v>
      </c>
      <c r="X68" s="57"/>
      <c r="Y68" s="31"/>
    </row>
    <row r="69" spans="2:25" ht="15.75" thickBot="1" x14ac:dyDescent="0.3">
      <c r="B69" s="130">
        <v>44228</v>
      </c>
      <c r="C69" s="26"/>
      <c r="D69" s="68">
        <v>248</v>
      </c>
      <c r="E69" s="68">
        <v>309</v>
      </c>
      <c r="F69" s="23" t="e">
        <f t="shared" si="5"/>
        <v>#DIV/0!</v>
      </c>
      <c r="G69" s="31"/>
      <c r="H69" s="130">
        <v>44228</v>
      </c>
      <c r="I69" s="27"/>
      <c r="J69" s="44">
        <v>222.6</v>
      </c>
      <c r="K69" s="175">
        <v>292</v>
      </c>
      <c r="L69" s="57" t="e">
        <f t="shared" si="6"/>
        <v>#DIV/0!</v>
      </c>
      <c r="M69" s="31"/>
      <c r="N69" s="130">
        <v>44228</v>
      </c>
      <c r="O69" s="26"/>
      <c r="P69" s="68">
        <v>760.9</v>
      </c>
      <c r="Q69" s="261">
        <v>861</v>
      </c>
      <c r="R69" s="262"/>
      <c r="S69" s="67"/>
      <c r="T69" s="130">
        <v>44228</v>
      </c>
      <c r="U69" s="129"/>
      <c r="V69" s="44">
        <v>382.9</v>
      </c>
      <c r="W69" s="44">
        <v>367.77</v>
      </c>
      <c r="X69" s="57"/>
      <c r="Y69" s="31"/>
    </row>
    <row r="70" spans="2:25" ht="15.75" thickBot="1" x14ac:dyDescent="0.3">
      <c r="B70" s="130">
        <v>44256</v>
      </c>
      <c r="C70" s="26"/>
      <c r="D70" s="68">
        <v>323</v>
      </c>
      <c r="E70" s="68">
        <v>428</v>
      </c>
      <c r="F70" s="23" t="e">
        <f t="shared" si="5"/>
        <v>#DIV/0!</v>
      </c>
      <c r="G70" s="31"/>
      <c r="H70" s="130">
        <v>44256</v>
      </c>
      <c r="I70" s="27"/>
      <c r="J70" s="69">
        <v>222.6</v>
      </c>
      <c r="K70" s="175">
        <v>292</v>
      </c>
      <c r="L70" s="57" t="e">
        <f t="shared" si="6"/>
        <v>#DIV/0!</v>
      </c>
      <c r="M70" s="31"/>
      <c r="N70" s="130">
        <v>44256</v>
      </c>
      <c r="O70" s="26"/>
      <c r="P70" s="68">
        <v>788.8</v>
      </c>
      <c r="Q70" s="261">
        <v>970</v>
      </c>
      <c r="R70" s="262"/>
      <c r="S70" s="67"/>
      <c r="T70" s="130">
        <v>44256</v>
      </c>
      <c r="U70" s="129"/>
      <c r="V70" s="44">
        <v>560.1</v>
      </c>
      <c r="W70" s="44">
        <v>574</v>
      </c>
      <c r="X70" s="57"/>
      <c r="Y70" s="31"/>
    </row>
    <row r="71" spans="2:25" ht="15.75" thickBot="1" x14ac:dyDescent="0.3">
      <c r="B71" s="130">
        <v>44287</v>
      </c>
      <c r="C71" s="27"/>
      <c r="D71" s="68">
        <v>323</v>
      </c>
      <c r="E71" s="68">
        <v>428</v>
      </c>
      <c r="F71" s="23" t="e">
        <f t="shared" si="5"/>
        <v>#DIV/0!</v>
      </c>
      <c r="G71" s="31"/>
      <c r="H71" s="130">
        <v>44287</v>
      </c>
      <c r="I71" s="27"/>
      <c r="J71" s="69">
        <v>222.6</v>
      </c>
      <c r="K71" s="175">
        <v>292</v>
      </c>
      <c r="L71" s="57" t="e">
        <f t="shared" si="6"/>
        <v>#DIV/0!</v>
      </c>
      <c r="M71" s="31"/>
      <c r="N71" s="130">
        <v>44287</v>
      </c>
      <c r="O71" s="26"/>
      <c r="P71" s="68">
        <v>788.8</v>
      </c>
      <c r="Q71" s="261">
        <v>970</v>
      </c>
      <c r="R71" s="262"/>
      <c r="S71" s="67"/>
      <c r="T71" s="130">
        <v>44287</v>
      </c>
      <c r="U71" s="27"/>
      <c r="V71" s="44">
        <v>560.1</v>
      </c>
      <c r="W71" s="44">
        <v>574</v>
      </c>
      <c r="X71" s="57"/>
      <c r="Y71" s="31"/>
    </row>
    <row r="72" spans="2:25" ht="15.75" thickBot="1" x14ac:dyDescent="0.3">
      <c r="B72" s="130">
        <v>44317</v>
      </c>
      <c r="C72" s="27"/>
      <c r="D72" s="68">
        <v>323</v>
      </c>
      <c r="E72" s="68">
        <v>428</v>
      </c>
      <c r="F72" s="23" t="e">
        <f t="shared" si="5"/>
        <v>#DIV/0!</v>
      </c>
      <c r="G72" s="31"/>
      <c r="H72" s="130">
        <v>44317</v>
      </c>
      <c r="I72" s="27"/>
      <c r="J72" s="69">
        <v>222.6</v>
      </c>
      <c r="K72" s="175">
        <v>292</v>
      </c>
      <c r="L72" s="57" t="e">
        <f t="shared" si="6"/>
        <v>#DIV/0!</v>
      </c>
      <c r="M72" s="31"/>
      <c r="N72" s="130">
        <v>44317</v>
      </c>
      <c r="O72" s="27"/>
      <c r="P72" s="68">
        <v>788.8</v>
      </c>
      <c r="Q72" s="261">
        <v>970</v>
      </c>
      <c r="R72" s="57"/>
      <c r="S72" s="67"/>
      <c r="T72" s="130">
        <v>44317</v>
      </c>
      <c r="U72" s="27"/>
      <c r="V72" s="44">
        <v>560.1</v>
      </c>
      <c r="W72" s="44">
        <v>574</v>
      </c>
      <c r="X72" s="57"/>
      <c r="Y72" s="31"/>
    </row>
    <row r="73" spans="2:25" ht="15.75" thickBot="1" x14ac:dyDescent="0.3">
      <c r="B73" s="130">
        <v>44348</v>
      </c>
      <c r="C73" s="27"/>
      <c r="D73" s="68">
        <v>323</v>
      </c>
      <c r="E73" s="68">
        <v>428</v>
      </c>
      <c r="F73" s="23" t="e">
        <f t="shared" si="5"/>
        <v>#DIV/0!</v>
      </c>
      <c r="G73" s="31"/>
      <c r="H73" s="130">
        <v>44348</v>
      </c>
      <c r="I73" s="27"/>
      <c r="J73" s="69">
        <v>222.6</v>
      </c>
      <c r="K73" s="175">
        <v>292</v>
      </c>
      <c r="L73" s="57" t="e">
        <f t="shared" si="6"/>
        <v>#DIV/0!</v>
      </c>
      <c r="M73" s="31"/>
      <c r="N73" s="130">
        <v>44348</v>
      </c>
      <c r="O73" s="27"/>
      <c r="P73" s="68">
        <v>788.8</v>
      </c>
      <c r="Q73" s="261">
        <v>970</v>
      </c>
      <c r="R73" s="57"/>
      <c r="S73" s="67"/>
      <c r="T73" s="130">
        <v>44348</v>
      </c>
      <c r="U73" s="27"/>
      <c r="V73" s="44">
        <v>560.1</v>
      </c>
      <c r="W73" s="44">
        <v>574</v>
      </c>
      <c r="X73" s="57"/>
      <c r="Y73" s="31"/>
    </row>
    <row r="74" spans="2:25" ht="15.75" thickBot="1" x14ac:dyDescent="0.3">
      <c r="B74" s="130">
        <v>44378</v>
      </c>
      <c r="C74" s="27"/>
      <c r="D74" s="68">
        <v>323</v>
      </c>
      <c r="E74" s="68">
        <v>428</v>
      </c>
      <c r="F74" s="23" t="e">
        <f t="shared" ref="F74:F76" si="7">+E74/C74</f>
        <v>#DIV/0!</v>
      </c>
      <c r="G74" s="31"/>
      <c r="H74" s="130">
        <v>44378</v>
      </c>
      <c r="I74" s="27"/>
      <c r="J74" s="69">
        <v>222.6</v>
      </c>
      <c r="K74" s="175">
        <v>292</v>
      </c>
      <c r="L74" s="57" t="e">
        <f t="shared" ref="L74:L76" si="8">+K74/I74</f>
        <v>#DIV/0!</v>
      </c>
      <c r="M74" s="31"/>
      <c r="N74" s="130">
        <v>44378</v>
      </c>
      <c r="O74" s="27"/>
      <c r="P74" s="68">
        <v>788.8</v>
      </c>
      <c r="Q74" s="261">
        <v>970</v>
      </c>
      <c r="R74" s="57"/>
      <c r="S74" s="67"/>
      <c r="T74" s="130">
        <v>44378</v>
      </c>
      <c r="U74" s="27"/>
      <c r="V74" s="44">
        <v>560.1</v>
      </c>
      <c r="W74" s="44">
        <v>574</v>
      </c>
      <c r="X74" s="57"/>
      <c r="Y74" s="31"/>
    </row>
    <row r="75" spans="2:25" ht="15.75" thickBot="1" x14ac:dyDescent="0.3">
      <c r="B75" s="130">
        <v>44409</v>
      </c>
      <c r="C75" s="27"/>
      <c r="D75" s="68">
        <v>323</v>
      </c>
      <c r="E75" s="68">
        <v>428</v>
      </c>
      <c r="F75" s="23" t="e">
        <f t="shared" si="7"/>
        <v>#DIV/0!</v>
      </c>
      <c r="G75" s="31"/>
      <c r="H75" s="130">
        <v>44409</v>
      </c>
      <c r="I75" s="27"/>
      <c r="J75" s="69">
        <v>222.6</v>
      </c>
      <c r="K75" s="175">
        <v>292</v>
      </c>
      <c r="L75" s="57" t="e">
        <f t="shared" si="8"/>
        <v>#DIV/0!</v>
      </c>
      <c r="M75" s="31"/>
      <c r="N75" s="130">
        <v>44409</v>
      </c>
      <c r="O75" s="27"/>
      <c r="P75" s="68">
        <v>788.8</v>
      </c>
      <c r="Q75" s="261">
        <v>970</v>
      </c>
      <c r="R75" s="57"/>
      <c r="S75" s="31"/>
      <c r="T75" s="130">
        <v>44409</v>
      </c>
      <c r="U75" s="27"/>
      <c r="V75" s="44">
        <v>560.1</v>
      </c>
      <c r="W75" s="44">
        <v>574</v>
      </c>
      <c r="X75" s="57"/>
      <c r="Y75" s="31"/>
    </row>
    <row r="76" spans="2:25" ht="15.75" thickBot="1" x14ac:dyDescent="0.3">
      <c r="B76" s="130">
        <v>44440</v>
      </c>
      <c r="C76" s="27"/>
      <c r="D76" s="68">
        <v>323</v>
      </c>
      <c r="E76" s="68">
        <v>428</v>
      </c>
      <c r="F76" s="23" t="e">
        <f t="shared" si="7"/>
        <v>#DIV/0!</v>
      </c>
      <c r="G76" s="31"/>
      <c r="H76" s="130">
        <v>44440</v>
      </c>
      <c r="I76" s="27"/>
      <c r="J76" s="69">
        <v>222.6</v>
      </c>
      <c r="K76" s="175">
        <v>292</v>
      </c>
      <c r="L76" s="57" t="e">
        <f t="shared" si="8"/>
        <v>#DIV/0!</v>
      </c>
      <c r="M76" s="31"/>
      <c r="N76" s="130">
        <v>44440</v>
      </c>
      <c r="O76" s="27"/>
      <c r="P76" s="68">
        <v>788.8</v>
      </c>
      <c r="Q76" s="261">
        <v>970</v>
      </c>
      <c r="R76" s="57"/>
      <c r="S76" s="31"/>
      <c r="T76" s="130">
        <v>44440</v>
      </c>
      <c r="U76" s="27"/>
      <c r="V76" s="44">
        <v>560.1</v>
      </c>
      <c r="W76" s="44">
        <v>574</v>
      </c>
      <c r="X76" s="57"/>
      <c r="Y76" s="31"/>
    </row>
    <row r="77" spans="2:25" ht="15.75" thickBot="1" x14ac:dyDescent="0.3">
      <c r="B77" s="130">
        <v>44470</v>
      </c>
      <c r="C77" s="27"/>
      <c r="D77" s="44"/>
      <c r="E77" s="44"/>
      <c r="F77" s="38"/>
      <c r="G77" s="31"/>
      <c r="H77" s="130">
        <v>44470</v>
      </c>
      <c r="I77" s="27"/>
      <c r="J77" s="44"/>
      <c r="K77" s="175"/>
      <c r="L77" s="57"/>
      <c r="M77" s="31"/>
      <c r="N77" s="130">
        <v>44470</v>
      </c>
      <c r="O77" s="27"/>
      <c r="P77" s="44"/>
      <c r="Q77" s="175"/>
      <c r="R77" s="57"/>
      <c r="S77" s="31"/>
      <c r="T77" s="130">
        <v>44470</v>
      </c>
      <c r="U77" s="27"/>
      <c r="V77" s="44"/>
      <c r="W77" s="44"/>
      <c r="X77" s="57"/>
      <c r="Y77" s="31"/>
    </row>
    <row r="78" spans="2:25" ht="15.75" thickBot="1" x14ac:dyDescent="0.3">
      <c r="B78" s="130">
        <v>44501</v>
      </c>
      <c r="C78" s="27"/>
      <c r="D78" s="44"/>
      <c r="E78" s="44"/>
      <c r="F78" s="38"/>
      <c r="G78" s="31"/>
      <c r="H78" s="130">
        <v>44501</v>
      </c>
      <c r="I78" s="27"/>
      <c r="J78" s="44"/>
      <c r="K78" s="175"/>
      <c r="L78" s="57"/>
      <c r="M78" s="31"/>
      <c r="N78" s="130">
        <v>44501</v>
      </c>
      <c r="O78" s="27"/>
      <c r="P78" s="44"/>
      <c r="Q78" s="175"/>
      <c r="R78" s="57"/>
      <c r="S78" s="31"/>
      <c r="T78" s="130">
        <v>44501</v>
      </c>
      <c r="U78" s="27"/>
      <c r="V78" s="44"/>
      <c r="W78" s="44"/>
      <c r="X78" s="57"/>
      <c r="Y78" s="31"/>
    </row>
    <row r="79" spans="2:25" ht="15.75" thickBot="1" x14ac:dyDescent="0.3">
      <c r="B79" s="130">
        <v>44531</v>
      </c>
      <c r="C79" s="27"/>
      <c r="D79" s="44"/>
      <c r="E79" s="44"/>
      <c r="F79" s="38"/>
      <c r="G79" s="31"/>
      <c r="H79" s="130">
        <v>44531</v>
      </c>
      <c r="I79" s="27"/>
      <c r="J79" s="44"/>
      <c r="K79" s="175"/>
      <c r="L79" s="57"/>
      <c r="M79" s="31"/>
      <c r="N79" s="130">
        <v>44531</v>
      </c>
      <c r="O79" s="27"/>
      <c r="P79" s="44"/>
      <c r="Q79" s="175"/>
      <c r="R79" s="57"/>
      <c r="S79" s="31"/>
      <c r="T79" s="130">
        <v>44531</v>
      </c>
      <c r="U79" s="27"/>
      <c r="V79" s="44"/>
      <c r="W79" s="44"/>
      <c r="X79" s="57"/>
      <c r="Y79" s="31"/>
    </row>
    <row r="80" spans="2:25" ht="15.75" thickBot="1" x14ac:dyDescent="0.3">
      <c r="B80" s="174" t="s">
        <v>18</v>
      </c>
      <c r="C80" s="64" t="e">
        <f>AVERAGE(C68:C79)</f>
        <v>#DIV/0!</v>
      </c>
      <c r="D80" s="48">
        <f>AVERAGE(D68:D79)</f>
        <v>307.82222222222225</v>
      </c>
      <c r="E80" s="48">
        <f>AVERAGE(E68:E79)</f>
        <v>401.88888888888891</v>
      </c>
      <c r="F80" s="49" t="e">
        <f>AVERAGE(F68:F79)</f>
        <v>#DIV/0!</v>
      </c>
      <c r="G80" s="31"/>
      <c r="H80" s="174" t="s">
        <v>18</v>
      </c>
      <c r="I80" s="64" t="e">
        <f>AVERAGE(I68:I79)</f>
        <v>#DIV/0!</v>
      </c>
      <c r="J80" s="48">
        <f>AVERAGE(J68:J79)</f>
        <v>224.5333333333333</v>
      </c>
      <c r="K80" s="48">
        <f>AVERAGE(K68:K79)</f>
        <v>294.11111111111109</v>
      </c>
      <c r="L80" s="49" t="e">
        <f>AVERAGE(L68:L79)</f>
        <v>#DIV/0!</v>
      </c>
      <c r="M80" s="31"/>
      <c r="N80" s="174" t="s">
        <v>18</v>
      </c>
      <c r="O80" s="64"/>
      <c r="P80" s="48">
        <f>AVERAGE(P68:P79)</f>
        <v>762.42222222222233</v>
      </c>
      <c r="Q80" s="48">
        <f>AVERAGE(Q68:Q79)</f>
        <v>919.55555555555554</v>
      </c>
      <c r="R80" s="49"/>
      <c r="S80" s="31"/>
      <c r="T80" s="134" t="s">
        <v>18</v>
      </c>
      <c r="U80" s="64"/>
      <c r="V80" s="48">
        <f>AVERAGE(V68:V79)</f>
        <v>525.28888888888889</v>
      </c>
      <c r="W80" s="48">
        <f>AVERAGE(W68:W79)</f>
        <v>530.75222222222226</v>
      </c>
      <c r="X80" s="49"/>
      <c r="Y80" s="31"/>
    </row>
    <row r="81" spans="2:25" x14ac:dyDescent="0.25">
      <c r="B81" s="67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2:25" ht="15.75" thickBot="1" x14ac:dyDescent="0.3">
      <c r="B82" s="67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2:25" ht="16.5" thickBot="1" x14ac:dyDescent="0.3">
      <c r="B83" s="418" t="s">
        <v>70</v>
      </c>
      <c r="C83" s="419"/>
      <c r="D83" s="419"/>
      <c r="E83" s="419"/>
      <c r="F83" s="420"/>
      <c r="G83" s="31"/>
      <c r="H83" s="418" t="s">
        <v>70</v>
      </c>
      <c r="I83" s="419"/>
      <c r="J83" s="419"/>
      <c r="K83" s="419"/>
      <c r="L83" s="420"/>
      <c r="M83" s="31"/>
      <c r="N83" s="418" t="s">
        <v>70</v>
      </c>
      <c r="O83" s="419"/>
      <c r="P83" s="419"/>
      <c r="Q83" s="419"/>
      <c r="R83" s="420"/>
      <c r="S83" s="31"/>
      <c r="T83" s="418" t="s">
        <v>70</v>
      </c>
      <c r="U83" s="419"/>
      <c r="V83" s="419"/>
      <c r="W83" s="419"/>
      <c r="X83" s="420"/>
      <c r="Y83" s="31"/>
    </row>
    <row r="84" spans="2:25" x14ac:dyDescent="0.25">
      <c r="B84" s="421" t="s">
        <v>59</v>
      </c>
      <c r="C84" s="421"/>
      <c r="D84" s="421"/>
      <c r="E84" s="421"/>
      <c r="F84" s="421"/>
      <c r="G84" s="31"/>
      <c r="H84" s="421" t="s">
        <v>36</v>
      </c>
      <c r="I84" s="421"/>
      <c r="J84" s="421"/>
      <c r="K84" s="421"/>
      <c r="L84" s="421"/>
      <c r="M84" s="31"/>
      <c r="N84" s="421" t="s">
        <v>37</v>
      </c>
      <c r="O84" s="421"/>
      <c r="P84" s="421"/>
      <c r="Q84" s="421"/>
      <c r="R84" s="421"/>
      <c r="S84" s="31"/>
      <c r="T84" s="421" t="s">
        <v>41</v>
      </c>
      <c r="U84" s="421"/>
      <c r="V84" s="421"/>
      <c r="W84" s="421"/>
      <c r="X84" s="421"/>
      <c r="Y84" s="31"/>
    </row>
    <row r="85" spans="2:25" ht="15.75" thickBot="1" x14ac:dyDescent="0.3">
      <c r="B85" s="32"/>
      <c r="C85" s="32"/>
      <c r="D85" s="32"/>
      <c r="E85" s="33"/>
      <c r="F85" s="33"/>
      <c r="G85" s="31"/>
      <c r="H85" s="32"/>
      <c r="I85" s="32"/>
      <c r="J85" s="32"/>
      <c r="K85" s="33"/>
      <c r="L85" s="33"/>
      <c r="M85" s="31"/>
      <c r="N85" s="32"/>
      <c r="O85" s="32"/>
      <c r="P85" s="32"/>
      <c r="Q85" s="32"/>
      <c r="R85" s="33"/>
      <c r="S85" s="31"/>
      <c r="T85" s="32"/>
      <c r="U85" s="32"/>
      <c r="V85" s="32"/>
      <c r="W85" s="32"/>
      <c r="X85" s="33"/>
      <c r="Y85" s="31"/>
    </row>
    <row r="86" spans="2:25" ht="15" customHeight="1" x14ac:dyDescent="0.25">
      <c r="B86" s="428" t="s">
        <v>1</v>
      </c>
      <c r="C86" s="422" t="s">
        <v>2</v>
      </c>
      <c r="D86" s="422" t="s">
        <v>3</v>
      </c>
      <c r="E86" s="424" t="s">
        <v>14</v>
      </c>
      <c r="F86" s="426" t="s">
        <v>5</v>
      </c>
      <c r="G86" s="31"/>
      <c r="H86" s="428" t="s">
        <v>1</v>
      </c>
      <c r="I86" s="422" t="s">
        <v>2</v>
      </c>
      <c r="J86" s="422" t="s">
        <v>3</v>
      </c>
      <c r="K86" s="424" t="s">
        <v>14</v>
      </c>
      <c r="L86" s="426" t="s">
        <v>5</v>
      </c>
      <c r="M86" s="31"/>
      <c r="N86" s="428" t="s">
        <v>1</v>
      </c>
      <c r="O86" s="422" t="s">
        <v>2</v>
      </c>
      <c r="P86" s="422" t="s">
        <v>3</v>
      </c>
      <c r="Q86" s="424" t="s">
        <v>14</v>
      </c>
      <c r="R86" s="426" t="s">
        <v>5</v>
      </c>
      <c r="S86" s="31"/>
      <c r="T86" s="428" t="s">
        <v>1</v>
      </c>
      <c r="U86" s="422" t="s">
        <v>2</v>
      </c>
      <c r="V86" s="422" t="s">
        <v>3</v>
      </c>
      <c r="W86" s="424" t="s">
        <v>14</v>
      </c>
      <c r="X86" s="426" t="s">
        <v>5</v>
      </c>
      <c r="Y86" s="31"/>
    </row>
    <row r="87" spans="2:25" ht="69.75" customHeight="1" thickBot="1" x14ac:dyDescent="0.3">
      <c r="B87" s="429"/>
      <c r="C87" s="423"/>
      <c r="D87" s="423"/>
      <c r="E87" s="425"/>
      <c r="F87" s="427"/>
      <c r="G87" s="31"/>
      <c r="H87" s="429"/>
      <c r="I87" s="423"/>
      <c r="J87" s="423"/>
      <c r="K87" s="425"/>
      <c r="L87" s="427"/>
      <c r="M87" s="31"/>
      <c r="N87" s="429"/>
      <c r="O87" s="423"/>
      <c r="P87" s="423"/>
      <c r="Q87" s="425"/>
      <c r="R87" s="427"/>
      <c r="S87" s="31"/>
      <c r="T87" s="429"/>
      <c r="U87" s="423"/>
      <c r="V87" s="423"/>
      <c r="W87" s="425"/>
      <c r="X87" s="427"/>
      <c r="Y87" s="31"/>
    </row>
    <row r="88" spans="2:25" ht="15.75" thickBot="1" x14ac:dyDescent="0.3">
      <c r="B88" s="130">
        <v>44197</v>
      </c>
      <c r="C88" s="129"/>
      <c r="D88" s="39">
        <v>753.5</v>
      </c>
      <c r="E88" s="195">
        <v>990</v>
      </c>
      <c r="F88" s="38"/>
      <c r="G88" s="31"/>
      <c r="H88" s="130">
        <v>44197</v>
      </c>
      <c r="I88" s="129"/>
      <c r="J88" s="39">
        <v>456.1</v>
      </c>
      <c r="K88" s="37">
        <v>509</v>
      </c>
      <c r="L88" s="38"/>
      <c r="M88" s="31"/>
      <c r="N88" s="130">
        <v>44197</v>
      </c>
      <c r="O88" s="129"/>
      <c r="P88" s="39">
        <v>787.5</v>
      </c>
      <c r="Q88" s="58">
        <v>897</v>
      </c>
      <c r="R88" s="38"/>
      <c r="S88" s="31"/>
      <c r="T88" s="130">
        <v>44197</v>
      </c>
      <c r="U88" s="200"/>
      <c r="V88" s="39">
        <v>736</v>
      </c>
      <c r="W88" s="259">
        <v>1070</v>
      </c>
      <c r="X88" s="23"/>
      <c r="Y88" s="31"/>
    </row>
    <row r="89" spans="2:25" ht="15.75" thickBot="1" x14ac:dyDescent="0.3">
      <c r="B89" s="130">
        <v>44228</v>
      </c>
      <c r="C89" s="27"/>
      <c r="D89" s="43">
        <v>724.1</v>
      </c>
      <c r="E89" s="196">
        <v>955</v>
      </c>
      <c r="F89" s="38"/>
      <c r="G89" s="31"/>
      <c r="H89" s="130">
        <v>44228</v>
      </c>
      <c r="I89" s="27"/>
      <c r="J89" s="39">
        <v>456.1</v>
      </c>
      <c r="K89" s="37">
        <v>509</v>
      </c>
      <c r="L89" s="38"/>
      <c r="M89" s="31"/>
      <c r="N89" s="130">
        <v>44228</v>
      </c>
      <c r="O89" s="27"/>
      <c r="P89" s="43">
        <v>771.5</v>
      </c>
      <c r="Q89" s="44">
        <v>884</v>
      </c>
      <c r="R89" s="38"/>
      <c r="S89" s="31"/>
      <c r="T89" s="130">
        <v>44228</v>
      </c>
      <c r="U89" s="26"/>
      <c r="V89" s="43">
        <v>564</v>
      </c>
      <c r="W89" s="68">
        <v>828</v>
      </c>
      <c r="X89" s="23"/>
      <c r="Y89" s="31"/>
    </row>
    <row r="90" spans="2:25" ht="15.75" thickBot="1" x14ac:dyDescent="0.3">
      <c r="B90" s="130">
        <v>44256</v>
      </c>
      <c r="C90" s="27"/>
      <c r="D90" s="43">
        <v>783.2</v>
      </c>
      <c r="E90" s="196">
        <v>1032</v>
      </c>
      <c r="F90" s="38"/>
      <c r="G90" s="31"/>
      <c r="H90" s="130">
        <v>44256</v>
      </c>
      <c r="I90" s="27"/>
      <c r="J90" s="39">
        <v>456.1</v>
      </c>
      <c r="K90" s="37">
        <v>509</v>
      </c>
      <c r="L90" s="38"/>
      <c r="M90" s="31"/>
      <c r="N90" s="130">
        <v>44256</v>
      </c>
      <c r="O90" s="27"/>
      <c r="P90" s="43">
        <v>335.5</v>
      </c>
      <c r="Q90" s="44">
        <v>560</v>
      </c>
      <c r="R90" s="38"/>
      <c r="S90" s="31"/>
      <c r="T90" s="130">
        <v>44256</v>
      </c>
      <c r="U90" s="26"/>
      <c r="V90" s="43">
        <v>624</v>
      </c>
      <c r="W90" s="68">
        <v>926</v>
      </c>
      <c r="X90" s="23"/>
      <c r="Y90" s="31"/>
    </row>
    <row r="91" spans="2:25" ht="15.75" thickBot="1" x14ac:dyDescent="0.3">
      <c r="B91" s="130">
        <v>44287</v>
      </c>
      <c r="C91" s="27"/>
      <c r="D91" s="43">
        <v>783.2</v>
      </c>
      <c r="E91" s="196">
        <v>1032</v>
      </c>
      <c r="F91" s="38"/>
      <c r="G91" s="31"/>
      <c r="H91" s="130">
        <v>44287</v>
      </c>
      <c r="I91" s="27"/>
      <c r="J91" s="39">
        <v>456.1</v>
      </c>
      <c r="K91" s="37">
        <v>509</v>
      </c>
      <c r="L91" s="38"/>
      <c r="M91" s="31"/>
      <c r="N91" s="130">
        <v>44287</v>
      </c>
      <c r="O91" s="27"/>
      <c r="P91" s="43">
        <v>335.5</v>
      </c>
      <c r="Q91" s="44">
        <v>560</v>
      </c>
      <c r="R91" s="38"/>
      <c r="S91" s="31"/>
      <c r="T91" s="130">
        <v>44287</v>
      </c>
      <c r="U91" s="27"/>
      <c r="V91" s="43">
        <v>624</v>
      </c>
      <c r="W91" s="68">
        <v>926</v>
      </c>
      <c r="X91" s="38"/>
      <c r="Y91" s="31"/>
    </row>
    <row r="92" spans="2:25" ht="15.75" thickBot="1" x14ac:dyDescent="0.3">
      <c r="B92" s="130">
        <v>44317</v>
      </c>
      <c r="C92" s="27"/>
      <c r="D92" s="43">
        <v>783.2</v>
      </c>
      <c r="E92" s="196">
        <v>1032</v>
      </c>
      <c r="F92" s="38"/>
      <c r="G92" s="31"/>
      <c r="H92" s="130">
        <v>44317</v>
      </c>
      <c r="I92" s="27"/>
      <c r="J92" s="39">
        <v>456.1</v>
      </c>
      <c r="K92" s="37">
        <v>509</v>
      </c>
      <c r="L92" s="38"/>
      <c r="M92" s="31"/>
      <c r="N92" s="130">
        <v>44317</v>
      </c>
      <c r="O92" s="27"/>
      <c r="P92" s="43">
        <v>335.5</v>
      </c>
      <c r="Q92" s="44">
        <v>560</v>
      </c>
      <c r="R92" s="38"/>
      <c r="S92" s="31"/>
      <c r="T92" s="130">
        <v>44317</v>
      </c>
      <c r="U92" s="27"/>
      <c r="V92" s="43">
        <v>624</v>
      </c>
      <c r="W92" s="68">
        <v>926</v>
      </c>
      <c r="X92" s="38"/>
      <c r="Y92" s="31"/>
    </row>
    <row r="93" spans="2:25" ht="15.75" thickBot="1" x14ac:dyDescent="0.3">
      <c r="B93" s="130">
        <v>44348</v>
      </c>
      <c r="C93" s="27"/>
      <c r="D93" s="43">
        <v>783.2</v>
      </c>
      <c r="E93" s="196">
        <v>1032</v>
      </c>
      <c r="F93" s="38"/>
      <c r="G93" s="31"/>
      <c r="H93" s="130">
        <v>44348</v>
      </c>
      <c r="I93" s="27"/>
      <c r="J93" s="39">
        <v>456.1</v>
      </c>
      <c r="K93" s="37">
        <v>509</v>
      </c>
      <c r="L93" s="38"/>
      <c r="M93" s="31"/>
      <c r="N93" s="130">
        <v>44348</v>
      </c>
      <c r="O93" s="27"/>
      <c r="P93" s="43">
        <v>335.5</v>
      </c>
      <c r="Q93" s="44">
        <v>560</v>
      </c>
      <c r="R93" s="38"/>
      <c r="S93" s="31"/>
      <c r="T93" s="130">
        <v>44348</v>
      </c>
      <c r="U93" s="27"/>
      <c r="V93" s="43">
        <v>624</v>
      </c>
      <c r="W93" s="68">
        <v>926</v>
      </c>
      <c r="X93" s="38"/>
      <c r="Y93" s="31"/>
    </row>
    <row r="94" spans="2:25" ht="15.75" thickBot="1" x14ac:dyDescent="0.3">
      <c r="B94" s="130">
        <v>44378</v>
      </c>
      <c r="C94" s="27"/>
      <c r="D94" s="39">
        <v>753.5</v>
      </c>
      <c r="E94" s="195">
        <v>990</v>
      </c>
      <c r="F94" s="38"/>
      <c r="G94" s="31"/>
      <c r="H94" s="130">
        <v>44378</v>
      </c>
      <c r="I94" s="27"/>
      <c r="J94" s="39">
        <v>456.1</v>
      </c>
      <c r="K94" s="37">
        <v>509</v>
      </c>
      <c r="L94" s="38"/>
      <c r="M94" s="31"/>
      <c r="N94" s="130">
        <v>44378</v>
      </c>
      <c r="O94" s="27"/>
      <c r="P94" s="43">
        <v>335.5</v>
      </c>
      <c r="Q94" s="44">
        <v>560</v>
      </c>
      <c r="R94" s="38"/>
      <c r="S94" s="31"/>
      <c r="T94" s="130">
        <v>44378</v>
      </c>
      <c r="U94" s="27"/>
      <c r="V94" s="43">
        <v>624</v>
      </c>
      <c r="W94" s="68">
        <v>926</v>
      </c>
      <c r="X94" s="38"/>
      <c r="Y94" s="31"/>
    </row>
    <row r="95" spans="2:25" ht="15.75" thickBot="1" x14ac:dyDescent="0.3">
      <c r="B95" s="130">
        <v>44409</v>
      </c>
      <c r="C95" s="27"/>
      <c r="D95" s="43">
        <v>724.1</v>
      </c>
      <c r="E95" s="196">
        <v>955</v>
      </c>
      <c r="F95" s="38"/>
      <c r="G95" s="31"/>
      <c r="H95" s="130">
        <v>44409</v>
      </c>
      <c r="I95" s="27"/>
      <c r="J95" s="39">
        <v>456.1</v>
      </c>
      <c r="K95" s="37">
        <v>509</v>
      </c>
      <c r="L95" s="38"/>
      <c r="M95" s="31"/>
      <c r="N95" s="130">
        <v>44409</v>
      </c>
      <c r="O95" s="27"/>
      <c r="P95" s="43">
        <v>335.5</v>
      </c>
      <c r="Q95" s="44">
        <v>560</v>
      </c>
      <c r="R95" s="38"/>
      <c r="S95" s="31"/>
      <c r="T95" s="130">
        <v>44409</v>
      </c>
      <c r="U95" s="27"/>
      <c r="V95" s="43">
        <v>624</v>
      </c>
      <c r="W95" s="68">
        <v>926</v>
      </c>
      <c r="X95" s="38"/>
      <c r="Y95" s="31"/>
    </row>
    <row r="96" spans="2:25" ht="15.75" thickBot="1" x14ac:dyDescent="0.3">
      <c r="B96" s="130">
        <v>44440</v>
      </c>
      <c r="C96" s="27"/>
      <c r="D96" s="43">
        <v>783.2</v>
      </c>
      <c r="E96" s="196">
        <v>1032</v>
      </c>
      <c r="F96" s="38"/>
      <c r="G96" s="31"/>
      <c r="H96" s="130">
        <v>44440</v>
      </c>
      <c r="I96" s="27"/>
      <c r="J96" s="39">
        <v>456.1</v>
      </c>
      <c r="K96" s="37">
        <v>509</v>
      </c>
      <c r="L96" s="38"/>
      <c r="M96" s="31"/>
      <c r="N96" s="130">
        <v>44440</v>
      </c>
      <c r="O96" s="27"/>
      <c r="P96" s="43">
        <v>335.5</v>
      </c>
      <c r="Q96" s="44">
        <v>560</v>
      </c>
      <c r="R96" s="38"/>
      <c r="S96" s="31"/>
      <c r="T96" s="130">
        <v>44440</v>
      </c>
      <c r="U96" s="27"/>
      <c r="V96" s="43">
        <v>624</v>
      </c>
      <c r="W96" s="68">
        <v>926</v>
      </c>
      <c r="X96" s="38"/>
      <c r="Y96" s="31"/>
    </row>
    <row r="97" spans="2:25" ht="15.75" thickBot="1" x14ac:dyDescent="0.3">
      <c r="B97" s="130">
        <v>44470</v>
      </c>
      <c r="C97" s="27"/>
      <c r="D97" s="43"/>
      <c r="E97" s="43"/>
      <c r="F97" s="38"/>
      <c r="G97" s="31"/>
      <c r="H97" s="130">
        <v>44470</v>
      </c>
      <c r="I97" s="27"/>
      <c r="J97" s="43"/>
      <c r="K97" s="37"/>
      <c r="L97" s="38"/>
      <c r="M97" s="31"/>
      <c r="N97" s="130">
        <v>44470</v>
      </c>
      <c r="O97" s="27"/>
      <c r="P97" s="43"/>
      <c r="Q97" s="44"/>
      <c r="R97" s="38"/>
      <c r="S97" s="31"/>
      <c r="T97" s="130">
        <v>44470</v>
      </c>
      <c r="U97" s="27"/>
      <c r="V97" s="43"/>
      <c r="W97" s="44"/>
      <c r="X97" s="38"/>
      <c r="Y97" s="31"/>
    </row>
    <row r="98" spans="2:25" ht="15.75" thickBot="1" x14ac:dyDescent="0.3">
      <c r="B98" s="130">
        <v>44501</v>
      </c>
      <c r="C98" s="27"/>
      <c r="D98" s="43"/>
      <c r="E98" s="43"/>
      <c r="F98" s="38"/>
      <c r="G98" s="31"/>
      <c r="H98" s="130">
        <v>44501</v>
      </c>
      <c r="I98" s="27"/>
      <c r="J98" s="43"/>
      <c r="K98" s="37"/>
      <c r="L98" s="38"/>
      <c r="M98" s="31"/>
      <c r="N98" s="130">
        <v>44501</v>
      </c>
      <c r="O98" s="27"/>
      <c r="P98" s="43"/>
      <c r="Q98" s="44"/>
      <c r="R98" s="38"/>
      <c r="S98" s="31"/>
      <c r="T98" s="130">
        <v>44501</v>
      </c>
      <c r="U98" s="27"/>
      <c r="V98" s="43"/>
      <c r="W98" s="44"/>
      <c r="X98" s="38"/>
      <c r="Y98" s="31"/>
    </row>
    <row r="99" spans="2:25" ht="15.75" thickBot="1" x14ac:dyDescent="0.3">
      <c r="B99" s="130">
        <v>44531</v>
      </c>
      <c r="C99" s="27"/>
      <c r="D99" s="43"/>
      <c r="E99" s="43"/>
      <c r="F99" s="38"/>
      <c r="G99" s="31"/>
      <c r="H99" s="130">
        <v>44531</v>
      </c>
      <c r="I99" s="27"/>
      <c r="J99" s="43"/>
      <c r="K99" s="37"/>
      <c r="L99" s="38"/>
      <c r="M99" s="31"/>
      <c r="N99" s="130">
        <v>44531</v>
      </c>
      <c r="O99" s="27"/>
      <c r="P99" s="43"/>
      <c r="Q99" s="44"/>
      <c r="R99" s="38"/>
      <c r="S99" s="31"/>
      <c r="T99" s="130">
        <v>44531</v>
      </c>
      <c r="U99" s="27"/>
      <c r="V99" s="43"/>
      <c r="W99" s="44"/>
      <c r="X99" s="38"/>
      <c r="Y99" s="31"/>
    </row>
    <row r="100" spans="2:25" ht="15.75" thickBot="1" x14ac:dyDescent="0.3">
      <c r="B100" s="174" t="s">
        <v>18</v>
      </c>
      <c r="C100" s="64"/>
      <c r="D100" s="48">
        <f>AVERAGE(D88:D99)</f>
        <v>763.4666666666667</v>
      </c>
      <c r="E100" s="61">
        <f>AVERAGE(E88:E99)</f>
        <v>1005.5555555555555</v>
      </c>
      <c r="F100" s="63"/>
      <c r="G100" s="50"/>
      <c r="H100" s="63" t="s">
        <v>18</v>
      </c>
      <c r="I100" s="64"/>
      <c r="J100" s="48">
        <f>AVERAGE(J88:J99)</f>
        <v>456.09999999999997</v>
      </c>
      <c r="K100" s="61">
        <f>AVERAGE(K88:K99)</f>
        <v>509</v>
      </c>
      <c r="L100" s="63"/>
      <c r="M100" s="50"/>
      <c r="N100" s="63" t="s">
        <v>18</v>
      </c>
      <c r="O100" s="64"/>
      <c r="P100" s="48">
        <f>AVERAGE(P88:P99)</f>
        <v>434.16666666666669</v>
      </c>
      <c r="Q100" s="61">
        <f>AVERAGE(Q88:Q99)</f>
        <v>633.44444444444446</v>
      </c>
      <c r="R100" s="63"/>
      <c r="S100" s="50"/>
      <c r="T100" s="63" t="s">
        <v>18</v>
      </c>
      <c r="U100" s="177"/>
      <c r="V100" s="178">
        <f>AVERAGE(V88:V99)</f>
        <v>629.77777777777783</v>
      </c>
      <c r="W100" s="178">
        <f>AVERAGE(W88:W99)</f>
        <v>931.11111111111109</v>
      </c>
      <c r="X100" s="179"/>
      <c r="Y100" s="31"/>
    </row>
    <row r="101" spans="2:25" x14ac:dyDescent="0.25">
      <c r="B101" s="67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7"/>
      <c r="O101" s="31"/>
      <c r="P101" s="31"/>
      <c r="Q101" s="31"/>
      <c r="R101" s="31"/>
      <c r="S101" s="31"/>
      <c r="T101" s="72"/>
      <c r="U101" s="72"/>
      <c r="V101" s="72"/>
      <c r="W101" s="72"/>
      <c r="X101" s="72"/>
      <c r="Y101" s="31"/>
    </row>
    <row r="102" spans="2:25" ht="15.75" thickBot="1" x14ac:dyDescent="0.3">
      <c r="B102" s="67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7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2:25" ht="16.5" thickBot="1" x14ac:dyDescent="0.3">
      <c r="B103" s="418" t="s">
        <v>70</v>
      </c>
      <c r="C103" s="419"/>
      <c r="D103" s="419"/>
      <c r="E103" s="419"/>
      <c r="F103" s="420"/>
      <c r="G103" s="31"/>
      <c r="H103" s="418" t="s">
        <v>70</v>
      </c>
      <c r="I103" s="419"/>
      <c r="J103" s="419"/>
      <c r="K103" s="419"/>
      <c r="L103" s="420"/>
      <c r="M103" s="31"/>
      <c r="N103" s="418" t="s">
        <v>70</v>
      </c>
      <c r="O103" s="419"/>
      <c r="P103" s="419"/>
      <c r="Q103" s="419"/>
      <c r="R103" s="420"/>
      <c r="S103" s="31"/>
      <c r="T103" s="31"/>
      <c r="U103" s="31"/>
      <c r="V103" s="31"/>
      <c r="W103" s="31"/>
      <c r="X103" s="31"/>
      <c r="Y103" s="31"/>
    </row>
    <row r="104" spans="2:25" x14ac:dyDescent="0.25">
      <c r="B104" s="421" t="s">
        <v>38</v>
      </c>
      <c r="C104" s="421"/>
      <c r="D104" s="421"/>
      <c r="E104" s="421"/>
      <c r="F104" s="421"/>
      <c r="G104" s="31"/>
      <c r="H104" s="421" t="s">
        <v>39</v>
      </c>
      <c r="I104" s="421"/>
      <c r="J104" s="421"/>
      <c r="K104" s="421"/>
      <c r="L104" s="421"/>
      <c r="M104" s="31"/>
      <c r="N104" s="421" t="s">
        <v>40</v>
      </c>
      <c r="O104" s="421"/>
      <c r="P104" s="421"/>
      <c r="Q104" s="421"/>
      <c r="R104" s="421"/>
      <c r="S104" s="31"/>
      <c r="T104" s="31"/>
      <c r="U104" s="31"/>
      <c r="V104" s="31"/>
      <c r="W104" s="31"/>
      <c r="X104" s="31"/>
      <c r="Y104" s="31"/>
    </row>
    <row r="105" spans="2:25" ht="15.75" thickBot="1" x14ac:dyDescent="0.3">
      <c r="B105" s="32"/>
      <c r="C105" s="32"/>
      <c r="D105" s="32"/>
      <c r="E105" s="32"/>
      <c r="F105" s="33"/>
      <c r="G105" s="31"/>
      <c r="H105" s="32"/>
      <c r="I105" s="32"/>
      <c r="J105" s="32"/>
      <c r="K105" s="32"/>
      <c r="L105" s="33"/>
      <c r="M105" s="31"/>
      <c r="N105" s="32"/>
      <c r="O105" s="32"/>
      <c r="P105" s="32"/>
      <c r="Q105" s="32"/>
      <c r="R105" s="33"/>
      <c r="S105" s="31"/>
      <c r="T105" s="31"/>
      <c r="U105" s="31"/>
      <c r="V105" s="31"/>
      <c r="W105" s="31"/>
      <c r="X105" s="31"/>
      <c r="Y105" s="31"/>
    </row>
    <row r="106" spans="2:25" x14ac:dyDescent="0.25">
      <c r="B106" s="428" t="s">
        <v>1</v>
      </c>
      <c r="C106" s="422" t="s">
        <v>2</v>
      </c>
      <c r="D106" s="422" t="s">
        <v>3</v>
      </c>
      <c r="E106" s="424" t="s">
        <v>14</v>
      </c>
      <c r="F106" s="426" t="s">
        <v>5</v>
      </c>
      <c r="G106" s="31"/>
      <c r="H106" s="428" t="s">
        <v>1</v>
      </c>
      <c r="I106" s="422" t="s">
        <v>2</v>
      </c>
      <c r="J106" s="422" t="s">
        <v>3</v>
      </c>
      <c r="K106" s="424" t="s">
        <v>14</v>
      </c>
      <c r="L106" s="426" t="s">
        <v>5</v>
      </c>
      <c r="M106" s="31"/>
      <c r="N106" s="428" t="s">
        <v>1</v>
      </c>
      <c r="O106" s="422" t="s">
        <v>2</v>
      </c>
      <c r="P106" s="422" t="s">
        <v>3</v>
      </c>
      <c r="Q106" s="424" t="s">
        <v>14</v>
      </c>
      <c r="R106" s="426" t="s">
        <v>5</v>
      </c>
      <c r="S106" s="31"/>
      <c r="T106" s="31"/>
      <c r="U106" s="31"/>
      <c r="V106" s="31"/>
      <c r="W106" s="31"/>
      <c r="X106" s="31"/>
      <c r="Y106" s="31"/>
    </row>
    <row r="107" spans="2:25" ht="72" customHeight="1" thickBot="1" x14ac:dyDescent="0.3">
      <c r="B107" s="429"/>
      <c r="C107" s="423"/>
      <c r="D107" s="423"/>
      <c r="E107" s="425"/>
      <c r="F107" s="427"/>
      <c r="G107" s="31"/>
      <c r="H107" s="429"/>
      <c r="I107" s="423"/>
      <c r="J107" s="423"/>
      <c r="K107" s="425"/>
      <c r="L107" s="427"/>
      <c r="M107" s="31"/>
      <c r="N107" s="429"/>
      <c r="O107" s="423"/>
      <c r="P107" s="423"/>
      <c r="Q107" s="425"/>
      <c r="R107" s="427"/>
      <c r="S107" s="31"/>
      <c r="T107" s="31"/>
      <c r="U107" s="31"/>
      <c r="V107" s="31"/>
      <c r="W107" s="31"/>
      <c r="X107" s="31"/>
      <c r="Y107" s="31"/>
    </row>
    <row r="108" spans="2:25" ht="15.75" thickBot="1" x14ac:dyDescent="0.3">
      <c r="B108" s="130">
        <v>44197</v>
      </c>
      <c r="C108" s="200"/>
      <c r="D108" s="259">
        <v>337.7</v>
      </c>
      <c r="E108" s="259">
        <v>402</v>
      </c>
      <c r="F108" s="23"/>
      <c r="G108" s="31"/>
      <c r="H108" s="130">
        <v>44197</v>
      </c>
      <c r="I108" s="129"/>
      <c r="J108" s="39">
        <v>237.8</v>
      </c>
      <c r="K108" s="58">
        <v>394</v>
      </c>
      <c r="L108" s="38"/>
      <c r="M108" s="31"/>
      <c r="N108" s="130">
        <v>44197</v>
      </c>
      <c r="O108" s="129"/>
      <c r="P108" s="39">
        <v>271.8</v>
      </c>
      <c r="Q108" s="58">
        <v>289</v>
      </c>
      <c r="R108" s="38"/>
      <c r="S108" s="31"/>
      <c r="T108" s="31"/>
      <c r="U108" s="31"/>
      <c r="V108" s="31"/>
      <c r="W108" s="31"/>
      <c r="X108" s="31"/>
      <c r="Y108" s="31"/>
    </row>
    <row r="109" spans="2:25" ht="15.75" thickBot="1" x14ac:dyDescent="0.3">
      <c r="B109" s="130">
        <v>44228</v>
      </c>
      <c r="C109" s="26"/>
      <c r="D109" s="68">
        <v>347.5</v>
      </c>
      <c r="E109" s="68">
        <v>417</v>
      </c>
      <c r="F109" s="23"/>
      <c r="G109" s="31"/>
      <c r="H109" s="130">
        <v>44228</v>
      </c>
      <c r="I109" s="27"/>
      <c r="J109" s="43">
        <v>299.8</v>
      </c>
      <c r="K109" s="44">
        <v>386</v>
      </c>
      <c r="L109" s="38"/>
      <c r="M109" s="31"/>
      <c r="N109" s="130">
        <v>44228</v>
      </c>
      <c r="O109" s="27"/>
      <c r="P109" s="43">
        <v>705.4</v>
      </c>
      <c r="Q109" s="44">
        <v>921</v>
      </c>
      <c r="R109" s="38"/>
      <c r="S109" s="31"/>
      <c r="T109" s="31"/>
      <c r="U109" s="31"/>
      <c r="V109" s="31"/>
      <c r="W109" s="31"/>
      <c r="X109" s="31"/>
      <c r="Y109" s="31"/>
    </row>
    <row r="110" spans="2:25" ht="15.75" thickBot="1" x14ac:dyDescent="0.3">
      <c r="B110" s="130">
        <v>44256</v>
      </c>
      <c r="C110" s="26"/>
      <c r="D110" s="68">
        <v>243.8</v>
      </c>
      <c r="E110" s="68">
        <v>307</v>
      </c>
      <c r="F110" s="275"/>
      <c r="G110" s="31"/>
      <c r="H110" s="130">
        <v>44256</v>
      </c>
      <c r="I110" s="27"/>
      <c r="J110" s="43">
        <v>309.3</v>
      </c>
      <c r="K110" s="44">
        <v>400</v>
      </c>
      <c r="L110" s="38"/>
      <c r="M110" s="31"/>
      <c r="N110" s="130">
        <v>44256</v>
      </c>
      <c r="O110" s="27"/>
      <c r="P110" s="43">
        <v>338.88</v>
      </c>
      <c r="Q110" s="44">
        <v>448</v>
      </c>
      <c r="R110" s="38"/>
      <c r="S110" s="31"/>
      <c r="T110" s="31"/>
      <c r="U110" s="31"/>
      <c r="V110" s="31"/>
      <c r="W110" s="31"/>
      <c r="X110" s="31"/>
      <c r="Y110" s="31"/>
    </row>
    <row r="111" spans="2:25" ht="15.75" thickBot="1" x14ac:dyDescent="0.3">
      <c r="B111" s="130">
        <v>44287</v>
      </c>
      <c r="C111" s="27"/>
      <c r="D111" s="68">
        <v>243.8</v>
      </c>
      <c r="E111" s="68">
        <v>307</v>
      </c>
      <c r="F111" s="38"/>
      <c r="G111" s="31"/>
      <c r="H111" s="130">
        <v>44287</v>
      </c>
      <c r="I111" s="27"/>
      <c r="J111" s="43">
        <v>309.3</v>
      </c>
      <c r="K111" s="44">
        <v>400</v>
      </c>
      <c r="L111" s="57"/>
      <c r="M111" s="31"/>
      <c r="N111" s="130">
        <v>44287</v>
      </c>
      <c r="O111" s="27"/>
      <c r="P111" s="43">
        <v>338.88</v>
      </c>
      <c r="Q111" s="44">
        <v>448</v>
      </c>
      <c r="R111" s="38"/>
      <c r="S111" s="31"/>
      <c r="T111" s="31"/>
      <c r="U111" s="31"/>
      <c r="V111" s="31"/>
      <c r="W111" s="31"/>
      <c r="X111" s="31"/>
      <c r="Y111" s="31"/>
    </row>
    <row r="112" spans="2:25" ht="15.75" thickBot="1" x14ac:dyDescent="0.3">
      <c r="B112" s="130">
        <v>44317</v>
      </c>
      <c r="C112" s="27"/>
      <c r="D112" s="68">
        <v>243.8</v>
      </c>
      <c r="E112" s="68">
        <v>307</v>
      </c>
      <c r="F112" s="38"/>
      <c r="G112" s="31"/>
      <c r="H112" s="130">
        <v>44317</v>
      </c>
      <c r="I112" s="27"/>
      <c r="J112" s="43">
        <v>309.3</v>
      </c>
      <c r="K112" s="44">
        <v>400</v>
      </c>
      <c r="L112" s="57"/>
      <c r="M112" s="31"/>
      <c r="N112" s="130">
        <v>44317</v>
      </c>
      <c r="O112" s="27"/>
      <c r="P112" s="43">
        <v>338.88</v>
      </c>
      <c r="Q112" s="44">
        <v>448</v>
      </c>
      <c r="R112" s="38"/>
      <c r="S112" s="31"/>
      <c r="T112" s="31"/>
      <c r="U112" s="31"/>
      <c r="V112" s="31"/>
      <c r="W112" s="31"/>
      <c r="X112" s="31"/>
      <c r="Y112" s="31"/>
    </row>
    <row r="113" spans="2:25" ht="15.75" thickBot="1" x14ac:dyDescent="0.3">
      <c r="B113" s="130">
        <v>44348</v>
      </c>
      <c r="C113" s="27"/>
      <c r="D113" s="68">
        <v>243.8</v>
      </c>
      <c r="E113" s="68">
        <v>307</v>
      </c>
      <c r="F113" s="38"/>
      <c r="G113" s="31"/>
      <c r="H113" s="130">
        <v>44348</v>
      </c>
      <c r="I113" s="27"/>
      <c r="J113" s="43">
        <v>309.3</v>
      </c>
      <c r="K113" s="44">
        <v>400</v>
      </c>
      <c r="L113" s="57"/>
      <c r="M113" s="31"/>
      <c r="N113" s="130">
        <v>44348</v>
      </c>
      <c r="O113" s="27"/>
      <c r="P113" s="43">
        <v>338.88</v>
      </c>
      <c r="Q113" s="44">
        <v>448</v>
      </c>
      <c r="R113" s="38"/>
      <c r="S113" s="31"/>
      <c r="T113" s="31"/>
      <c r="U113" s="31"/>
      <c r="V113" s="31"/>
      <c r="W113" s="31"/>
      <c r="X113" s="31"/>
      <c r="Y113" s="31"/>
    </row>
    <row r="114" spans="2:25" ht="15.75" thickBot="1" x14ac:dyDescent="0.3">
      <c r="B114" s="130">
        <v>44378</v>
      </c>
      <c r="C114" s="27"/>
      <c r="D114" s="68">
        <v>243.8</v>
      </c>
      <c r="E114" s="68">
        <v>307</v>
      </c>
      <c r="F114" s="38"/>
      <c r="G114" s="31"/>
      <c r="H114" s="130">
        <v>44378</v>
      </c>
      <c r="I114" s="27"/>
      <c r="J114" s="43">
        <v>309.3</v>
      </c>
      <c r="K114" s="44">
        <v>400</v>
      </c>
      <c r="L114" s="57"/>
      <c r="M114" s="31"/>
      <c r="N114" s="130">
        <v>44378</v>
      </c>
      <c r="O114" s="27"/>
      <c r="P114" s="43">
        <v>338.88</v>
      </c>
      <c r="Q114" s="44">
        <v>448</v>
      </c>
      <c r="R114" s="38"/>
      <c r="S114" s="31"/>
      <c r="T114" s="31"/>
      <c r="U114" s="31"/>
      <c r="V114" s="31"/>
      <c r="W114" s="31"/>
      <c r="X114" s="31"/>
      <c r="Y114" s="31"/>
    </row>
    <row r="115" spans="2:25" ht="15.75" thickBot="1" x14ac:dyDescent="0.3">
      <c r="B115" s="130">
        <v>44409</v>
      </c>
      <c r="C115" s="27"/>
      <c r="D115" s="68">
        <v>243.8</v>
      </c>
      <c r="E115" s="68">
        <v>307</v>
      </c>
      <c r="F115" s="38"/>
      <c r="G115" s="31"/>
      <c r="H115" s="130">
        <v>44409</v>
      </c>
      <c r="I115" s="27"/>
      <c r="J115" s="43">
        <v>309.3</v>
      </c>
      <c r="K115" s="44">
        <v>400</v>
      </c>
      <c r="L115" s="57"/>
      <c r="M115" s="31"/>
      <c r="N115" s="130">
        <v>44409</v>
      </c>
      <c r="O115" s="27"/>
      <c r="P115" s="43">
        <v>338.88</v>
      </c>
      <c r="Q115" s="44">
        <v>448</v>
      </c>
      <c r="R115" s="38"/>
      <c r="S115" s="31"/>
      <c r="T115" s="31"/>
      <c r="U115" s="31"/>
      <c r="V115" s="31"/>
      <c r="W115" s="31"/>
      <c r="X115" s="31"/>
      <c r="Y115" s="31"/>
    </row>
    <row r="116" spans="2:25" ht="15.75" thickBot="1" x14ac:dyDescent="0.3">
      <c r="B116" s="130">
        <v>44440</v>
      </c>
      <c r="C116" s="27"/>
      <c r="D116" s="68">
        <v>243.8</v>
      </c>
      <c r="E116" s="68">
        <v>307</v>
      </c>
      <c r="F116" s="38"/>
      <c r="G116" s="31"/>
      <c r="H116" s="130">
        <v>44440</v>
      </c>
      <c r="I116" s="27"/>
      <c r="J116" s="43">
        <v>309.3</v>
      </c>
      <c r="K116" s="44">
        <v>400</v>
      </c>
      <c r="L116" s="57"/>
      <c r="M116" s="31"/>
      <c r="N116" s="130">
        <v>44440</v>
      </c>
      <c r="O116" s="27"/>
      <c r="P116" s="43">
        <v>338.88</v>
      </c>
      <c r="Q116" s="44">
        <v>448</v>
      </c>
      <c r="R116" s="38"/>
      <c r="S116" s="31"/>
      <c r="T116" s="31"/>
      <c r="U116" s="31"/>
      <c r="V116" s="31"/>
      <c r="W116" s="31"/>
      <c r="X116" s="31"/>
      <c r="Y116" s="31"/>
    </row>
    <row r="117" spans="2:25" ht="15.75" thickBot="1" x14ac:dyDescent="0.3">
      <c r="B117" s="130">
        <v>44470</v>
      </c>
      <c r="C117" s="27"/>
      <c r="D117" s="44"/>
      <c r="E117" s="44"/>
      <c r="F117" s="38"/>
      <c r="G117" s="31"/>
      <c r="H117" s="130">
        <v>44470</v>
      </c>
      <c r="I117" s="27"/>
      <c r="J117" s="43"/>
      <c r="K117" s="192"/>
      <c r="L117" s="57"/>
      <c r="M117" s="31"/>
      <c r="N117" s="130">
        <v>44470</v>
      </c>
      <c r="O117" s="27"/>
      <c r="P117" s="43"/>
      <c r="Q117" s="44"/>
      <c r="R117" s="38"/>
      <c r="S117" s="31"/>
      <c r="T117" s="31"/>
      <c r="U117" s="31"/>
      <c r="V117" s="31"/>
      <c r="W117" s="31"/>
      <c r="X117" s="31"/>
      <c r="Y117" s="31"/>
    </row>
    <row r="118" spans="2:25" ht="15.75" thickBot="1" x14ac:dyDescent="0.3">
      <c r="B118" s="130">
        <v>44501</v>
      </c>
      <c r="C118" s="27"/>
      <c r="D118" s="44"/>
      <c r="E118" s="44"/>
      <c r="F118" s="38"/>
      <c r="G118" s="31"/>
      <c r="H118" s="130">
        <v>44501</v>
      </c>
      <c r="I118" s="27"/>
      <c r="J118" s="43"/>
      <c r="K118" s="192"/>
      <c r="L118" s="57"/>
      <c r="M118" s="31"/>
      <c r="N118" s="130">
        <v>44501</v>
      </c>
      <c r="O118" s="27"/>
      <c r="P118" s="43"/>
      <c r="Q118" s="44"/>
      <c r="R118" s="38"/>
      <c r="S118" s="31"/>
      <c r="T118" s="31"/>
      <c r="U118" s="31"/>
      <c r="V118" s="31"/>
      <c r="W118" s="31"/>
      <c r="X118" s="31"/>
      <c r="Y118" s="31"/>
    </row>
    <row r="119" spans="2:25" ht="15.75" thickBot="1" x14ac:dyDescent="0.3">
      <c r="B119" s="130">
        <v>44531</v>
      </c>
      <c r="C119" s="27"/>
      <c r="D119" s="44"/>
      <c r="E119" s="44"/>
      <c r="F119" s="38"/>
      <c r="G119" s="31"/>
      <c r="H119" s="130">
        <v>44531</v>
      </c>
      <c r="I119" s="27"/>
      <c r="J119" s="43"/>
      <c r="K119" s="192"/>
      <c r="L119" s="57"/>
      <c r="M119" s="31"/>
      <c r="N119" s="130">
        <v>44531</v>
      </c>
      <c r="O119" s="27"/>
      <c r="P119" s="43"/>
      <c r="Q119" s="44"/>
      <c r="R119" s="38"/>
      <c r="S119" s="31"/>
      <c r="T119" s="31"/>
      <c r="U119" s="31"/>
      <c r="V119" s="31"/>
      <c r="W119" s="31"/>
      <c r="X119" s="31"/>
      <c r="Y119" s="31"/>
    </row>
    <row r="120" spans="2:25" ht="15.75" thickBot="1" x14ac:dyDescent="0.3">
      <c r="B120" s="174" t="s">
        <v>18</v>
      </c>
      <c r="C120" s="64"/>
      <c r="D120" s="48">
        <f>AVERAGE(D108:D119)</f>
        <v>265.75555555555559</v>
      </c>
      <c r="E120" s="61">
        <f>AVERAGE(E108:E119)</f>
        <v>329.77777777777777</v>
      </c>
      <c r="F120" s="63"/>
      <c r="G120" s="50"/>
      <c r="H120" s="63" t="s">
        <v>18</v>
      </c>
      <c r="I120" s="64"/>
      <c r="J120" s="48">
        <f>AVERAGE(J108:J119)</f>
        <v>300.3</v>
      </c>
      <c r="K120" s="61">
        <f>AVERAGE(K108:K119)</f>
        <v>397.77777777777777</v>
      </c>
      <c r="L120" s="63"/>
      <c r="M120" s="50"/>
      <c r="N120" s="63" t="s">
        <v>18</v>
      </c>
      <c r="O120" s="64"/>
      <c r="P120" s="48">
        <f>AVERAGE(P108:P119)</f>
        <v>372.15111111111116</v>
      </c>
      <c r="Q120" s="61">
        <f>AVERAGE(Q108:Q119)</f>
        <v>482.88888888888891</v>
      </c>
      <c r="R120" s="63"/>
      <c r="S120" s="50"/>
      <c r="T120" s="31"/>
      <c r="U120" s="31"/>
      <c r="V120" s="31"/>
      <c r="W120" s="31"/>
      <c r="X120" s="31"/>
      <c r="Y120" s="31"/>
    </row>
    <row r="121" spans="2:25" x14ac:dyDescent="0.25">
      <c r="B121" s="67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7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2:25" ht="15.75" thickBot="1" x14ac:dyDescent="0.3">
      <c r="B122" s="67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Y122" s="31"/>
    </row>
    <row r="123" spans="2:25" ht="16.5" thickBot="1" x14ac:dyDescent="0.3">
      <c r="B123" s="418" t="s">
        <v>70</v>
      </c>
      <c r="C123" s="419"/>
      <c r="D123" s="419"/>
      <c r="E123" s="419"/>
      <c r="F123" s="420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Y123" s="31"/>
    </row>
    <row r="124" spans="2:25" x14ac:dyDescent="0.25">
      <c r="B124" s="421" t="s">
        <v>42</v>
      </c>
      <c r="C124" s="421"/>
      <c r="D124" s="421"/>
      <c r="E124" s="421"/>
      <c r="F124" s="42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Y124" s="31"/>
    </row>
    <row r="125" spans="2:25" ht="15.75" thickBot="1" x14ac:dyDescent="0.3">
      <c r="B125" s="32"/>
      <c r="C125" s="32"/>
      <c r="D125" s="32"/>
      <c r="E125" s="32"/>
      <c r="F125" s="33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Y125" s="31"/>
    </row>
    <row r="126" spans="2:25" ht="84.75" thickBot="1" x14ac:dyDescent="0.3">
      <c r="B126" s="123" t="s">
        <v>1</v>
      </c>
      <c r="C126" s="124" t="s">
        <v>2</v>
      </c>
      <c r="D126" s="125" t="s">
        <v>3</v>
      </c>
      <c r="E126" s="126" t="s">
        <v>14</v>
      </c>
      <c r="F126" s="127" t="s">
        <v>5</v>
      </c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Y126" s="31"/>
    </row>
    <row r="127" spans="2:25" ht="15.75" thickBot="1" x14ac:dyDescent="0.3">
      <c r="B127" s="130">
        <v>44197</v>
      </c>
      <c r="C127" s="131"/>
      <c r="D127" s="73">
        <v>50</v>
      </c>
      <c r="E127" s="73"/>
      <c r="F127" s="35"/>
      <c r="G127" s="31"/>
      <c r="H127" s="31"/>
      <c r="I127" s="31"/>
      <c r="J127" s="31"/>
      <c r="K127" s="31"/>
      <c r="L127" s="31"/>
      <c r="M127" s="31"/>
      <c r="N127" s="67"/>
      <c r="O127" s="31"/>
      <c r="P127" s="31"/>
      <c r="Q127" s="31"/>
      <c r="R127" s="31"/>
      <c r="S127" s="31"/>
      <c r="Y127" s="31"/>
    </row>
    <row r="128" spans="2:25" ht="15.75" thickBot="1" x14ac:dyDescent="0.3">
      <c r="B128" s="130">
        <v>44228</v>
      </c>
      <c r="C128" s="132"/>
      <c r="D128" s="44">
        <v>50</v>
      </c>
      <c r="E128" s="74"/>
      <c r="F128" s="38"/>
      <c r="G128" s="31"/>
      <c r="H128" s="31"/>
      <c r="I128" s="31"/>
      <c r="J128" s="31"/>
      <c r="K128" s="31"/>
      <c r="L128" s="31"/>
      <c r="M128" s="31"/>
      <c r="N128" s="67"/>
      <c r="O128" s="31"/>
      <c r="P128" s="31"/>
      <c r="Q128" s="31"/>
      <c r="R128" s="31"/>
      <c r="S128" s="31"/>
      <c r="Y128" s="31"/>
    </row>
    <row r="129" spans="2:25" ht="15.75" thickBot="1" x14ac:dyDescent="0.3">
      <c r="B129" s="130">
        <v>44256</v>
      </c>
      <c r="C129" s="133"/>
      <c r="D129" s="44">
        <v>50</v>
      </c>
      <c r="E129" s="44"/>
      <c r="F129" s="38"/>
      <c r="G129" s="31"/>
      <c r="H129" s="31"/>
      <c r="I129" s="31"/>
      <c r="J129" s="31"/>
      <c r="K129" s="31"/>
      <c r="L129" s="31"/>
      <c r="M129" s="31"/>
      <c r="N129" s="67"/>
      <c r="O129" s="31"/>
      <c r="P129" s="31"/>
      <c r="Q129" s="31"/>
      <c r="R129" s="31"/>
      <c r="S129" s="31"/>
      <c r="Y129" s="31"/>
    </row>
    <row r="130" spans="2:25" ht="15.75" thickBot="1" x14ac:dyDescent="0.3">
      <c r="B130" s="130">
        <v>44287</v>
      </c>
      <c r="C130" s="133"/>
      <c r="D130" s="44">
        <v>50</v>
      </c>
      <c r="E130" s="44"/>
      <c r="F130" s="38"/>
      <c r="G130" s="31"/>
      <c r="H130" s="31"/>
      <c r="I130" s="31"/>
      <c r="J130" s="31"/>
      <c r="K130" s="31"/>
      <c r="L130" s="31"/>
      <c r="M130" s="31"/>
      <c r="N130" s="67"/>
      <c r="O130" s="31"/>
      <c r="P130" s="31"/>
      <c r="Q130" s="31"/>
      <c r="R130" s="31"/>
      <c r="S130" s="31"/>
      <c r="Y130" s="31"/>
    </row>
    <row r="131" spans="2:25" ht="15.75" thickBot="1" x14ac:dyDescent="0.3">
      <c r="B131" s="130">
        <v>44317</v>
      </c>
      <c r="C131" s="133"/>
      <c r="D131" s="44">
        <v>50</v>
      </c>
      <c r="E131" s="44"/>
      <c r="F131" s="38"/>
      <c r="G131" s="31"/>
      <c r="H131" s="31"/>
      <c r="I131" s="31"/>
      <c r="J131" s="31"/>
      <c r="K131" s="31"/>
      <c r="L131" s="31"/>
      <c r="M131" s="31"/>
      <c r="N131" s="67"/>
      <c r="O131" s="31"/>
      <c r="P131" s="31"/>
      <c r="Q131" s="31"/>
      <c r="R131" s="31"/>
      <c r="S131" s="31"/>
      <c r="Y131" s="31"/>
    </row>
    <row r="132" spans="2:25" ht="15.75" thickBot="1" x14ac:dyDescent="0.3">
      <c r="B132" s="130">
        <v>44348</v>
      </c>
      <c r="C132" s="133"/>
      <c r="D132" s="44">
        <v>50</v>
      </c>
      <c r="E132" s="44"/>
      <c r="F132" s="38"/>
      <c r="G132" s="31"/>
      <c r="H132" s="31"/>
      <c r="I132" s="31"/>
      <c r="J132" s="31"/>
      <c r="K132" s="31"/>
      <c r="L132" s="31"/>
      <c r="M132" s="31"/>
      <c r="N132" s="67"/>
      <c r="O132" s="31"/>
      <c r="P132" s="31"/>
      <c r="Q132" s="31"/>
      <c r="R132" s="31"/>
      <c r="S132" s="31"/>
      <c r="Y132" s="31"/>
    </row>
    <row r="133" spans="2:25" ht="15.75" thickBot="1" x14ac:dyDescent="0.3">
      <c r="B133" s="130">
        <v>44378</v>
      </c>
      <c r="C133" s="133"/>
      <c r="D133" s="44">
        <v>50</v>
      </c>
      <c r="E133" s="44"/>
      <c r="F133" s="38"/>
      <c r="G133" s="31"/>
      <c r="H133" s="31"/>
      <c r="I133" s="31"/>
      <c r="J133" s="31"/>
      <c r="K133" s="31"/>
      <c r="L133" s="31"/>
      <c r="M133" s="31"/>
      <c r="N133" s="67"/>
      <c r="O133" s="31"/>
      <c r="P133" s="31"/>
      <c r="Q133" s="31"/>
      <c r="R133" s="31"/>
      <c r="S133" s="31"/>
      <c r="Y133" s="31"/>
    </row>
    <row r="134" spans="2:25" ht="15.75" thickBot="1" x14ac:dyDescent="0.3">
      <c r="B134" s="130">
        <v>44409</v>
      </c>
      <c r="C134" s="133"/>
      <c r="D134" s="44">
        <v>50</v>
      </c>
      <c r="E134" s="44"/>
      <c r="F134" s="38"/>
      <c r="G134" s="31"/>
      <c r="H134" s="31"/>
      <c r="I134" s="31"/>
      <c r="J134" s="31"/>
      <c r="K134" s="31"/>
      <c r="L134" s="31"/>
      <c r="M134" s="31"/>
      <c r="N134" s="67"/>
      <c r="O134" s="31"/>
      <c r="P134" s="31"/>
      <c r="Q134" s="31"/>
      <c r="R134" s="31"/>
      <c r="S134" s="31"/>
      <c r="Y134" s="31"/>
    </row>
    <row r="135" spans="2:25" ht="15.75" thickBot="1" x14ac:dyDescent="0.3">
      <c r="B135" s="130">
        <v>44440</v>
      </c>
      <c r="C135" s="133"/>
      <c r="D135" s="44">
        <v>50</v>
      </c>
      <c r="E135" s="44"/>
      <c r="F135" s="38"/>
      <c r="G135" s="31"/>
      <c r="H135" s="31"/>
      <c r="I135" s="31"/>
      <c r="J135" s="31"/>
      <c r="K135" s="31"/>
      <c r="L135" s="31"/>
      <c r="M135" s="31"/>
      <c r="N135" s="67"/>
      <c r="O135" s="31"/>
      <c r="P135" s="31"/>
      <c r="Q135" s="31"/>
      <c r="R135" s="31"/>
      <c r="S135" s="31"/>
      <c r="Y135" s="31"/>
    </row>
    <row r="136" spans="2:25" ht="15.75" thickBot="1" x14ac:dyDescent="0.3">
      <c r="B136" s="130">
        <v>44470</v>
      </c>
      <c r="C136" s="133"/>
      <c r="D136" s="44"/>
      <c r="E136" s="44"/>
      <c r="F136" s="38"/>
      <c r="G136" s="31"/>
      <c r="H136" s="31"/>
      <c r="I136" s="31"/>
      <c r="J136" s="31"/>
      <c r="K136" s="31"/>
      <c r="L136" s="31"/>
      <c r="M136" s="31"/>
      <c r="N136" s="67"/>
      <c r="O136" s="31"/>
      <c r="P136" s="31"/>
      <c r="Q136" s="31"/>
      <c r="R136" s="31"/>
      <c r="S136" s="31"/>
      <c r="Y136" s="31"/>
    </row>
    <row r="137" spans="2:25" ht="15.75" thickBot="1" x14ac:dyDescent="0.3">
      <c r="B137" s="130">
        <v>44501</v>
      </c>
      <c r="C137" s="133"/>
      <c r="D137" s="44"/>
      <c r="E137" s="44"/>
      <c r="F137" s="38"/>
      <c r="G137" s="31"/>
      <c r="H137" s="31"/>
      <c r="I137" s="31"/>
      <c r="J137" s="31"/>
      <c r="K137" s="31"/>
      <c r="L137" s="31"/>
      <c r="M137" s="31"/>
      <c r="N137" s="67"/>
      <c r="O137" s="31"/>
      <c r="P137" s="31"/>
      <c r="Q137" s="31"/>
      <c r="R137" s="31"/>
      <c r="S137" s="31"/>
      <c r="Y137" s="31"/>
    </row>
    <row r="138" spans="2:25" ht="15.75" thickBot="1" x14ac:dyDescent="0.3">
      <c r="B138" s="130">
        <v>44531</v>
      </c>
      <c r="C138" s="133"/>
      <c r="D138" s="44"/>
      <c r="E138" s="44"/>
      <c r="F138" s="71"/>
      <c r="G138" s="31"/>
      <c r="H138" s="31"/>
      <c r="I138" s="31"/>
      <c r="J138" s="31"/>
      <c r="K138" s="31"/>
      <c r="L138" s="31"/>
      <c r="M138" s="31"/>
      <c r="N138" s="67"/>
      <c r="O138" s="31"/>
      <c r="P138" s="31"/>
      <c r="Q138" s="31"/>
      <c r="R138" s="31"/>
      <c r="S138" s="31"/>
      <c r="Y138" s="31"/>
    </row>
    <row r="139" spans="2:25" ht="15.75" thickBot="1" x14ac:dyDescent="0.3">
      <c r="B139" s="134" t="s">
        <v>18</v>
      </c>
      <c r="C139" s="64"/>
      <c r="D139" s="48">
        <f>AVERAGE(D126:D138)</f>
        <v>50</v>
      </c>
      <c r="E139" s="61">
        <v>0</v>
      </c>
      <c r="F139" s="63"/>
      <c r="G139" s="31"/>
      <c r="H139" s="31"/>
      <c r="I139" s="31"/>
      <c r="J139" s="31"/>
      <c r="K139" s="31"/>
      <c r="L139" s="31"/>
      <c r="M139" s="31"/>
      <c r="N139" s="67"/>
      <c r="O139" s="31"/>
      <c r="P139" s="31"/>
      <c r="Q139" s="31"/>
      <c r="R139" s="31"/>
      <c r="S139" s="31"/>
      <c r="Y139" s="31"/>
    </row>
    <row r="140" spans="2:25" x14ac:dyDescent="0.25">
      <c r="B140" s="75" t="s">
        <v>43</v>
      </c>
      <c r="C140" s="76"/>
      <c r="D140" s="31"/>
      <c r="E140" s="77"/>
      <c r="F140" s="76"/>
      <c r="G140" s="31"/>
      <c r="H140" s="31"/>
      <c r="I140" s="31"/>
      <c r="J140" s="31"/>
      <c r="K140" s="31"/>
      <c r="L140" s="31"/>
      <c r="M140" s="31"/>
      <c r="N140" s="67"/>
      <c r="O140" s="31"/>
      <c r="P140" s="31"/>
      <c r="Q140" s="31"/>
      <c r="R140" s="31"/>
      <c r="S140" s="31"/>
      <c r="Y140" s="31"/>
    </row>
    <row r="141" spans="2:25" x14ac:dyDescent="0.25">
      <c r="B141" s="72"/>
      <c r="C141" s="72"/>
      <c r="D141" s="72"/>
      <c r="E141" s="72"/>
      <c r="F141" s="72"/>
      <c r="G141" s="31"/>
      <c r="H141" s="72"/>
      <c r="I141" s="72"/>
      <c r="J141" s="72"/>
      <c r="K141" s="72"/>
      <c r="L141" s="72"/>
      <c r="M141" s="31"/>
      <c r="N141" s="67"/>
      <c r="O141" s="31"/>
      <c r="P141" s="31"/>
      <c r="Q141" s="31"/>
      <c r="R141" s="31"/>
      <c r="S141" s="31"/>
      <c r="Y141" s="31"/>
    </row>
  </sheetData>
  <mergeCells count="165"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83:F83"/>
    <mergeCell ref="H83:L83"/>
    <mergeCell ref="N83:R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T83:X83"/>
    <mergeCell ref="H84:L84"/>
    <mergeCell ref="N84:R84"/>
    <mergeCell ref="H86:H87"/>
    <mergeCell ref="T84:X84"/>
    <mergeCell ref="B106:B107"/>
    <mergeCell ref="C106:C107"/>
    <mergeCell ref="D106:D107"/>
    <mergeCell ref="E106:E107"/>
    <mergeCell ref="F106:F107"/>
    <mergeCell ref="H106:H107"/>
    <mergeCell ref="W86:W87"/>
    <mergeCell ref="X86:X87"/>
    <mergeCell ref="B103:F103"/>
    <mergeCell ref="H103:L103"/>
    <mergeCell ref="N103:R103"/>
    <mergeCell ref="B84:F84"/>
    <mergeCell ref="B86:B87"/>
    <mergeCell ref="C86:C87"/>
    <mergeCell ref="D86:D87"/>
    <mergeCell ref="E86:E87"/>
    <mergeCell ref="F86:F87"/>
    <mergeCell ref="P86:P87"/>
    <mergeCell ref="Q86:Q87"/>
    <mergeCell ref="R86:R87"/>
    <mergeCell ref="B123:F123"/>
    <mergeCell ref="B124:F124"/>
    <mergeCell ref="P106:P107"/>
    <mergeCell ref="Q106:Q107"/>
    <mergeCell ref="R106:R107"/>
    <mergeCell ref="T86:T87"/>
    <mergeCell ref="U86:U87"/>
    <mergeCell ref="V86:V87"/>
    <mergeCell ref="I106:I107"/>
    <mergeCell ref="J106:J107"/>
    <mergeCell ref="K106:K107"/>
    <mergeCell ref="L106:L107"/>
    <mergeCell ref="N106:N107"/>
    <mergeCell ref="O106:O107"/>
    <mergeCell ref="B104:F104"/>
    <mergeCell ref="H104:L104"/>
    <mergeCell ref="N104:R104"/>
    <mergeCell ref="I86:I87"/>
    <mergeCell ref="J86:J87"/>
    <mergeCell ref="K86:K87"/>
    <mergeCell ref="L86:L87"/>
    <mergeCell ref="N86:N87"/>
    <mergeCell ref="O86:O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Y151"/>
  <sheetViews>
    <sheetView zoomScale="70" zoomScaleNormal="70" workbookViewId="0">
      <selection activeCell="K139" sqref="K139"/>
    </sheetView>
  </sheetViews>
  <sheetFormatPr baseColWidth="10" defaultRowHeight="15" x14ac:dyDescent="0.25"/>
  <cols>
    <col min="6" max="6" width="14.42578125" customWidth="1"/>
  </cols>
  <sheetData>
    <row r="2" spans="2:25" x14ac:dyDescent="0.25">
      <c r="B2" s="78"/>
      <c r="C2" s="79"/>
      <c r="D2" s="79"/>
      <c r="E2" s="79"/>
      <c r="F2" s="77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2:25" ht="15.75" x14ac:dyDescent="0.25">
      <c r="B3" s="434" t="s">
        <v>75</v>
      </c>
      <c r="C3" s="435"/>
      <c r="D3" s="435"/>
      <c r="E3" s="435"/>
      <c r="F3" s="436"/>
      <c r="G3" s="80"/>
      <c r="H3" s="434" t="s">
        <v>75</v>
      </c>
      <c r="I3" s="435"/>
      <c r="J3" s="435"/>
      <c r="K3" s="435"/>
      <c r="L3" s="436"/>
      <c r="M3" s="76"/>
      <c r="N3" s="434" t="s">
        <v>75</v>
      </c>
      <c r="O3" s="435"/>
      <c r="P3" s="435"/>
      <c r="Q3" s="435"/>
      <c r="R3" s="436"/>
      <c r="S3" s="76"/>
      <c r="T3" s="434" t="s">
        <v>75</v>
      </c>
      <c r="U3" s="435"/>
      <c r="V3" s="435"/>
      <c r="W3" s="435"/>
      <c r="X3" s="436"/>
      <c r="Y3" s="76"/>
    </row>
    <row r="4" spans="2:25" x14ac:dyDescent="0.25">
      <c r="B4" s="437" t="s">
        <v>19</v>
      </c>
      <c r="C4" s="437"/>
      <c r="D4" s="437"/>
      <c r="E4" s="437"/>
      <c r="F4" s="437"/>
      <c r="G4" s="80"/>
      <c r="H4" s="437" t="s">
        <v>20</v>
      </c>
      <c r="I4" s="437"/>
      <c r="J4" s="437"/>
      <c r="K4" s="437"/>
      <c r="L4" s="437"/>
      <c r="M4" s="76"/>
      <c r="N4" s="437" t="s">
        <v>21</v>
      </c>
      <c r="O4" s="437"/>
      <c r="P4" s="437"/>
      <c r="Q4" s="437"/>
      <c r="R4" s="437"/>
      <c r="S4" s="76"/>
      <c r="T4" s="437" t="s">
        <v>22</v>
      </c>
      <c r="U4" s="437"/>
      <c r="V4" s="437"/>
      <c r="W4" s="437"/>
      <c r="X4" s="437"/>
      <c r="Y4" s="76"/>
    </row>
    <row r="5" spans="2:25" ht="15.75" thickBot="1" x14ac:dyDescent="0.3">
      <c r="B5" s="81"/>
      <c r="C5" s="81"/>
      <c r="D5" s="81"/>
      <c r="E5" s="81"/>
      <c r="F5" s="77"/>
      <c r="G5" s="82"/>
      <c r="H5" s="81"/>
      <c r="I5" s="81"/>
      <c r="J5" s="81"/>
      <c r="K5" s="81"/>
      <c r="L5" s="77"/>
      <c r="M5" s="76"/>
      <c r="N5" s="81"/>
      <c r="O5" s="81"/>
      <c r="P5" s="81"/>
      <c r="Q5" s="81"/>
      <c r="R5" s="77"/>
      <c r="S5" s="76"/>
      <c r="T5" s="81"/>
      <c r="U5" s="81"/>
      <c r="V5" s="81"/>
      <c r="W5" s="81"/>
      <c r="X5" s="77"/>
      <c r="Y5" s="76"/>
    </row>
    <row r="6" spans="2:25" x14ac:dyDescent="0.25">
      <c r="B6" s="450" t="s">
        <v>1</v>
      </c>
      <c r="C6" s="446" t="s">
        <v>2</v>
      </c>
      <c r="D6" s="446" t="s">
        <v>51</v>
      </c>
      <c r="E6" s="446" t="s">
        <v>45</v>
      </c>
      <c r="F6" s="444" t="s">
        <v>52</v>
      </c>
      <c r="G6" s="83"/>
      <c r="H6" s="450" t="s">
        <v>1</v>
      </c>
      <c r="I6" s="460" t="s">
        <v>2</v>
      </c>
      <c r="J6" s="446" t="s">
        <v>51</v>
      </c>
      <c r="K6" s="458" t="s">
        <v>45</v>
      </c>
      <c r="L6" s="444" t="s">
        <v>52</v>
      </c>
      <c r="M6" s="76"/>
      <c r="N6" s="450" t="s">
        <v>1</v>
      </c>
      <c r="O6" s="446" t="s">
        <v>2</v>
      </c>
      <c r="P6" s="446" t="s">
        <v>51</v>
      </c>
      <c r="Q6" s="446" t="s">
        <v>45</v>
      </c>
      <c r="R6" s="444" t="s">
        <v>52</v>
      </c>
      <c r="S6" s="76"/>
      <c r="T6" s="470" t="s">
        <v>1</v>
      </c>
      <c r="U6" s="395" t="s">
        <v>2</v>
      </c>
      <c r="V6" s="395" t="s">
        <v>53</v>
      </c>
      <c r="W6" s="395" t="s">
        <v>45</v>
      </c>
      <c r="X6" s="399" t="s">
        <v>52</v>
      </c>
      <c r="Y6" s="76"/>
    </row>
    <row r="7" spans="2:25" ht="61.5" customHeight="1" thickBot="1" x14ac:dyDescent="0.3">
      <c r="B7" s="451"/>
      <c r="C7" s="447"/>
      <c r="D7" s="447"/>
      <c r="E7" s="447"/>
      <c r="F7" s="445"/>
      <c r="G7" s="84"/>
      <c r="H7" s="451"/>
      <c r="I7" s="461"/>
      <c r="J7" s="447"/>
      <c r="K7" s="459"/>
      <c r="L7" s="445"/>
      <c r="M7" s="76"/>
      <c r="N7" s="451"/>
      <c r="O7" s="447"/>
      <c r="P7" s="447"/>
      <c r="Q7" s="447"/>
      <c r="R7" s="445"/>
      <c r="S7" s="76"/>
      <c r="T7" s="471"/>
      <c r="U7" s="472"/>
      <c r="V7" s="472"/>
      <c r="W7" s="472"/>
      <c r="X7" s="473"/>
      <c r="Y7" s="76"/>
    </row>
    <row r="8" spans="2:25" ht="15.75" thickBot="1" x14ac:dyDescent="0.3">
      <c r="B8" s="34">
        <v>44197</v>
      </c>
      <c r="C8" s="36"/>
      <c r="D8" s="41">
        <v>8</v>
      </c>
      <c r="E8" s="85">
        <v>26.5</v>
      </c>
      <c r="F8" s="86" t="e">
        <f t="shared" ref="F8:F13" si="0">+D8/C8</f>
        <v>#DIV/0!</v>
      </c>
      <c r="G8" s="87"/>
      <c r="H8" s="273">
        <v>44197</v>
      </c>
      <c r="I8" s="104"/>
      <c r="J8" s="104">
        <v>1</v>
      </c>
      <c r="K8" s="274">
        <v>3.1</v>
      </c>
      <c r="L8" s="275" t="e">
        <f t="shared" ref="L8:L13" si="1">+J8/I8</f>
        <v>#DIV/0!</v>
      </c>
      <c r="M8" s="76"/>
      <c r="N8" s="34">
        <v>44197</v>
      </c>
      <c r="O8" s="183"/>
      <c r="P8" s="183">
        <v>6</v>
      </c>
      <c r="Q8" s="191">
        <v>38.6</v>
      </c>
      <c r="R8" s="184" t="e">
        <f t="shared" ref="R8:R9" si="2">+P8/O8</f>
        <v>#DIV/0!</v>
      </c>
      <c r="S8" s="76"/>
      <c r="T8" s="34">
        <v>44197</v>
      </c>
      <c r="U8" s="104"/>
      <c r="V8" s="235">
        <v>49.2</v>
      </c>
      <c r="W8" s="235">
        <v>159.6</v>
      </c>
      <c r="X8" s="148" t="e">
        <f t="shared" ref="X8:X13" si="3">+V8/U8</f>
        <v>#DIV/0!</v>
      </c>
      <c r="Y8" s="31"/>
    </row>
    <row r="9" spans="2:25" ht="15.75" thickBot="1" x14ac:dyDescent="0.3">
      <c r="B9" s="34">
        <v>44228</v>
      </c>
      <c r="C9" s="41"/>
      <c r="D9" s="41">
        <v>5</v>
      </c>
      <c r="E9" s="85">
        <v>17.399999999999999</v>
      </c>
      <c r="F9" s="86" t="e">
        <f t="shared" si="0"/>
        <v>#DIV/0!</v>
      </c>
      <c r="G9" s="87"/>
      <c r="H9" s="273">
        <v>44228</v>
      </c>
      <c r="I9" s="70"/>
      <c r="J9" s="70">
        <v>0</v>
      </c>
      <c r="K9" s="105">
        <v>2.1</v>
      </c>
      <c r="L9" s="264" t="e">
        <f t="shared" si="1"/>
        <v>#DIV/0!</v>
      </c>
      <c r="M9" s="76"/>
      <c r="N9" s="34">
        <v>44228</v>
      </c>
      <c r="O9" s="41"/>
      <c r="P9" s="41">
        <v>8</v>
      </c>
      <c r="Q9" s="85">
        <v>48.8</v>
      </c>
      <c r="R9" s="86" t="e">
        <f t="shared" si="2"/>
        <v>#DIV/0!</v>
      </c>
      <c r="S9" s="76"/>
      <c r="T9" s="34">
        <v>44228</v>
      </c>
      <c r="U9" s="70"/>
      <c r="V9" s="236">
        <v>41.1</v>
      </c>
      <c r="W9" s="105">
        <v>133.5</v>
      </c>
      <c r="X9" s="148" t="e">
        <f t="shared" si="3"/>
        <v>#DIV/0!</v>
      </c>
      <c r="Y9" s="76"/>
    </row>
    <row r="10" spans="2:25" ht="15.75" customHeight="1" thickBot="1" x14ac:dyDescent="0.3">
      <c r="B10" s="34">
        <v>44256</v>
      </c>
      <c r="C10" s="41"/>
      <c r="D10" s="41">
        <v>29</v>
      </c>
      <c r="E10" s="85">
        <v>47.9</v>
      </c>
      <c r="F10" s="86" t="e">
        <f t="shared" si="0"/>
        <v>#DIV/0!</v>
      </c>
      <c r="G10" s="87"/>
      <c r="H10" s="273">
        <v>44256</v>
      </c>
      <c r="I10" s="70"/>
      <c r="J10" s="70">
        <v>6</v>
      </c>
      <c r="K10" s="105">
        <v>29.9</v>
      </c>
      <c r="L10" s="264" t="e">
        <f t="shared" si="1"/>
        <v>#DIV/0!</v>
      </c>
      <c r="M10" s="76"/>
      <c r="N10" s="34">
        <v>44256</v>
      </c>
      <c r="O10" s="41"/>
      <c r="P10" s="41">
        <v>7</v>
      </c>
      <c r="Q10" s="85">
        <v>43.1</v>
      </c>
      <c r="R10" s="86" t="e">
        <f>+P10/O10</f>
        <v>#DIV/0!</v>
      </c>
      <c r="S10" s="76"/>
      <c r="T10" s="34">
        <v>44256</v>
      </c>
      <c r="U10" s="70"/>
      <c r="V10" s="237">
        <v>43.15</v>
      </c>
      <c r="W10" s="118">
        <v>136</v>
      </c>
      <c r="X10" s="148" t="e">
        <f t="shared" si="3"/>
        <v>#DIV/0!</v>
      </c>
      <c r="Y10" s="76"/>
    </row>
    <row r="11" spans="2:25" ht="15.75" thickBot="1" x14ac:dyDescent="0.3">
      <c r="B11" s="34">
        <v>44287</v>
      </c>
      <c r="C11" s="41"/>
      <c r="D11" s="41">
        <v>29</v>
      </c>
      <c r="E11" s="85">
        <v>47.9</v>
      </c>
      <c r="F11" s="86" t="e">
        <f t="shared" si="0"/>
        <v>#DIV/0!</v>
      </c>
      <c r="G11" s="87"/>
      <c r="H11" s="273">
        <v>44287</v>
      </c>
      <c r="I11" s="41"/>
      <c r="J11" s="70">
        <v>6</v>
      </c>
      <c r="K11" s="105">
        <v>29.9</v>
      </c>
      <c r="L11" s="264" t="e">
        <f t="shared" si="1"/>
        <v>#DIV/0!</v>
      </c>
      <c r="M11" s="76"/>
      <c r="N11" s="34">
        <v>44287</v>
      </c>
      <c r="O11" s="41"/>
      <c r="P11" s="41">
        <v>7</v>
      </c>
      <c r="Q11" s="85">
        <v>43.1</v>
      </c>
      <c r="R11" s="86" t="e">
        <f t="shared" ref="R11:R13" si="4">+P11/O11</f>
        <v>#DIV/0!</v>
      </c>
      <c r="S11" s="76"/>
      <c r="T11" s="34">
        <v>44287</v>
      </c>
      <c r="U11" s="70"/>
      <c r="V11" s="237">
        <v>43.15</v>
      </c>
      <c r="W11" s="118">
        <v>136</v>
      </c>
      <c r="X11" s="148" t="e">
        <f t="shared" si="3"/>
        <v>#DIV/0!</v>
      </c>
      <c r="Y11" s="91"/>
    </row>
    <row r="12" spans="2:25" ht="15.75" thickBot="1" x14ac:dyDescent="0.3">
      <c r="B12" s="34">
        <v>44317</v>
      </c>
      <c r="C12" s="41"/>
      <c r="D12" s="41">
        <v>29</v>
      </c>
      <c r="E12" s="85">
        <v>47.9</v>
      </c>
      <c r="F12" s="86" t="e">
        <f t="shared" si="0"/>
        <v>#DIV/0!</v>
      </c>
      <c r="G12" s="87"/>
      <c r="H12" s="273">
        <v>44317</v>
      </c>
      <c r="I12" s="41"/>
      <c r="J12" s="70">
        <v>6</v>
      </c>
      <c r="K12" s="105">
        <v>29.9</v>
      </c>
      <c r="L12" s="264" t="e">
        <f t="shared" si="1"/>
        <v>#DIV/0!</v>
      </c>
      <c r="M12" s="76"/>
      <c r="N12" s="34">
        <v>44317</v>
      </c>
      <c r="O12" s="41"/>
      <c r="P12" s="41">
        <v>7</v>
      </c>
      <c r="Q12" s="85">
        <v>43.1</v>
      </c>
      <c r="R12" s="86" t="e">
        <f t="shared" si="4"/>
        <v>#DIV/0!</v>
      </c>
      <c r="S12" s="76"/>
      <c r="T12" s="34">
        <v>44317</v>
      </c>
      <c r="U12" s="70"/>
      <c r="V12" s="237">
        <v>43.15</v>
      </c>
      <c r="W12" s="118">
        <v>136</v>
      </c>
      <c r="X12" s="148" t="e">
        <f t="shared" si="3"/>
        <v>#DIV/0!</v>
      </c>
      <c r="Y12" s="76"/>
    </row>
    <row r="13" spans="2:25" ht="15.75" thickBot="1" x14ac:dyDescent="0.3">
      <c r="B13" s="34">
        <v>44348</v>
      </c>
      <c r="C13" s="41"/>
      <c r="D13" s="41">
        <v>29</v>
      </c>
      <c r="E13" s="85">
        <v>47.9</v>
      </c>
      <c r="F13" s="86" t="e">
        <f t="shared" si="0"/>
        <v>#DIV/0!</v>
      </c>
      <c r="G13" s="87"/>
      <c r="H13" s="273">
        <v>44348</v>
      </c>
      <c r="I13" s="41"/>
      <c r="J13" s="70">
        <v>6</v>
      </c>
      <c r="K13" s="105">
        <v>29.9</v>
      </c>
      <c r="L13" s="264" t="e">
        <f t="shared" si="1"/>
        <v>#DIV/0!</v>
      </c>
      <c r="M13" s="76"/>
      <c r="N13" s="34">
        <v>44348</v>
      </c>
      <c r="O13" s="41"/>
      <c r="P13" s="41">
        <v>7</v>
      </c>
      <c r="Q13" s="85">
        <v>43.1</v>
      </c>
      <c r="R13" s="86" t="e">
        <f t="shared" si="4"/>
        <v>#DIV/0!</v>
      </c>
      <c r="S13" s="76"/>
      <c r="T13" s="34">
        <v>44348</v>
      </c>
      <c r="U13" s="70"/>
      <c r="V13" s="237">
        <v>43.15</v>
      </c>
      <c r="W13" s="118">
        <v>136</v>
      </c>
      <c r="X13" s="148" t="e">
        <f t="shared" si="3"/>
        <v>#DIV/0!</v>
      </c>
      <c r="Y13" s="91"/>
    </row>
    <row r="14" spans="2:25" ht="15.75" thickBot="1" x14ac:dyDescent="0.3">
      <c r="B14" s="34">
        <v>44378</v>
      </c>
      <c r="C14" s="41"/>
      <c r="D14" s="41">
        <v>29</v>
      </c>
      <c r="E14" s="85">
        <v>47.9</v>
      </c>
      <c r="F14" s="86" t="e">
        <f t="shared" ref="F14:F16" si="5">+D14/C14</f>
        <v>#DIV/0!</v>
      </c>
      <c r="G14" s="87"/>
      <c r="H14" s="273">
        <v>44378</v>
      </c>
      <c r="I14" s="41"/>
      <c r="J14" s="70">
        <v>6</v>
      </c>
      <c r="K14" s="105">
        <v>29.9</v>
      </c>
      <c r="L14" s="264" t="e">
        <f t="shared" ref="L14:L16" si="6">+J14/I14</f>
        <v>#DIV/0!</v>
      </c>
      <c r="M14" s="76"/>
      <c r="N14" s="34">
        <v>44378</v>
      </c>
      <c r="O14" s="41"/>
      <c r="P14" s="41">
        <v>7</v>
      </c>
      <c r="Q14" s="85">
        <v>43.1</v>
      </c>
      <c r="R14" s="86" t="e">
        <f t="shared" ref="R14:R16" si="7">+P14/O14</f>
        <v>#DIV/0!</v>
      </c>
      <c r="S14" s="76"/>
      <c r="T14" s="34">
        <v>44378</v>
      </c>
      <c r="U14" s="70"/>
      <c r="V14" s="237">
        <v>43.15</v>
      </c>
      <c r="W14" s="118">
        <v>136</v>
      </c>
      <c r="X14" s="148" t="e">
        <f t="shared" ref="X14:X16" si="8">+V14/U14</f>
        <v>#DIV/0!</v>
      </c>
      <c r="Y14" s="76"/>
    </row>
    <row r="15" spans="2:25" ht="15.75" thickBot="1" x14ac:dyDescent="0.3">
      <c r="B15" s="34">
        <v>44409</v>
      </c>
      <c r="C15" s="41"/>
      <c r="D15" s="41">
        <v>29</v>
      </c>
      <c r="E15" s="85">
        <v>47.9</v>
      </c>
      <c r="F15" s="86" t="e">
        <f t="shared" si="5"/>
        <v>#DIV/0!</v>
      </c>
      <c r="G15" s="87"/>
      <c r="H15" s="273">
        <v>44409</v>
      </c>
      <c r="I15" s="41"/>
      <c r="J15" s="70">
        <v>6</v>
      </c>
      <c r="K15" s="105">
        <v>29.9</v>
      </c>
      <c r="L15" s="264" t="e">
        <f t="shared" si="6"/>
        <v>#DIV/0!</v>
      </c>
      <c r="M15" s="76"/>
      <c r="N15" s="34">
        <v>44409</v>
      </c>
      <c r="O15" s="41"/>
      <c r="P15" s="41">
        <v>7</v>
      </c>
      <c r="Q15" s="85">
        <v>43.1</v>
      </c>
      <c r="R15" s="86" t="e">
        <f t="shared" si="7"/>
        <v>#DIV/0!</v>
      </c>
      <c r="S15" s="76"/>
      <c r="T15" s="34">
        <v>44409</v>
      </c>
      <c r="U15" s="70"/>
      <c r="V15" s="237">
        <v>43.15</v>
      </c>
      <c r="W15" s="118">
        <v>136</v>
      </c>
      <c r="X15" s="148" t="e">
        <f t="shared" si="8"/>
        <v>#DIV/0!</v>
      </c>
      <c r="Y15" s="76"/>
    </row>
    <row r="16" spans="2:25" ht="15.75" thickBot="1" x14ac:dyDescent="0.3">
      <c r="B16" s="34">
        <v>44440</v>
      </c>
      <c r="C16" s="41"/>
      <c r="D16" s="41">
        <v>29</v>
      </c>
      <c r="E16" s="85">
        <v>47.9</v>
      </c>
      <c r="F16" s="86" t="e">
        <f t="shared" si="5"/>
        <v>#DIV/0!</v>
      </c>
      <c r="G16" s="87"/>
      <c r="H16" s="273">
        <v>44440</v>
      </c>
      <c r="I16" s="41"/>
      <c r="J16" s="70">
        <v>6</v>
      </c>
      <c r="K16" s="105">
        <v>29.9</v>
      </c>
      <c r="L16" s="264" t="e">
        <f t="shared" si="6"/>
        <v>#DIV/0!</v>
      </c>
      <c r="M16" s="76"/>
      <c r="N16" s="34">
        <v>44440</v>
      </c>
      <c r="O16" s="41"/>
      <c r="P16" s="41">
        <v>7</v>
      </c>
      <c r="Q16" s="85">
        <v>43.1</v>
      </c>
      <c r="R16" s="86" t="e">
        <f t="shared" si="7"/>
        <v>#DIV/0!</v>
      </c>
      <c r="S16" s="76"/>
      <c r="T16" s="34">
        <v>44440</v>
      </c>
      <c r="U16" s="70"/>
      <c r="V16" s="237">
        <v>43.15</v>
      </c>
      <c r="W16" s="118">
        <v>136</v>
      </c>
      <c r="X16" s="148" t="e">
        <f t="shared" si="8"/>
        <v>#DIV/0!</v>
      </c>
      <c r="Y16" s="76"/>
    </row>
    <row r="17" spans="2:25" ht="15.75" thickBot="1" x14ac:dyDescent="0.3">
      <c r="B17" s="34">
        <v>44470</v>
      </c>
      <c r="C17" s="41"/>
      <c r="D17" s="41"/>
      <c r="E17" s="85"/>
      <c r="F17" s="86"/>
      <c r="G17" s="87"/>
      <c r="H17" s="273">
        <v>44470</v>
      </c>
      <c r="I17" s="41"/>
      <c r="J17" s="217"/>
      <c r="K17" s="85"/>
      <c r="L17" s="202"/>
      <c r="M17" s="76"/>
      <c r="N17" s="34">
        <v>44470</v>
      </c>
      <c r="O17" s="41"/>
      <c r="P17" s="41"/>
      <c r="Q17" s="85"/>
      <c r="R17" s="86"/>
      <c r="S17" s="76"/>
      <c r="T17" s="34">
        <v>44470</v>
      </c>
      <c r="U17" s="70"/>
      <c r="V17" s="236"/>
      <c r="W17" s="105"/>
      <c r="X17" s="148"/>
      <c r="Y17" s="76"/>
    </row>
    <row r="18" spans="2:25" ht="15.75" thickBot="1" x14ac:dyDescent="0.3">
      <c r="B18" s="34">
        <v>44501</v>
      </c>
      <c r="C18" s="41"/>
      <c r="D18" s="41"/>
      <c r="E18" s="85"/>
      <c r="F18" s="86"/>
      <c r="G18" s="87"/>
      <c r="H18" s="273">
        <v>44501</v>
      </c>
      <c r="I18" s="41"/>
      <c r="J18" s="217"/>
      <c r="K18" s="85"/>
      <c r="L18" s="202"/>
      <c r="M18" s="76"/>
      <c r="N18" s="34">
        <v>44501</v>
      </c>
      <c r="O18" s="41"/>
      <c r="P18" s="41"/>
      <c r="Q18" s="85"/>
      <c r="R18" s="86"/>
      <c r="S18" s="76"/>
      <c r="T18" s="34">
        <v>44501</v>
      </c>
      <c r="U18" s="70"/>
      <c r="V18" s="236"/>
      <c r="W18" s="105"/>
      <c r="X18" s="148"/>
      <c r="Y18" s="76"/>
    </row>
    <row r="19" spans="2:25" ht="15.75" thickBot="1" x14ac:dyDescent="0.3">
      <c r="B19" s="34">
        <v>44531</v>
      </c>
      <c r="C19" s="41"/>
      <c r="D19" s="41"/>
      <c r="E19" s="85"/>
      <c r="F19" s="86"/>
      <c r="G19" s="87"/>
      <c r="H19" s="273">
        <v>44531</v>
      </c>
      <c r="I19" s="41"/>
      <c r="J19" s="217"/>
      <c r="K19" s="85"/>
      <c r="L19" s="202"/>
      <c r="M19" s="76"/>
      <c r="N19" s="34">
        <v>44531</v>
      </c>
      <c r="O19" s="41"/>
      <c r="P19" s="41"/>
      <c r="Q19" s="85"/>
      <c r="R19" s="86"/>
      <c r="S19" s="76"/>
      <c r="T19" s="34">
        <v>44531</v>
      </c>
      <c r="U19" s="70"/>
      <c r="V19" s="236"/>
      <c r="W19" s="105"/>
      <c r="X19" s="148"/>
      <c r="Y19" s="76"/>
    </row>
    <row r="20" spans="2:25" ht="15.75" thickBot="1" x14ac:dyDescent="0.3">
      <c r="B20" s="188" t="s">
        <v>18</v>
      </c>
      <c r="C20" s="95" t="e">
        <f>AVERAGE(C8:C19)</f>
        <v>#DIV/0!</v>
      </c>
      <c r="D20" s="95">
        <f>AVERAGE(D8:D19)</f>
        <v>24</v>
      </c>
      <c r="E20" s="95">
        <f>AVERAGE(E8:E19)</f>
        <v>42.133333333333326</v>
      </c>
      <c r="F20" s="186" t="e">
        <f>AVERAGE(F8:F19)</f>
        <v>#DIV/0!</v>
      </c>
      <c r="G20" s="96"/>
      <c r="H20" s="189" t="s">
        <v>18</v>
      </c>
      <c r="I20" s="181" t="e">
        <f>AVERAGE(I8:I19)</f>
        <v>#DIV/0!</v>
      </c>
      <c r="J20" s="203">
        <f>AVERAGE(J8:J19)</f>
        <v>4.7777777777777777</v>
      </c>
      <c r="K20" s="190">
        <f>AVERAGE(K8:K19)</f>
        <v>23.833333333333336</v>
      </c>
      <c r="L20" s="204" t="e">
        <f>AVERAGE(L8:L19)</f>
        <v>#DIV/0!</v>
      </c>
      <c r="M20" s="96"/>
      <c r="N20" s="189" t="s">
        <v>18</v>
      </c>
      <c r="O20" s="181" t="e">
        <f>AVERAGE(O8:O19)</f>
        <v>#DIV/0!</v>
      </c>
      <c r="P20" s="181">
        <f>AVERAGE(P8:P19)</f>
        <v>7</v>
      </c>
      <c r="Q20" s="181">
        <f>AVERAGE(Q8:Q19)</f>
        <v>43.233333333333341</v>
      </c>
      <c r="R20" s="194" t="e">
        <f>AVERAGE(R8:R19)</f>
        <v>#DIV/0!</v>
      </c>
      <c r="S20" s="96"/>
      <c r="T20" s="238" t="s">
        <v>18</v>
      </c>
      <c r="U20" s="110" t="e">
        <f>AVERAGE(U8:U19)</f>
        <v>#DIV/0!</v>
      </c>
      <c r="V20" s="110">
        <f>AVERAGE(V8:V19)</f>
        <v>43.594444444444441</v>
      </c>
      <c r="W20" s="110">
        <f>AVERAGE(W8:W19)</f>
        <v>138.34444444444443</v>
      </c>
      <c r="X20" s="113" t="e">
        <f>AVERAGE(X8:X19)</f>
        <v>#DIV/0!</v>
      </c>
      <c r="Y20" s="82"/>
    </row>
    <row r="21" spans="2:25" x14ac:dyDescent="0.25">
      <c r="B21" s="97"/>
      <c r="C21" s="97"/>
      <c r="D21" s="98"/>
      <c r="E21" s="99"/>
      <c r="F21" s="100"/>
      <c r="G21" s="101"/>
      <c r="H21" s="102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31" t="s">
        <v>47</v>
      </c>
      <c r="U21" s="76"/>
      <c r="V21" s="76"/>
      <c r="W21" s="76"/>
      <c r="X21" s="76"/>
      <c r="Y21" s="76"/>
    </row>
    <row r="22" spans="2:25" x14ac:dyDescent="0.25">
      <c r="B22" s="97"/>
      <c r="C22" s="97"/>
      <c r="D22" s="98"/>
      <c r="E22" s="99"/>
      <c r="F22" s="100"/>
      <c r="G22" s="101"/>
      <c r="H22" s="76"/>
      <c r="I22" s="76"/>
      <c r="J22" s="76"/>
      <c r="K22" s="103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2:25" ht="16.5" thickBot="1" x14ac:dyDescent="0.3">
      <c r="B23" s="434" t="s">
        <v>75</v>
      </c>
      <c r="C23" s="435"/>
      <c r="D23" s="435"/>
      <c r="E23" s="435"/>
      <c r="F23" s="436"/>
      <c r="G23" s="76"/>
      <c r="H23" s="434" t="s">
        <v>75</v>
      </c>
      <c r="I23" s="435"/>
      <c r="J23" s="435"/>
      <c r="K23" s="435"/>
      <c r="L23" s="436"/>
      <c r="M23" s="76"/>
      <c r="N23" s="434" t="s">
        <v>75</v>
      </c>
      <c r="O23" s="435"/>
      <c r="P23" s="435"/>
      <c r="Q23" s="435"/>
      <c r="R23" s="436"/>
      <c r="S23" s="76"/>
      <c r="T23" s="434" t="s">
        <v>75</v>
      </c>
      <c r="U23" s="435"/>
      <c r="V23" s="435"/>
      <c r="W23" s="435"/>
      <c r="X23" s="436"/>
      <c r="Y23" s="76"/>
    </row>
    <row r="24" spans="2:25" x14ac:dyDescent="0.25">
      <c r="B24" s="437" t="s">
        <v>24</v>
      </c>
      <c r="C24" s="437"/>
      <c r="D24" s="437"/>
      <c r="E24" s="437"/>
      <c r="F24" s="437"/>
      <c r="G24" s="76"/>
      <c r="H24" s="437" t="s">
        <v>25</v>
      </c>
      <c r="I24" s="437"/>
      <c r="J24" s="437"/>
      <c r="K24" s="437"/>
      <c r="L24" s="437"/>
      <c r="M24" s="76"/>
      <c r="N24" s="433" t="s">
        <v>26</v>
      </c>
      <c r="O24" s="433"/>
      <c r="P24" s="433"/>
      <c r="Q24" s="433"/>
      <c r="R24" s="433"/>
      <c r="S24" s="76"/>
      <c r="T24" s="421" t="s">
        <v>27</v>
      </c>
      <c r="U24" s="421"/>
      <c r="V24" s="421"/>
      <c r="W24" s="421"/>
      <c r="X24" s="421"/>
      <c r="Y24" s="76"/>
    </row>
    <row r="25" spans="2:25" ht="15.75" thickBot="1" x14ac:dyDescent="0.3">
      <c r="B25" s="81"/>
      <c r="C25" s="81"/>
      <c r="D25" s="81"/>
      <c r="E25" s="81"/>
      <c r="F25" s="77"/>
      <c r="G25" s="76"/>
      <c r="H25" s="81"/>
      <c r="I25" s="81"/>
      <c r="J25" s="81"/>
      <c r="K25" s="81"/>
      <c r="L25" s="77"/>
      <c r="M25" s="76"/>
      <c r="N25" s="81"/>
      <c r="O25" s="81"/>
      <c r="P25" s="81"/>
      <c r="Q25" s="81"/>
      <c r="R25" s="77"/>
      <c r="S25" s="76"/>
      <c r="T25" s="76"/>
      <c r="U25" s="76"/>
      <c r="V25" s="76"/>
      <c r="W25" s="76"/>
      <c r="X25" s="76"/>
      <c r="Y25" s="76"/>
    </row>
    <row r="26" spans="2:25" x14ac:dyDescent="0.25">
      <c r="B26" s="450" t="s">
        <v>1</v>
      </c>
      <c r="C26" s="446" t="s">
        <v>2</v>
      </c>
      <c r="D26" s="446" t="s">
        <v>54</v>
      </c>
      <c r="E26" s="446" t="s">
        <v>45</v>
      </c>
      <c r="F26" s="444" t="s">
        <v>52</v>
      </c>
      <c r="G26" s="76"/>
      <c r="H26" s="450" t="s">
        <v>1</v>
      </c>
      <c r="I26" s="446" t="s">
        <v>2</v>
      </c>
      <c r="J26" s="446" t="s">
        <v>51</v>
      </c>
      <c r="K26" s="446" t="s">
        <v>45</v>
      </c>
      <c r="L26" s="444" t="s">
        <v>52</v>
      </c>
      <c r="M26" s="76"/>
      <c r="N26" s="450" t="s">
        <v>1</v>
      </c>
      <c r="O26" s="446" t="s">
        <v>2</v>
      </c>
      <c r="P26" s="446" t="s">
        <v>51</v>
      </c>
      <c r="Q26" s="446" t="s">
        <v>45</v>
      </c>
      <c r="R26" s="444" t="s">
        <v>52</v>
      </c>
      <c r="S26" s="76"/>
      <c r="T26" s="450" t="s">
        <v>1</v>
      </c>
      <c r="U26" s="446" t="s">
        <v>2</v>
      </c>
      <c r="V26" s="446" t="s">
        <v>51</v>
      </c>
      <c r="W26" s="446" t="s">
        <v>45</v>
      </c>
      <c r="X26" s="444" t="s">
        <v>52</v>
      </c>
      <c r="Y26" s="76"/>
    </row>
    <row r="27" spans="2:25" ht="51" customHeight="1" thickBot="1" x14ac:dyDescent="0.3">
      <c r="B27" s="451"/>
      <c r="C27" s="447"/>
      <c r="D27" s="447"/>
      <c r="E27" s="447"/>
      <c r="F27" s="445"/>
      <c r="G27" s="76"/>
      <c r="H27" s="451"/>
      <c r="I27" s="447"/>
      <c r="J27" s="447"/>
      <c r="K27" s="447"/>
      <c r="L27" s="445"/>
      <c r="M27" s="76"/>
      <c r="N27" s="451"/>
      <c r="O27" s="474"/>
      <c r="P27" s="474"/>
      <c r="Q27" s="474"/>
      <c r="R27" s="475"/>
      <c r="S27" s="76"/>
      <c r="T27" s="451"/>
      <c r="U27" s="447"/>
      <c r="V27" s="447"/>
      <c r="W27" s="447"/>
      <c r="X27" s="445"/>
      <c r="Y27" s="76"/>
    </row>
    <row r="28" spans="2:25" ht="15.75" thickBot="1" x14ac:dyDescent="0.3">
      <c r="B28" s="34">
        <v>44197</v>
      </c>
      <c r="C28" s="36"/>
      <c r="D28" s="235">
        <v>119.3</v>
      </c>
      <c r="E28" s="285">
        <v>30</v>
      </c>
      <c r="F28" s="106"/>
      <c r="G28" s="76"/>
      <c r="H28" s="34">
        <v>44197</v>
      </c>
      <c r="I28" s="36"/>
      <c r="J28" s="104">
        <v>38</v>
      </c>
      <c r="K28" s="293">
        <v>77.099999999999994</v>
      </c>
      <c r="L28" s="106" t="e">
        <f t="shared" ref="L28:L33" si="9">+J28/I28</f>
        <v>#DIV/0!</v>
      </c>
      <c r="M28" s="76"/>
      <c r="N28" s="34">
        <v>44197</v>
      </c>
      <c r="O28" s="183"/>
      <c r="P28" s="266">
        <v>5</v>
      </c>
      <c r="Q28" s="301">
        <v>29.6</v>
      </c>
      <c r="R28" s="267" t="e">
        <f t="shared" ref="R28:R33" si="10">+P28/O28</f>
        <v>#DIV/0!</v>
      </c>
      <c r="S28" s="76"/>
      <c r="T28" s="34">
        <v>44197</v>
      </c>
      <c r="U28" s="36"/>
      <c r="V28" s="36">
        <v>25</v>
      </c>
      <c r="W28" s="88">
        <v>25.4</v>
      </c>
      <c r="X28" s="86" t="e">
        <f>+V28/U28</f>
        <v>#DIV/0!</v>
      </c>
      <c r="Y28" s="76"/>
    </row>
    <row r="29" spans="2:25" ht="15.75" thickBot="1" x14ac:dyDescent="0.3">
      <c r="B29" s="34">
        <v>44228</v>
      </c>
      <c r="C29" s="41"/>
      <c r="D29" s="105">
        <v>157.5</v>
      </c>
      <c r="E29" s="298">
        <v>40</v>
      </c>
      <c r="F29" s="106"/>
      <c r="G29" s="76"/>
      <c r="H29" s="34">
        <v>44228</v>
      </c>
      <c r="I29" s="41"/>
      <c r="J29" s="104">
        <v>38</v>
      </c>
      <c r="K29" s="293">
        <v>77.099999999999994</v>
      </c>
      <c r="L29" s="106" t="e">
        <f t="shared" si="9"/>
        <v>#DIV/0!</v>
      </c>
      <c r="M29" s="76"/>
      <c r="N29" s="34">
        <v>44228</v>
      </c>
      <c r="O29" s="41"/>
      <c r="P29" s="107">
        <v>5</v>
      </c>
      <c r="Q29" s="279">
        <v>29.7</v>
      </c>
      <c r="R29" s="106" t="e">
        <f t="shared" si="10"/>
        <v>#DIV/0!</v>
      </c>
      <c r="S29" s="76"/>
      <c r="T29" s="34">
        <v>44228</v>
      </c>
      <c r="U29" s="41"/>
      <c r="V29" s="41">
        <v>30</v>
      </c>
      <c r="W29" s="85">
        <v>33.200000000000003</v>
      </c>
      <c r="X29" s="86" t="e">
        <f>+V29/U29</f>
        <v>#DIV/0!</v>
      </c>
      <c r="Y29" s="76"/>
    </row>
    <row r="30" spans="2:25" ht="15.75" thickBot="1" x14ac:dyDescent="0.3">
      <c r="B30" s="34">
        <v>44256</v>
      </c>
      <c r="C30" s="41"/>
      <c r="D30" s="265">
        <v>11.05</v>
      </c>
      <c r="E30" s="286">
        <v>36.590000000000003</v>
      </c>
      <c r="F30" s="106"/>
      <c r="G30" s="76"/>
      <c r="H30" s="34">
        <v>44256</v>
      </c>
      <c r="I30" s="41"/>
      <c r="J30" s="70">
        <v>39</v>
      </c>
      <c r="K30" s="288">
        <v>82.9</v>
      </c>
      <c r="L30" s="106" t="e">
        <f t="shared" si="9"/>
        <v>#DIV/0!</v>
      </c>
      <c r="M30" s="76"/>
      <c r="N30" s="34">
        <v>44256</v>
      </c>
      <c r="O30" s="41"/>
      <c r="P30" s="70">
        <v>5</v>
      </c>
      <c r="Q30" s="279">
        <v>31.5</v>
      </c>
      <c r="R30" s="106" t="e">
        <f t="shared" si="10"/>
        <v>#DIV/0!</v>
      </c>
      <c r="S30" s="76"/>
      <c r="T30" s="34">
        <v>44256</v>
      </c>
      <c r="U30" s="41"/>
      <c r="V30" s="41">
        <v>36</v>
      </c>
      <c r="W30" s="85">
        <v>38</v>
      </c>
      <c r="X30" s="86" t="e">
        <f>+V30/U30</f>
        <v>#DIV/0!</v>
      </c>
      <c r="Y30" s="76"/>
    </row>
    <row r="31" spans="2:25" ht="15.75" thickBot="1" x14ac:dyDescent="0.3">
      <c r="B31" s="34">
        <v>44287</v>
      </c>
      <c r="C31" s="41"/>
      <c r="D31" s="265">
        <v>11.05</v>
      </c>
      <c r="E31" s="286">
        <v>36.590000000000003</v>
      </c>
      <c r="F31" s="106"/>
      <c r="G31" s="76"/>
      <c r="H31" s="34">
        <v>44287</v>
      </c>
      <c r="I31" s="41"/>
      <c r="J31" s="70">
        <v>39</v>
      </c>
      <c r="K31" s="288">
        <v>82.9</v>
      </c>
      <c r="L31" s="106" t="e">
        <f t="shared" si="9"/>
        <v>#DIV/0!</v>
      </c>
      <c r="M31" s="76"/>
      <c r="N31" s="34">
        <v>44287</v>
      </c>
      <c r="O31" s="41"/>
      <c r="P31" s="70">
        <v>5</v>
      </c>
      <c r="Q31" s="279">
        <v>31.5</v>
      </c>
      <c r="R31" s="106" t="e">
        <f t="shared" si="10"/>
        <v>#DIV/0!</v>
      </c>
      <c r="S31" s="76"/>
      <c r="T31" s="34">
        <v>44287</v>
      </c>
      <c r="U31" s="41"/>
      <c r="V31" s="41">
        <v>36</v>
      </c>
      <c r="W31" s="85">
        <v>38</v>
      </c>
      <c r="X31" s="86" t="e">
        <f t="shared" ref="X31:X33" si="11">+V31/U31</f>
        <v>#DIV/0!</v>
      </c>
      <c r="Y31" s="76"/>
    </row>
    <row r="32" spans="2:25" ht="15.75" thickBot="1" x14ac:dyDescent="0.3">
      <c r="B32" s="34">
        <v>44317</v>
      </c>
      <c r="C32" s="41"/>
      <c r="D32" s="265">
        <v>11.05</v>
      </c>
      <c r="E32" s="286">
        <v>36.590000000000003</v>
      </c>
      <c r="F32" s="86"/>
      <c r="G32" s="76"/>
      <c r="H32" s="34">
        <v>44317</v>
      </c>
      <c r="I32" s="41"/>
      <c r="J32" s="70">
        <v>39</v>
      </c>
      <c r="K32" s="288">
        <v>82.9</v>
      </c>
      <c r="L32" s="106" t="e">
        <f t="shared" si="9"/>
        <v>#DIV/0!</v>
      </c>
      <c r="M32" s="76"/>
      <c r="N32" s="34">
        <v>44317</v>
      </c>
      <c r="O32" s="41"/>
      <c r="P32" s="70">
        <v>5</v>
      </c>
      <c r="Q32" s="279">
        <v>31.5</v>
      </c>
      <c r="R32" s="106" t="e">
        <f t="shared" si="10"/>
        <v>#DIV/0!</v>
      </c>
      <c r="S32" s="76"/>
      <c r="T32" s="34">
        <v>44317</v>
      </c>
      <c r="U32" s="41"/>
      <c r="V32" s="41">
        <v>36</v>
      </c>
      <c r="W32" s="85">
        <v>38</v>
      </c>
      <c r="X32" s="86" t="e">
        <f t="shared" si="11"/>
        <v>#DIV/0!</v>
      </c>
      <c r="Y32" s="76"/>
    </row>
    <row r="33" spans="2:25" ht="15.75" thickBot="1" x14ac:dyDescent="0.3">
      <c r="B33" s="34">
        <v>44348</v>
      </c>
      <c r="C33" s="41"/>
      <c r="D33" s="265">
        <v>11.05</v>
      </c>
      <c r="E33" s="286">
        <v>36.590000000000003</v>
      </c>
      <c r="F33" s="86"/>
      <c r="G33" s="76"/>
      <c r="H33" s="34">
        <v>44348</v>
      </c>
      <c r="I33" s="185"/>
      <c r="J33" s="70">
        <v>39</v>
      </c>
      <c r="K33" s="288">
        <v>82.9</v>
      </c>
      <c r="L33" s="106" t="e">
        <f t="shared" si="9"/>
        <v>#DIV/0!</v>
      </c>
      <c r="M33" s="76"/>
      <c r="N33" s="34">
        <v>44348</v>
      </c>
      <c r="O33" s="41"/>
      <c r="P33" s="70">
        <v>5</v>
      </c>
      <c r="Q33" s="279">
        <v>31.5</v>
      </c>
      <c r="R33" s="106" t="e">
        <f t="shared" si="10"/>
        <v>#DIV/0!</v>
      </c>
      <c r="S33" s="76"/>
      <c r="T33" s="34">
        <v>44348</v>
      </c>
      <c r="U33" s="41"/>
      <c r="V33" s="41">
        <v>36</v>
      </c>
      <c r="W33" s="85">
        <v>38</v>
      </c>
      <c r="X33" s="86" t="e">
        <f t="shared" si="11"/>
        <v>#DIV/0!</v>
      </c>
      <c r="Y33" s="76"/>
    </row>
    <row r="34" spans="2:25" ht="15.75" thickBot="1" x14ac:dyDescent="0.3">
      <c r="B34" s="34">
        <v>44378</v>
      </c>
      <c r="C34" s="41"/>
      <c r="D34" s="265">
        <v>11.05</v>
      </c>
      <c r="E34" s="286">
        <v>36.590000000000003</v>
      </c>
      <c r="F34" s="86"/>
      <c r="G34" s="76"/>
      <c r="H34" s="34">
        <v>44378</v>
      </c>
      <c r="I34" s="185"/>
      <c r="J34" s="70">
        <v>39</v>
      </c>
      <c r="K34" s="288">
        <v>82.9</v>
      </c>
      <c r="L34" s="106" t="e">
        <f t="shared" ref="L34:L36" si="12">+J34/I34</f>
        <v>#DIV/0!</v>
      </c>
      <c r="M34" s="76"/>
      <c r="N34" s="34">
        <v>44378</v>
      </c>
      <c r="O34" s="41"/>
      <c r="P34" s="70">
        <v>5</v>
      </c>
      <c r="Q34" s="279">
        <v>31.5</v>
      </c>
      <c r="R34" s="106" t="e">
        <f t="shared" ref="R34:R36" si="13">+P34/O34</f>
        <v>#DIV/0!</v>
      </c>
      <c r="S34" s="76"/>
      <c r="T34" s="34">
        <v>44378</v>
      </c>
      <c r="U34" s="41"/>
      <c r="V34" s="41">
        <v>36</v>
      </c>
      <c r="W34" s="85">
        <v>38</v>
      </c>
      <c r="X34" s="86" t="e">
        <f t="shared" ref="X34:X36" si="14">+V34/U34</f>
        <v>#DIV/0!</v>
      </c>
      <c r="Y34" s="76"/>
    </row>
    <row r="35" spans="2:25" ht="15.75" thickBot="1" x14ac:dyDescent="0.3">
      <c r="B35" s="34">
        <v>44409</v>
      </c>
      <c r="C35" s="41"/>
      <c r="D35" s="265">
        <v>11.05</v>
      </c>
      <c r="E35" s="286">
        <v>36.590000000000003</v>
      </c>
      <c r="F35" s="86"/>
      <c r="G35" s="76"/>
      <c r="H35" s="34">
        <v>44409</v>
      </c>
      <c r="I35" s="185"/>
      <c r="J35" s="70">
        <v>39</v>
      </c>
      <c r="K35" s="288">
        <v>82.9</v>
      </c>
      <c r="L35" s="106" t="e">
        <f t="shared" si="12"/>
        <v>#DIV/0!</v>
      </c>
      <c r="M35" s="76"/>
      <c r="N35" s="34">
        <v>44409</v>
      </c>
      <c r="O35" s="41"/>
      <c r="P35" s="70">
        <v>5</v>
      </c>
      <c r="Q35" s="279">
        <v>31.5</v>
      </c>
      <c r="R35" s="106" t="e">
        <f t="shared" si="13"/>
        <v>#DIV/0!</v>
      </c>
      <c r="S35" s="76"/>
      <c r="T35" s="34">
        <v>44409</v>
      </c>
      <c r="U35" s="41"/>
      <c r="V35" s="41">
        <v>36</v>
      </c>
      <c r="W35" s="85">
        <v>38</v>
      </c>
      <c r="X35" s="86" t="e">
        <f t="shared" si="14"/>
        <v>#DIV/0!</v>
      </c>
      <c r="Y35" s="76"/>
    </row>
    <row r="36" spans="2:25" ht="15.75" thickBot="1" x14ac:dyDescent="0.3">
      <c r="B36" s="34">
        <v>44440</v>
      </c>
      <c r="C36" s="41"/>
      <c r="D36" s="265">
        <v>11.05</v>
      </c>
      <c r="E36" s="286">
        <v>36.590000000000003</v>
      </c>
      <c r="F36" s="86"/>
      <c r="G36" s="76"/>
      <c r="H36" s="34">
        <v>44440</v>
      </c>
      <c r="I36" s="185"/>
      <c r="J36" s="70">
        <v>39</v>
      </c>
      <c r="K36" s="288">
        <v>82.9</v>
      </c>
      <c r="L36" s="106" t="e">
        <f t="shared" si="12"/>
        <v>#DIV/0!</v>
      </c>
      <c r="M36" s="76"/>
      <c r="N36" s="34">
        <v>44440</v>
      </c>
      <c r="O36" s="41"/>
      <c r="P36" s="70">
        <v>5</v>
      </c>
      <c r="Q36" s="279">
        <v>31.5</v>
      </c>
      <c r="R36" s="106" t="e">
        <f t="shared" si="13"/>
        <v>#DIV/0!</v>
      </c>
      <c r="S36" s="76"/>
      <c r="T36" s="34">
        <v>44440</v>
      </c>
      <c r="U36" s="41"/>
      <c r="V36" s="41">
        <v>36</v>
      </c>
      <c r="W36" s="85">
        <v>38</v>
      </c>
      <c r="X36" s="86" t="e">
        <f t="shared" si="14"/>
        <v>#DIV/0!</v>
      </c>
      <c r="Y36" s="76"/>
    </row>
    <row r="37" spans="2:25" ht="15.75" thickBot="1" x14ac:dyDescent="0.3">
      <c r="B37" s="34">
        <v>44470</v>
      </c>
      <c r="C37" s="41"/>
      <c r="D37" s="187"/>
      <c r="E37" s="300"/>
      <c r="F37" s="86"/>
      <c r="G37" s="76"/>
      <c r="H37" s="34">
        <v>44470</v>
      </c>
      <c r="I37" s="185"/>
      <c r="J37" s="41"/>
      <c r="K37" s="308"/>
      <c r="L37" s="86"/>
      <c r="M37" s="76"/>
      <c r="N37" s="34">
        <v>44470</v>
      </c>
      <c r="O37" s="41"/>
      <c r="P37" s="41"/>
      <c r="Q37" s="297"/>
      <c r="R37" s="86"/>
      <c r="S37" s="76"/>
      <c r="T37" s="34">
        <v>44470</v>
      </c>
      <c r="U37" s="41"/>
      <c r="V37" s="41"/>
      <c r="W37" s="92"/>
      <c r="X37" s="86"/>
      <c r="Y37" s="76"/>
    </row>
    <row r="38" spans="2:25" ht="15.75" thickBot="1" x14ac:dyDescent="0.3">
      <c r="B38" s="34">
        <v>44501</v>
      </c>
      <c r="C38" s="41"/>
      <c r="D38" s="187"/>
      <c r="E38" s="300"/>
      <c r="F38" s="86"/>
      <c r="G38" s="76"/>
      <c r="H38" s="34">
        <v>44501</v>
      </c>
      <c r="I38" s="185"/>
      <c r="J38" s="41"/>
      <c r="K38" s="308"/>
      <c r="L38" s="86"/>
      <c r="M38" s="76"/>
      <c r="N38" s="34">
        <v>44501</v>
      </c>
      <c r="O38" s="41"/>
      <c r="P38" s="41"/>
      <c r="Q38" s="297"/>
      <c r="R38" s="86"/>
      <c r="S38" s="76"/>
      <c r="T38" s="34">
        <v>44501</v>
      </c>
      <c r="U38" s="41"/>
      <c r="V38" s="41"/>
      <c r="W38" s="92"/>
      <c r="X38" s="86"/>
      <c r="Y38" s="76"/>
    </row>
    <row r="39" spans="2:25" ht="15.75" thickBot="1" x14ac:dyDescent="0.3">
      <c r="B39" s="34">
        <v>44531</v>
      </c>
      <c r="C39" s="41"/>
      <c r="D39" s="187"/>
      <c r="E39" s="300"/>
      <c r="F39" s="86"/>
      <c r="G39" s="76"/>
      <c r="H39" s="34">
        <v>44531</v>
      </c>
      <c r="I39" s="185"/>
      <c r="J39" s="41"/>
      <c r="K39" s="308"/>
      <c r="L39" s="86"/>
      <c r="M39" s="76"/>
      <c r="N39" s="34">
        <v>44531</v>
      </c>
      <c r="O39" s="41"/>
      <c r="P39" s="41"/>
      <c r="Q39" s="297"/>
      <c r="R39" s="86"/>
      <c r="S39" s="76"/>
      <c r="T39" s="34">
        <v>44531</v>
      </c>
      <c r="U39" s="41"/>
      <c r="V39" s="41"/>
      <c r="W39" s="92"/>
      <c r="X39" s="86"/>
      <c r="Y39" s="76"/>
    </row>
    <row r="40" spans="2:25" ht="15.75" thickBot="1" x14ac:dyDescent="0.3">
      <c r="B40" s="108" t="s">
        <v>18</v>
      </c>
      <c r="C40" s="95" t="e">
        <f>AVERAGE(C28:C39)</f>
        <v>#DIV/0!</v>
      </c>
      <c r="D40" s="95">
        <f>AVERAGE(D28:D39)</f>
        <v>39.350000000000009</v>
      </c>
      <c r="E40" s="95">
        <f>AVERAGE(E28:E39)</f>
        <v>36.236666666666665</v>
      </c>
      <c r="F40" s="254" t="e">
        <f>AVERAGE(F28:F39)</f>
        <v>#DIV/0!</v>
      </c>
      <c r="G40" s="76"/>
      <c r="H40" s="108" t="s">
        <v>18</v>
      </c>
      <c r="I40" s="95" t="e">
        <f>AVERAGE(I28:I39)</f>
        <v>#DIV/0!</v>
      </c>
      <c r="J40" s="95">
        <f>AVERAGE(J28:J39)</f>
        <v>38.777777777777779</v>
      </c>
      <c r="K40" s="95">
        <f>AVERAGE(K28:K39)</f>
        <v>81.6111111111111</v>
      </c>
      <c r="L40" s="186" t="e">
        <f>AVERAGE(L28:L39)</f>
        <v>#DIV/0!</v>
      </c>
      <c r="M40" s="76"/>
      <c r="N40" s="108" t="s">
        <v>18</v>
      </c>
      <c r="O40" s="95" t="e">
        <f>AVERAGE(O28:O39)</f>
        <v>#DIV/0!</v>
      </c>
      <c r="P40" s="95">
        <f>AVERAGE(P28:P39)</f>
        <v>5</v>
      </c>
      <c r="Q40" s="95">
        <f>AVERAGE(Q28:Q39)</f>
        <v>31.088888888888889</v>
      </c>
      <c r="R40" s="186" t="e">
        <f>AVERAGE(R28:R39)</f>
        <v>#DIV/0!</v>
      </c>
      <c r="S40" s="76"/>
      <c r="T40" s="108" t="s">
        <v>18</v>
      </c>
      <c r="U40" s="95" t="e">
        <f>AVERAGE(U28:U39)</f>
        <v>#DIV/0!</v>
      </c>
      <c r="V40" s="95">
        <f>AVERAGE(V28:V39)</f>
        <v>34.111111111111114</v>
      </c>
      <c r="W40" s="95">
        <f>AVERAGE(W28:W39)</f>
        <v>36.06666666666667</v>
      </c>
      <c r="X40" s="186" t="e">
        <f>AVERAGE(X28:X39)</f>
        <v>#DIV/0!</v>
      </c>
      <c r="Y40" s="76"/>
    </row>
    <row r="41" spans="2:25" x14ac:dyDescent="0.25">
      <c r="B41" s="111"/>
      <c r="C41" s="76"/>
      <c r="D41" s="76"/>
      <c r="E41" s="76"/>
      <c r="F41" s="77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</row>
    <row r="42" spans="2:25" x14ac:dyDescent="0.25">
      <c r="B42" s="77"/>
      <c r="C42" s="76"/>
      <c r="D42" s="76"/>
      <c r="E42" s="76"/>
      <c r="F42" s="77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</row>
    <row r="43" spans="2:25" x14ac:dyDescent="0.25">
      <c r="B43" s="77"/>
      <c r="C43" s="76"/>
      <c r="D43" s="76"/>
      <c r="E43" s="76"/>
      <c r="F43" s="77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</row>
    <row r="44" spans="2:25" ht="15.75" x14ac:dyDescent="0.25">
      <c r="B44" s="434" t="s">
        <v>75</v>
      </c>
      <c r="C44" s="435"/>
      <c r="D44" s="435"/>
      <c r="E44" s="435"/>
      <c r="F44" s="436"/>
      <c r="G44" s="76"/>
      <c r="H44" s="434" t="s">
        <v>75</v>
      </c>
      <c r="I44" s="435"/>
      <c r="J44" s="435"/>
      <c r="K44" s="435"/>
      <c r="L44" s="436"/>
      <c r="M44" s="76"/>
      <c r="N44" s="434" t="s">
        <v>75</v>
      </c>
      <c r="O44" s="435"/>
      <c r="P44" s="435"/>
      <c r="Q44" s="435"/>
      <c r="R44" s="436"/>
      <c r="S44" s="76"/>
      <c r="T44" s="434" t="s">
        <v>75</v>
      </c>
      <c r="U44" s="435"/>
      <c r="V44" s="435"/>
      <c r="W44" s="435"/>
      <c r="X44" s="436"/>
      <c r="Y44" s="76"/>
    </row>
    <row r="45" spans="2:25" x14ac:dyDescent="0.25">
      <c r="B45" s="421" t="s">
        <v>28</v>
      </c>
      <c r="C45" s="421"/>
      <c r="D45" s="421"/>
      <c r="E45" s="421"/>
      <c r="F45" s="421"/>
      <c r="G45" s="76"/>
      <c r="H45" s="421" t="s">
        <v>29</v>
      </c>
      <c r="I45" s="421"/>
      <c r="J45" s="421"/>
      <c r="K45" s="421"/>
      <c r="L45" s="421"/>
      <c r="M45" s="76"/>
      <c r="N45" s="421" t="s">
        <v>30</v>
      </c>
      <c r="O45" s="421"/>
      <c r="P45" s="421"/>
      <c r="Q45" s="421"/>
      <c r="R45" s="421"/>
      <c r="S45" s="76"/>
      <c r="T45" s="421" t="s">
        <v>31</v>
      </c>
      <c r="U45" s="421"/>
      <c r="V45" s="421"/>
      <c r="W45" s="421"/>
      <c r="X45" s="421"/>
      <c r="Y45" s="76"/>
    </row>
    <row r="46" spans="2:25" ht="15.75" thickBot="1" x14ac:dyDescent="0.3">
      <c r="B46" s="81"/>
      <c r="C46" s="81"/>
      <c r="D46" s="81"/>
      <c r="E46" s="81"/>
      <c r="F46" s="77"/>
      <c r="G46" s="76"/>
      <c r="H46" s="81"/>
      <c r="I46" s="81"/>
      <c r="J46" s="81"/>
      <c r="K46" s="81"/>
      <c r="L46" s="77"/>
      <c r="M46" s="76"/>
      <c r="N46" s="81"/>
      <c r="O46" s="81"/>
      <c r="P46" s="81"/>
      <c r="Q46" s="81"/>
      <c r="R46" s="77"/>
      <c r="S46" s="76"/>
      <c r="T46" s="81"/>
      <c r="U46" s="81"/>
      <c r="V46" s="81"/>
      <c r="W46" s="81"/>
      <c r="X46" s="77"/>
      <c r="Y46" s="76"/>
    </row>
    <row r="47" spans="2:25" x14ac:dyDescent="0.25">
      <c r="B47" s="450" t="s">
        <v>1</v>
      </c>
      <c r="C47" s="446" t="s">
        <v>2</v>
      </c>
      <c r="D47" s="446" t="s">
        <v>51</v>
      </c>
      <c r="E47" s="446" t="s">
        <v>45</v>
      </c>
      <c r="F47" s="444" t="s">
        <v>52</v>
      </c>
      <c r="G47" s="76"/>
      <c r="H47" s="450" t="s">
        <v>1</v>
      </c>
      <c r="I47" s="446" t="s">
        <v>2</v>
      </c>
      <c r="J47" s="446" t="s">
        <v>51</v>
      </c>
      <c r="K47" s="446" t="s">
        <v>45</v>
      </c>
      <c r="L47" s="444" t="s">
        <v>52</v>
      </c>
      <c r="M47" s="76"/>
      <c r="N47" s="450" t="s">
        <v>1</v>
      </c>
      <c r="O47" s="446" t="s">
        <v>2</v>
      </c>
      <c r="P47" s="446" t="s">
        <v>51</v>
      </c>
      <c r="Q47" s="446" t="s">
        <v>45</v>
      </c>
      <c r="R47" s="444" t="s">
        <v>52</v>
      </c>
      <c r="S47" s="76"/>
      <c r="T47" s="450" t="s">
        <v>1</v>
      </c>
      <c r="U47" s="446" t="s">
        <v>2</v>
      </c>
      <c r="V47" s="446" t="s">
        <v>51</v>
      </c>
      <c r="W47" s="446" t="s">
        <v>45</v>
      </c>
      <c r="X47" s="444" t="s">
        <v>52</v>
      </c>
      <c r="Y47" s="76"/>
    </row>
    <row r="48" spans="2:25" ht="50.25" customHeight="1" thickBot="1" x14ac:dyDescent="0.3">
      <c r="B48" s="451"/>
      <c r="C48" s="447"/>
      <c r="D48" s="447"/>
      <c r="E48" s="447"/>
      <c r="F48" s="445"/>
      <c r="G48" s="76"/>
      <c r="H48" s="451"/>
      <c r="I48" s="447"/>
      <c r="J48" s="447"/>
      <c r="K48" s="447"/>
      <c r="L48" s="445"/>
      <c r="M48" s="76"/>
      <c r="N48" s="451"/>
      <c r="O48" s="447"/>
      <c r="P48" s="447"/>
      <c r="Q48" s="447"/>
      <c r="R48" s="445"/>
      <c r="S48" s="76"/>
      <c r="T48" s="451"/>
      <c r="U48" s="447"/>
      <c r="V48" s="447"/>
      <c r="W48" s="447"/>
      <c r="X48" s="445"/>
      <c r="Y48" s="76"/>
    </row>
    <row r="49" spans="2:25" ht="15.75" thickBot="1" x14ac:dyDescent="0.3">
      <c r="B49" s="34">
        <v>44197</v>
      </c>
      <c r="C49" s="36"/>
      <c r="D49" s="114">
        <v>3</v>
      </c>
      <c r="E49" s="286">
        <v>8.3000000000000007</v>
      </c>
      <c r="F49" s="106" t="e">
        <f t="shared" ref="F49:F54" si="15">+D49/C49</f>
        <v>#DIV/0!</v>
      </c>
      <c r="G49" s="135"/>
      <c r="H49" s="141">
        <v>44197</v>
      </c>
      <c r="I49" s="104"/>
      <c r="J49" s="276">
        <v>10</v>
      </c>
      <c r="K49" s="285">
        <v>45</v>
      </c>
      <c r="L49" s="106" t="e">
        <f>+J49/I49</f>
        <v>#DIV/0!</v>
      </c>
      <c r="M49" s="76"/>
      <c r="N49" s="34">
        <v>44197</v>
      </c>
      <c r="O49" s="36"/>
      <c r="P49" s="36">
        <v>7</v>
      </c>
      <c r="Q49" s="297">
        <v>25.35</v>
      </c>
      <c r="R49" s="86" t="e">
        <f t="shared" ref="R49:R54" si="16">+P49/O49</f>
        <v>#DIV/0!</v>
      </c>
      <c r="S49" s="76"/>
      <c r="T49" s="34">
        <v>44197</v>
      </c>
      <c r="U49" s="36"/>
      <c r="V49" s="36">
        <v>5</v>
      </c>
      <c r="W49" s="299">
        <v>17.690000000000001</v>
      </c>
      <c r="X49" s="86" t="e">
        <f t="shared" ref="X49:X54" si="17">+V49/U49</f>
        <v>#DIV/0!</v>
      </c>
      <c r="Y49" s="76"/>
    </row>
    <row r="50" spans="2:25" ht="15.75" thickBot="1" x14ac:dyDescent="0.3">
      <c r="B50" s="34">
        <v>44228</v>
      </c>
      <c r="C50" s="41"/>
      <c r="D50" s="114">
        <v>2</v>
      </c>
      <c r="E50" s="303">
        <v>6.1</v>
      </c>
      <c r="F50" s="106" t="e">
        <f t="shared" si="15"/>
        <v>#DIV/0!</v>
      </c>
      <c r="G50" s="269"/>
      <c r="H50" s="141">
        <v>44228</v>
      </c>
      <c r="I50" s="70"/>
      <c r="J50" s="268">
        <v>8</v>
      </c>
      <c r="K50" s="286">
        <v>32.5</v>
      </c>
      <c r="L50" s="106" t="e">
        <f t="shared" ref="L50:L54" si="18">+J50/I50</f>
        <v>#DIV/0!</v>
      </c>
      <c r="M50" s="76"/>
      <c r="N50" s="34">
        <v>44228</v>
      </c>
      <c r="O50" s="41"/>
      <c r="P50" s="41">
        <v>6</v>
      </c>
      <c r="Q50" s="297">
        <v>22.25</v>
      </c>
      <c r="R50" s="86" t="e">
        <f t="shared" si="16"/>
        <v>#DIV/0!</v>
      </c>
      <c r="S50" s="76"/>
      <c r="T50" s="34">
        <v>44228</v>
      </c>
      <c r="U50" s="41"/>
      <c r="V50" s="41">
        <v>2</v>
      </c>
      <c r="W50" s="297">
        <v>8.56</v>
      </c>
      <c r="X50" s="86" t="e">
        <f t="shared" si="17"/>
        <v>#DIV/0!</v>
      </c>
      <c r="Y50" s="76"/>
    </row>
    <row r="51" spans="2:25" ht="15.75" thickBot="1" x14ac:dyDescent="0.3">
      <c r="B51" s="34">
        <v>44256</v>
      </c>
      <c r="C51" s="41"/>
      <c r="D51" s="114">
        <v>4</v>
      </c>
      <c r="E51" s="304">
        <v>9.8000000000000007</v>
      </c>
      <c r="F51" s="106" t="e">
        <f t="shared" si="15"/>
        <v>#DIV/0!</v>
      </c>
      <c r="G51" s="135"/>
      <c r="H51" s="141">
        <v>44256</v>
      </c>
      <c r="I51" s="70"/>
      <c r="J51" s="268">
        <v>8</v>
      </c>
      <c r="K51" s="286">
        <v>32.5</v>
      </c>
      <c r="L51" s="106" t="e">
        <f t="shared" si="18"/>
        <v>#DIV/0!</v>
      </c>
      <c r="M51" s="76"/>
      <c r="N51" s="34">
        <v>44256</v>
      </c>
      <c r="O51" s="41"/>
      <c r="P51" s="41">
        <v>11</v>
      </c>
      <c r="Q51" s="297">
        <v>39.799999999999997</v>
      </c>
      <c r="R51" s="86" t="e">
        <f t="shared" si="16"/>
        <v>#DIV/0!</v>
      </c>
      <c r="S51" s="76"/>
      <c r="T51" s="34">
        <v>44256</v>
      </c>
      <c r="U51" s="41"/>
      <c r="V51" s="41">
        <v>4</v>
      </c>
      <c r="W51" s="297">
        <v>14.64</v>
      </c>
      <c r="X51" s="86" t="e">
        <f t="shared" si="17"/>
        <v>#DIV/0!</v>
      </c>
      <c r="Y51" s="76"/>
    </row>
    <row r="52" spans="2:25" ht="15.75" thickBot="1" x14ac:dyDescent="0.3">
      <c r="B52" s="34">
        <v>44287</v>
      </c>
      <c r="C52" s="41"/>
      <c r="D52" s="114">
        <v>4</v>
      </c>
      <c r="E52" s="304">
        <v>9.8000000000000007</v>
      </c>
      <c r="F52" s="106" t="e">
        <f t="shared" si="15"/>
        <v>#DIV/0!</v>
      </c>
      <c r="G52" s="135"/>
      <c r="H52" s="141">
        <v>44287</v>
      </c>
      <c r="I52" s="70"/>
      <c r="J52" s="268">
        <v>8</v>
      </c>
      <c r="K52" s="286">
        <v>32.5</v>
      </c>
      <c r="L52" s="106" t="e">
        <f t="shared" si="18"/>
        <v>#DIV/0!</v>
      </c>
      <c r="M52" s="76"/>
      <c r="N52" s="34">
        <v>44287</v>
      </c>
      <c r="O52" s="41"/>
      <c r="P52" s="41">
        <v>11</v>
      </c>
      <c r="Q52" s="297">
        <v>39.799999999999997</v>
      </c>
      <c r="R52" s="86" t="e">
        <f t="shared" si="16"/>
        <v>#DIV/0!</v>
      </c>
      <c r="S52" s="76"/>
      <c r="T52" s="34">
        <v>44287</v>
      </c>
      <c r="U52" s="41"/>
      <c r="V52" s="41">
        <v>4</v>
      </c>
      <c r="W52" s="297">
        <v>14.64</v>
      </c>
      <c r="X52" s="86" t="e">
        <f t="shared" si="17"/>
        <v>#DIV/0!</v>
      </c>
      <c r="Y52" s="76"/>
    </row>
    <row r="53" spans="2:25" ht="15.75" thickBot="1" x14ac:dyDescent="0.3">
      <c r="B53" s="34">
        <v>44317</v>
      </c>
      <c r="C53" s="41"/>
      <c r="D53" s="114">
        <v>4</v>
      </c>
      <c r="E53" s="304">
        <v>9.8000000000000007</v>
      </c>
      <c r="F53" s="106" t="e">
        <f t="shared" si="15"/>
        <v>#DIV/0!</v>
      </c>
      <c r="G53" s="76"/>
      <c r="H53" s="141">
        <v>44317</v>
      </c>
      <c r="I53" s="41"/>
      <c r="J53" s="268">
        <v>8</v>
      </c>
      <c r="K53" s="286">
        <v>32.5</v>
      </c>
      <c r="L53" s="106" t="e">
        <f t="shared" si="18"/>
        <v>#DIV/0!</v>
      </c>
      <c r="M53" s="76"/>
      <c r="N53" s="34">
        <v>44317</v>
      </c>
      <c r="O53" s="41"/>
      <c r="P53" s="41">
        <v>11</v>
      </c>
      <c r="Q53" s="297">
        <v>39.799999999999997</v>
      </c>
      <c r="R53" s="86" t="e">
        <f t="shared" si="16"/>
        <v>#DIV/0!</v>
      </c>
      <c r="S53" s="76"/>
      <c r="T53" s="34">
        <v>44317</v>
      </c>
      <c r="U53" s="41"/>
      <c r="V53" s="41">
        <v>4</v>
      </c>
      <c r="W53" s="297">
        <v>14.64</v>
      </c>
      <c r="X53" s="86" t="e">
        <f t="shared" si="17"/>
        <v>#DIV/0!</v>
      </c>
      <c r="Y53" s="76"/>
    </row>
    <row r="54" spans="2:25" ht="15.75" thickBot="1" x14ac:dyDescent="0.3">
      <c r="B54" s="34">
        <v>44348</v>
      </c>
      <c r="C54" s="41"/>
      <c r="D54" s="114">
        <v>4</v>
      </c>
      <c r="E54" s="304">
        <v>9.8000000000000007</v>
      </c>
      <c r="F54" s="106" t="e">
        <f t="shared" si="15"/>
        <v>#DIV/0!</v>
      </c>
      <c r="G54" s="76"/>
      <c r="H54" s="141">
        <v>44348</v>
      </c>
      <c r="I54" s="41"/>
      <c r="J54" s="268">
        <v>8</v>
      </c>
      <c r="K54" s="286">
        <v>32.5</v>
      </c>
      <c r="L54" s="106" t="e">
        <f t="shared" si="18"/>
        <v>#DIV/0!</v>
      </c>
      <c r="M54" s="76"/>
      <c r="N54" s="34">
        <v>44348</v>
      </c>
      <c r="O54" s="41"/>
      <c r="P54" s="41">
        <v>11</v>
      </c>
      <c r="Q54" s="297">
        <v>39.799999999999997</v>
      </c>
      <c r="R54" s="86" t="e">
        <f t="shared" si="16"/>
        <v>#DIV/0!</v>
      </c>
      <c r="S54" s="76"/>
      <c r="T54" s="34">
        <v>44348</v>
      </c>
      <c r="U54" s="41"/>
      <c r="V54" s="41">
        <v>4</v>
      </c>
      <c r="W54" s="297">
        <v>14.64</v>
      </c>
      <c r="X54" s="86" t="e">
        <f t="shared" si="17"/>
        <v>#DIV/0!</v>
      </c>
      <c r="Y54" s="76"/>
    </row>
    <row r="55" spans="2:25" ht="15.75" thickBot="1" x14ac:dyDescent="0.3">
      <c r="B55" s="34">
        <v>44378</v>
      </c>
      <c r="C55" s="41"/>
      <c r="D55" s="114">
        <v>4</v>
      </c>
      <c r="E55" s="304">
        <v>9.8000000000000007</v>
      </c>
      <c r="F55" s="106" t="e">
        <f t="shared" ref="F55:F57" si="19">+D55/C55</f>
        <v>#DIV/0!</v>
      </c>
      <c r="G55" s="76"/>
      <c r="H55" s="141">
        <v>44378</v>
      </c>
      <c r="I55" s="41"/>
      <c r="J55" s="268">
        <v>8</v>
      </c>
      <c r="K55" s="286">
        <v>32.5</v>
      </c>
      <c r="L55" s="106" t="e">
        <f t="shared" ref="L55:L57" si="20">+J55/I55</f>
        <v>#DIV/0!</v>
      </c>
      <c r="M55" s="76"/>
      <c r="N55" s="34">
        <v>44378</v>
      </c>
      <c r="O55" s="41"/>
      <c r="P55" s="41">
        <v>11</v>
      </c>
      <c r="Q55" s="297">
        <v>39.799999999999997</v>
      </c>
      <c r="R55" s="86" t="e">
        <f t="shared" ref="R55:R57" si="21">+P55/O55</f>
        <v>#DIV/0!</v>
      </c>
      <c r="S55" s="76"/>
      <c r="T55" s="34">
        <v>44378</v>
      </c>
      <c r="U55" s="41"/>
      <c r="V55" s="41">
        <v>4</v>
      </c>
      <c r="W55" s="297">
        <v>14.64</v>
      </c>
      <c r="X55" s="86" t="e">
        <f t="shared" ref="X55:X57" si="22">+V55/U55</f>
        <v>#DIV/0!</v>
      </c>
      <c r="Y55" s="76"/>
    </row>
    <row r="56" spans="2:25" ht="15.75" thickBot="1" x14ac:dyDescent="0.3">
      <c r="B56" s="34">
        <v>44409</v>
      </c>
      <c r="C56" s="41"/>
      <c r="D56" s="114">
        <v>4</v>
      </c>
      <c r="E56" s="304">
        <v>9.8000000000000007</v>
      </c>
      <c r="F56" s="106" t="e">
        <f t="shared" si="19"/>
        <v>#DIV/0!</v>
      </c>
      <c r="G56" s="76"/>
      <c r="H56" s="141">
        <v>44409</v>
      </c>
      <c r="I56" s="41"/>
      <c r="J56" s="268">
        <v>8</v>
      </c>
      <c r="K56" s="286">
        <v>32.5</v>
      </c>
      <c r="L56" s="106" t="e">
        <f t="shared" si="20"/>
        <v>#DIV/0!</v>
      </c>
      <c r="M56" s="76"/>
      <c r="N56" s="34">
        <v>44409</v>
      </c>
      <c r="O56" s="41"/>
      <c r="P56" s="41">
        <v>11</v>
      </c>
      <c r="Q56" s="297">
        <v>39.799999999999997</v>
      </c>
      <c r="R56" s="86" t="e">
        <f t="shared" si="21"/>
        <v>#DIV/0!</v>
      </c>
      <c r="S56" s="76"/>
      <c r="T56" s="34">
        <v>44409</v>
      </c>
      <c r="U56" s="41"/>
      <c r="V56" s="41">
        <v>4</v>
      </c>
      <c r="W56" s="297">
        <v>14.64</v>
      </c>
      <c r="X56" s="86" t="e">
        <f t="shared" si="22"/>
        <v>#DIV/0!</v>
      </c>
      <c r="Y56" s="76"/>
    </row>
    <row r="57" spans="2:25" ht="15.75" thickBot="1" x14ac:dyDescent="0.3">
      <c r="B57" s="34">
        <v>44440</v>
      </c>
      <c r="C57" s="41"/>
      <c r="D57" s="114">
        <v>4</v>
      </c>
      <c r="E57" s="304">
        <v>9.8000000000000007</v>
      </c>
      <c r="F57" s="106" t="e">
        <f t="shared" si="19"/>
        <v>#DIV/0!</v>
      </c>
      <c r="G57" s="76"/>
      <c r="H57" s="141">
        <v>44440</v>
      </c>
      <c r="I57" s="41"/>
      <c r="J57" s="268">
        <v>8</v>
      </c>
      <c r="K57" s="286">
        <v>32.5</v>
      </c>
      <c r="L57" s="106" t="e">
        <f t="shared" si="20"/>
        <v>#DIV/0!</v>
      </c>
      <c r="M57" s="76"/>
      <c r="N57" s="34">
        <v>44440</v>
      </c>
      <c r="O57" s="41"/>
      <c r="P57" s="41">
        <v>11</v>
      </c>
      <c r="Q57" s="297">
        <v>39.799999999999997</v>
      </c>
      <c r="R57" s="86" t="e">
        <f t="shared" si="21"/>
        <v>#DIV/0!</v>
      </c>
      <c r="S57" s="76"/>
      <c r="T57" s="34">
        <v>44440</v>
      </c>
      <c r="U57" s="41"/>
      <c r="V57" s="41">
        <v>4</v>
      </c>
      <c r="W57" s="297">
        <v>14.64</v>
      </c>
      <c r="X57" s="86" t="e">
        <f t="shared" si="22"/>
        <v>#DIV/0!</v>
      </c>
      <c r="Y57" s="76"/>
    </row>
    <row r="58" spans="2:25" ht="15.75" thickBot="1" x14ac:dyDescent="0.3">
      <c r="B58" s="34">
        <v>44470</v>
      </c>
      <c r="C58" s="41"/>
      <c r="D58" s="41"/>
      <c r="E58" s="297"/>
      <c r="F58" s="86"/>
      <c r="G58" s="76"/>
      <c r="H58" s="141">
        <v>44470</v>
      </c>
      <c r="I58" s="41"/>
      <c r="J58" s="182"/>
      <c r="K58" s="297"/>
      <c r="L58" s="86"/>
      <c r="M58" s="76"/>
      <c r="N58" s="34">
        <v>44470</v>
      </c>
      <c r="O58" s="41"/>
      <c r="P58" s="41"/>
      <c r="Q58" s="305"/>
      <c r="R58" s="86"/>
      <c r="S58" s="76"/>
      <c r="T58" s="34">
        <v>44470</v>
      </c>
      <c r="U58" s="41"/>
      <c r="V58" s="41"/>
      <c r="W58" s="305"/>
      <c r="X58" s="86"/>
      <c r="Y58" s="76"/>
    </row>
    <row r="59" spans="2:25" ht="15.75" thickBot="1" x14ac:dyDescent="0.3">
      <c r="B59" s="34">
        <v>44501</v>
      </c>
      <c r="C59" s="41"/>
      <c r="D59" s="41"/>
      <c r="E59" s="297"/>
      <c r="F59" s="86"/>
      <c r="G59" s="76"/>
      <c r="H59" s="141">
        <v>44501</v>
      </c>
      <c r="I59" s="41"/>
      <c r="J59" s="182"/>
      <c r="K59" s="297"/>
      <c r="L59" s="86"/>
      <c r="M59" s="76"/>
      <c r="N59" s="34">
        <v>44501</v>
      </c>
      <c r="O59" s="41"/>
      <c r="P59" s="41"/>
      <c r="Q59" s="305"/>
      <c r="R59" s="86"/>
      <c r="S59" s="76"/>
      <c r="T59" s="34">
        <v>44501</v>
      </c>
      <c r="U59" s="41"/>
      <c r="V59" s="41"/>
      <c r="W59" s="305"/>
      <c r="X59" s="86"/>
      <c r="Y59" s="76"/>
    </row>
    <row r="60" spans="2:25" ht="15.75" thickBot="1" x14ac:dyDescent="0.3">
      <c r="B60" s="34">
        <v>44531</v>
      </c>
      <c r="C60" s="41"/>
      <c r="D60" s="41"/>
      <c r="E60" s="297"/>
      <c r="F60" s="86"/>
      <c r="G60" s="76"/>
      <c r="H60" s="141">
        <v>44531</v>
      </c>
      <c r="I60" s="41"/>
      <c r="J60" s="182"/>
      <c r="K60" s="297"/>
      <c r="L60" s="86"/>
      <c r="M60" s="76"/>
      <c r="N60" s="34">
        <v>44531</v>
      </c>
      <c r="O60" s="41"/>
      <c r="P60" s="41"/>
      <c r="Q60" s="305"/>
      <c r="R60" s="86"/>
      <c r="S60" s="76"/>
      <c r="T60" s="34">
        <v>44531</v>
      </c>
      <c r="U60" s="41"/>
      <c r="V60" s="41"/>
      <c r="W60" s="305"/>
      <c r="X60" s="86"/>
      <c r="Y60" s="76"/>
    </row>
    <row r="61" spans="2:25" ht="15.75" thickBot="1" x14ac:dyDescent="0.3">
      <c r="B61" s="108" t="s">
        <v>18</v>
      </c>
      <c r="C61" s="95" t="e">
        <f>AVERAGE(C49:C60)</f>
        <v>#DIV/0!</v>
      </c>
      <c r="D61" s="95">
        <f>AVERAGE(D49:D60)</f>
        <v>3.6666666666666665</v>
      </c>
      <c r="E61" s="95">
        <f>AVERAGE(E49:E60)</f>
        <v>9.2222222222222214</v>
      </c>
      <c r="F61" s="186" t="e">
        <f>AVERAGE(F49:F60)</f>
        <v>#DIV/0!</v>
      </c>
      <c r="G61" s="76"/>
      <c r="H61" s="108" t="s">
        <v>18</v>
      </c>
      <c r="I61" s="95" t="e">
        <f>AVERAGE(I49:I60)</f>
        <v>#DIV/0!</v>
      </c>
      <c r="J61" s="95">
        <f t="shared" ref="J61:K61" si="23">AVERAGE(J49:J60)</f>
        <v>8.2222222222222214</v>
      </c>
      <c r="K61" s="95">
        <f t="shared" si="23"/>
        <v>33.888888888888886</v>
      </c>
      <c r="L61" s="186" t="e">
        <f>AVERAGE(L49:L60)</f>
        <v>#DIV/0!</v>
      </c>
      <c r="M61" s="76"/>
      <c r="N61" s="108" t="s">
        <v>18</v>
      </c>
      <c r="O61" s="95" t="e">
        <f>AVERAGE(O49:O60)</f>
        <v>#DIV/0!</v>
      </c>
      <c r="P61" s="95">
        <f>AVERAGE(P49:P60)</f>
        <v>10</v>
      </c>
      <c r="Q61" s="95">
        <f>AVERAGE(Q49:Q60)</f>
        <v>36.244444444444447</v>
      </c>
      <c r="R61" s="186" t="e">
        <f>AVERAGE(R49:R60)</f>
        <v>#DIV/0!</v>
      </c>
      <c r="S61" s="76"/>
      <c r="T61" s="108" t="s">
        <v>18</v>
      </c>
      <c r="U61" s="95" t="e">
        <f>AVERAGE(U49:U60)</f>
        <v>#DIV/0!</v>
      </c>
      <c r="V61" s="95">
        <f>AVERAGE(V49:V60)</f>
        <v>3.8888888888888888</v>
      </c>
      <c r="W61" s="95">
        <f>AVERAGE(W49:W60)</f>
        <v>14.303333333333335</v>
      </c>
      <c r="X61" s="186" t="e">
        <f>AVERAGE(X49:X60)</f>
        <v>#DIV/0!</v>
      </c>
      <c r="Y61" s="76"/>
    </row>
    <row r="62" spans="2:25" x14ac:dyDescent="0.25">
      <c r="B62" s="77"/>
      <c r="C62" s="76"/>
      <c r="D62" s="76"/>
      <c r="E62" s="76"/>
      <c r="F62" s="77"/>
      <c r="G62" s="76"/>
      <c r="H62" s="102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</row>
    <row r="63" spans="2:25" x14ac:dyDescent="0.25">
      <c r="B63" s="77"/>
      <c r="C63" s="76"/>
      <c r="D63" s="76"/>
      <c r="E63" s="76"/>
      <c r="F63" s="77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</row>
    <row r="64" spans="2:25" ht="15.75" x14ac:dyDescent="0.25">
      <c r="B64" s="434" t="s">
        <v>75</v>
      </c>
      <c r="C64" s="435"/>
      <c r="D64" s="435"/>
      <c r="E64" s="435"/>
      <c r="F64" s="436"/>
      <c r="G64" s="76"/>
      <c r="H64" s="434" t="s">
        <v>75</v>
      </c>
      <c r="I64" s="435"/>
      <c r="J64" s="435"/>
      <c r="K64" s="435"/>
      <c r="L64" s="436"/>
      <c r="M64" s="76"/>
      <c r="N64" s="434" t="s">
        <v>75</v>
      </c>
      <c r="O64" s="435"/>
      <c r="P64" s="435"/>
      <c r="Q64" s="435"/>
      <c r="R64" s="436"/>
      <c r="S64" s="76"/>
      <c r="T64" s="434" t="s">
        <v>75</v>
      </c>
      <c r="U64" s="435"/>
      <c r="V64" s="435"/>
      <c r="W64" s="435"/>
      <c r="X64" s="436"/>
      <c r="Y64" s="76"/>
    </row>
    <row r="65" spans="2:25" x14ac:dyDescent="0.25">
      <c r="B65" s="421" t="s">
        <v>32</v>
      </c>
      <c r="C65" s="421"/>
      <c r="D65" s="421"/>
      <c r="E65" s="421"/>
      <c r="F65" s="421"/>
      <c r="G65" s="76"/>
      <c r="H65" s="437" t="s">
        <v>33</v>
      </c>
      <c r="I65" s="437"/>
      <c r="J65" s="437"/>
      <c r="K65" s="437"/>
      <c r="L65" s="437"/>
      <c r="M65" s="76"/>
      <c r="N65" s="421" t="s">
        <v>34</v>
      </c>
      <c r="O65" s="421"/>
      <c r="P65" s="421"/>
      <c r="Q65" s="421"/>
      <c r="R65" s="421"/>
      <c r="S65" s="76"/>
      <c r="T65" s="421" t="s">
        <v>35</v>
      </c>
      <c r="U65" s="421"/>
      <c r="V65" s="421"/>
      <c r="W65" s="421"/>
      <c r="X65" s="421"/>
      <c r="Y65" s="76"/>
    </row>
    <row r="66" spans="2:25" ht="15.75" thickBot="1" x14ac:dyDescent="0.3">
      <c r="B66" s="81"/>
      <c r="C66" s="81"/>
      <c r="D66" s="81"/>
      <c r="E66" s="81"/>
      <c r="F66" s="77"/>
      <c r="G66" s="76"/>
      <c r="H66" s="81"/>
      <c r="I66" s="81"/>
      <c r="J66" s="81"/>
      <c r="K66" s="81"/>
      <c r="L66" s="77"/>
      <c r="M66" s="76"/>
      <c r="N66" s="81"/>
      <c r="O66" s="81"/>
      <c r="P66" s="81"/>
      <c r="Q66" s="81"/>
      <c r="R66" s="77"/>
      <c r="S66" s="76"/>
      <c r="T66" s="76"/>
      <c r="U66" s="76"/>
      <c r="V66" s="76"/>
      <c r="W66" s="76"/>
      <c r="X66" s="76"/>
      <c r="Y66" s="76"/>
    </row>
    <row r="67" spans="2:25" x14ac:dyDescent="0.25">
      <c r="B67" s="450" t="s">
        <v>1</v>
      </c>
      <c r="C67" s="446" t="s">
        <v>2</v>
      </c>
      <c r="D67" s="446" t="s">
        <v>51</v>
      </c>
      <c r="E67" s="446" t="s">
        <v>45</v>
      </c>
      <c r="F67" s="444" t="s">
        <v>52</v>
      </c>
      <c r="G67" s="76"/>
      <c r="H67" s="450" t="s">
        <v>1</v>
      </c>
      <c r="I67" s="446" t="s">
        <v>2</v>
      </c>
      <c r="J67" s="446" t="s">
        <v>51</v>
      </c>
      <c r="K67" s="446" t="s">
        <v>45</v>
      </c>
      <c r="L67" s="444" t="s">
        <v>52</v>
      </c>
      <c r="M67" s="76"/>
      <c r="N67" s="450" t="s">
        <v>1</v>
      </c>
      <c r="O67" s="446" t="s">
        <v>2</v>
      </c>
      <c r="P67" s="446" t="s">
        <v>51</v>
      </c>
      <c r="Q67" s="446" t="s">
        <v>45</v>
      </c>
      <c r="R67" s="444" t="s">
        <v>52</v>
      </c>
      <c r="S67" s="76"/>
      <c r="T67" s="470" t="s">
        <v>1</v>
      </c>
      <c r="U67" s="395" t="s">
        <v>2</v>
      </c>
      <c r="V67" s="395" t="s">
        <v>51</v>
      </c>
      <c r="W67" s="395" t="s">
        <v>45</v>
      </c>
      <c r="X67" s="399" t="s">
        <v>52</v>
      </c>
      <c r="Y67" s="76"/>
    </row>
    <row r="68" spans="2:25" ht="52.5" customHeight="1" thickBot="1" x14ac:dyDescent="0.3">
      <c r="B68" s="451"/>
      <c r="C68" s="447"/>
      <c r="D68" s="447"/>
      <c r="E68" s="447"/>
      <c r="F68" s="445"/>
      <c r="G68" s="76"/>
      <c r="H68" s="451"/>
      <c r="I68" s="447"/>
      <c r="J68" s="447"/>
      <c r="K68" s="447"/>
      <c r="L68" s="445"/>
      <c r="M68" s="76"/>
      <c r="N68" s="451"/>
      <c r="O68" s="447"/>
      <c r="P68" s="447"/>
      <c r="Q68" s="447"/>
      <c r="R68" s="445"/>
      <c r="S68" s="76"/>
      <c r="T68" s="471"/>
      <c r="U68" s="472"/>
      <c r="V68" s="472"/>
      <c r="W68" s="472"/>
      <c r="X68" s="473"/>
      <c r="Y68" s="76"/>
    </row>
    <row r="69" spans="2:25" ht="15.75" customHeight="1" thickBot="1" x14ac:dyDescent="0.3">
      <c r="B69" s="34">
        <v>44197</v>
      </c>
      <c r="C69" s="104"/>
      <c r="D69" s="104">
        <v>5</v>
      </c>
      <c r="E69" s="235">
        <v>20</v>
      </c>
      <c r="F69" s="106" t="e">
        <f t="shared" ref="F69:F74" si="24">+D69/C69</f>
        <v>#DIV/0!</v>
      </c>
      <c r="G69" s="76"/>
      <c r="H69" s="273">
        <v>44197</v>
      </c>
      <c r="I69" s="36"/>
      <c r="J69" s="206">
        <v>10</v>
      </c>
      <c r="K69" s="307">
        <v>35</v>
      </c>
      <c r="L69" s="86" t="e">
        <f t="shared" ref="L69:L74" si="25">+J69/I69</f>
        <v>#DIV/0!</v>
      </c>
      <c r="M69" s="76"/>
      <c r="N69" s="34">
        <v>44197</v>
      </c>
      <c r="O69" s="36"/>
      <c r="P69" s="466"/>
      <c r="Q69" s="285">
        <v>13.7</v>
      </c>
      <c r="R69" s="106" t="e">
        <f t="shared" ref="R69:R74" si="26">+P69/O69</f>
        <v>#DIV/0!</v>
      </c>
      <c r="S69" s="76"/>
      <c r="T69" s="34">
        <v>44197</v>
      </c>
      <c r="U69" s="104"/>
      <c r="V69" s="229">
        <v>10</v>
      </c>
      <c r="W69" s="286">
        <v>29.3</v>
      </c>
      <c r="X69" s="106" t="e">
        <f t="shared" ref="X69:X77" si="27">V69/U69</f>
        <v>#DIV/0!</v>
      </c>
      <c r="Y69" s="76"/>
    </row>
    <row r="70" spans="2:25" ht="15.75" thickBot="1" x14ac:dyDescent="0.3">
      <c r="B70" s="34">
        <v>44228</v>
      </c>
      <c r="C70" s="70"/>
      <c r="D70" s="70">
        <v>5</v>
      </c>
      <c r="E70" s="105">
        <v>20</v>
      </c>
      <c r="F70" s="106" t="e">
        <f t="shared" si="24"/>
        <v>#DIV/0!</v>
      </c>
      <c r="G70" s="76"/>
      <c r="H70" s="273">
        <v>44228</v>
      </c>
      <c r="I70" s="41"/>
      <c r="J70" s="182">
        <v>11</v>
      </c>
      <c r="K70" s="297">
        <v>38.200000000000003</v>
      </c>
      <c r="L70" s="86" t="e">
        <f t="shared" si="25"/>
        <v>#DIV/0!</v>
      </c>
      <c r="M70" s="76"/>
      <c r="N70" s="34">
        <v>44228</v>
      </c>
      <c r="O70" s="41"/>
      <c r="P70" s="467"/>
      <c r="Q70" s="286">
        <v>14.2</v>
      </c>
      <c r="R70" s="106" t="e">
        <f t="shared" si="26"/>
        <v>#DIV/0!</v>
      </c>
      <c r="S70" s="76"/>
      <c r="T70" s="34">
        <v>44228</v>
      </c>
      <c r="U70" s="70"/>
      <c r="V70" s="229">
        <v>9</v>
      </c>
      <c r="W70" s="286">
        <v>26.7</v>
      </c>
      <c r="X70" s="106" t="e">
        <f t="shared" si="27"/>
        <v>#DIV/0!</v>
      </c>
      <c r="Y70" s="76"/>
    </row>
    <row r="71" spans="2:25" ht="15.75" customHeight="1" thickBot="1" x14ac:dyDescent="0.3">
      <c r="B71" s="34">
        <v>44256</v>
      </c>
      <c r="C71" s="70"/>
      <c r="D71" s="270">
        <v>5</v>
      </c>
      <c r="E71" s="271">
        <v>20</v>
      </c>
      <c r="F71" s="272" t="e">
        <f t="shared" si="24"/>
        <v>#DIV/0!</v>
      </c>
      <c r="G71" s="76"/>
      <c r="H71" s="273">
        <v>44256</v>
      </c>
      <c r="I71" s="41"/>
      <c r="J71" s="182">
        <v>26</v>
      </c>
      <c r="K71" s="297">
        <v>71.099999999999994</v>
      </c>
      <c r="L71" s="86" t="e">
        <f t="shared" si="25"/>
        <v>#DIV/0!</v>
      </c>
      <c r="M71" s="76"/>
      <c r="N71" s="34">
        <v>44256</v>
      </c>
      <c r="O71" s="41"/>
      <c r="P71" s="467"/>
      <c r="Q71" s="286">
        <v>13.5</v>
      </c>
      <c r="R71" s="106" t="e">
        <f t="shared" si="26"/>
        <v>#DIV/0!</v>
      </c>
      <c r="S71" s="76"/>
      <c r="T71" s="34">
        <v>44256</v>
      </c>
      <c r="U71" s="41"/>
      <c r="V71" s="230">
        <v>0</v>
      </c>
      <c r="W71" s="297">
        <v>2.9</v>
      </c>
      <c r="X71" s="86" t="e">
        <f t="shared" si="27"/>
        <v>#DIV/0!</v>
      </c>
      <c r="Y71" s="76"/>
    </row>
    <row r="72" spans="2:25" ht="15.75" thickBot="1" x14ac:dyDescent="0.3">
      <c r="B72" s="34">
        <v>44287</v>
      </c>
      <c r="C72" s="41"/>
      <c r="D72" s="270">
        <v>5</v>
      </c>
      <c r="E72" s="271">
        <v>20</v>
      </c>
      <c r="F72" s="272" t="e">
        <f t="shared" si="24"/>
        <v>#DIV/0!</v>
      </c>
      <c r="G72" s="76"/>
      <c r="H72" s="273">
        <v>44287</v>
      </c>
      <c r="I72" s="41"/>
      <c r="J72" s="182">
        <v>26</v>
      </c>
      <c r="K72" s="297">
        <v>71.099999999999994</v>
      </c>
      <c r="L72" s="86" t="e">
        <f t="shared" si="25"/>
        <v>#DIV/0!</v>
      </c>
      <c r="M72" s="76"/>
      <c r="N72" s="34">
        <v>44287</v>
      </c>
      <c r="O72" s="41"/>
      <c r="P72" s="467"/>
      <c r="Q72" s="286">
        <v>13.5</v>
      </c>
      <c r="R72" s="106" t="e">
        <f t="shared" si="26"/>
        <v>#DIV/0!</v>
      </c>
      <c r="S72" s="76"/>
      <c r="T72" s="34">
        <v>44287</v>
      </c>
      <c r="U72" s="41"/>
      <c r="V72" s="230">
        <v>0</v>
      </c>
      <c r="W72" s="297">
        <v>2.9</v>
      </c>
      <c r="X72" s="86" t="e">
        <f t="shared" si="27"/>
        <v>#DIV/0!</v>
      </c>
      <c r="Y72" s="76"/>
    </row>
    <row r="73" spans="2:25" ht="15.75" thickBot="1" x14ac:dyDescent="0.3">
      <c r="B73" s="34">
        <v>44317</v>
      </c>
      <c r="C73" s="41"/>
      <c r="D73" s="270">
        <v>5</v>
      </c>
      <c r="E73" s="271">
        <v>20</v>
      </c>
      <c r="F73" s="272" t="e">
        <f t="shared" si="24"/>
        <v>#DIV/0!</v>
      </c>
      <c r="G73" s="76"/>
      <c r="H73" s="273">
        <v>44317</v>
      </c>
      <c r="I73" s="41"/>
      <c r="J73" s="182">
        <v>26</v>
      </c>
      <c r="K73" s="297">
        <v>71.099999999999994</v>
      </c>
      <c r="L73" s="86" t="e">
        <f t="shared" si="25"/>
        <v>#DIV/0!</v>
      </c>
      <c r="M73" s="76"/>
      <c r="N73" s="34">
        <v>44317</v>
      </c>
      <c r="O73" s="41"/>
      <c r="P73" s="467"/>
      <c r="Q73" s="286">
        <v>13.5</v>
      </c>
      <c r="R73" s="106" t="e">
        <f t="shared" si="26"/>
        <v>#DIV/0!</v>
      </c>
      <c r="S73" s="76"/>
      <c r="T73" s="34">
        <v>44317</v>
      </c>
      <c r="U73" s="70"/>
      <c r="V73" s="230">
        <v>0</v>
      </c>
      <c r="W73" s="297">
        <v>2.9</v>
      </c>
      <c r="X73" s="86" t="e">
        <f t="shared" si="27"/>
        <v>#DIV/0!</v>
      </c>
      <c r="Y73" s="76"/>
    </row>
    <row r="74" spans="2:25" ht="15.75" thickBot="1" x14ac:dyDescent="0.3">
      <c r="B74" s="34">
        <v>44348</v>
      </c>
      <c r="C74" s="41"/>
      <c r="D74" s="270">
        <v>5</v>
      </c>
      <c r="E74" s="271">
        <v>20</v>
      </c>
      <c r="F74" s="272" t="e">
        <f t="shared" si="24"/>
        <v>#DIV/0!</v>
      </c>
      <c r="G74" s="76"/>
      <c r="H74" s="273">
        <v>44348</v>
      </c>
      <c r="I74" s="41"/>
      <c r="J74" s="182">
        <v>26</v>
      </c>
      <c r="K74" s="297">
        <v>71.099999999999994</v>
      </c>
      <c r="L74" s="86" t="e">
        <f t="shared" si="25"/>
        <v>#DIV/0!</v>
      </c>
      <c r="M74" s="76"/>
      <c r="N74" s="34">
        <v>44348</v>
      </c>
      <c r="O74" s="41"/>
      <c r="P74" s="467"/>
      <c r="Q74" s="286">
        <v>13.5</v>
      </c>
      <c r="R74" s="106" t="e">
        <f t="shared" si="26"/>
        <v>#DIV/0!</v>
      </c>
      <c r="S74" s="76"/>
      <c r="T74" s="34">
        <v>44348</v>
      </c>
      <c r="U74" s="70"/>
      <c r="V74" s="230">
        <v>0</v>
      </c>
      <c r="W74" s="297">
        <v>2.9</v>
      </c>
      <c r="X74" s="86" t="e">
        <f t="shared" si="27"/>
        <v>#DIV/0!</v>
      </c>
      <c r="Y74" s="76"/>
    </row>
    <row r="75" spans="2:25" ht="15.75" thickBot="1" x14ac:dyDescent="0.3">
      <c r="B75" s="34">
        <v>44378</v>
      </c>
      <c r="C75" s="41"/>
      <c r="D75" s="270">
        <v>5</v>
      </c>
      <c r="E75" s="271">
        <v>20</v>
      </c>
      <c r="F75" s="272" t="e">
        <f t="shared" ref="F75:F77" si="28">+D75/C75</f>
        <v>#DIV/0!</v>
      </c>
      <c r="G75" s="76"/>
      <c r="H75" s="273">
        <v>44378</v>
      </c>
      <c r="I75" s="41"/>
      <c r="J75" s="182">
        <v>26</v>
      </c>
      <c r="K75" s="297">
        <v>71.099999999999994</v>
      </c>
      <c r="L75" s="86" t="e">
        <f t="shared" ref="L75:L77" si="29">+J75/I75</f>
        <v>#DIV/0!</v>
      </c>
      <c r="M75" s="76"/>
      <c r="N75" s="34">
        <v>44378</v>
      </c>
      <c r="O75" s="41"/>
      <c r="P75" s="467"/>
      <c r="Q75" s="286">
        <v>13.5</v>
      </c>
      <c r="R75" s="106" t="e">
        <f t="shared" ref="R75:R77" si="30">+P75/O75</f>
        <v>#DIV/0!</v>
      </c>
      <c r="S75" s="76"/>
      <c r="T75" s="34">
        <v>44378</v>
      </c>
      <c r="U75" s="70"/>
      <c r="V75" s="230">
        <v>0</v>
      </c>
      <c r="W75" s="297">
        <v>2.9</v>
      </c>
      <c r="X75" s="86" t="e">
        <f t="shared" si="27"/>
        <v>#DIV/0!</v>
      </c>
      <c r="Y75" s="76"/>
    </row>
    <row r="76" spans="2:25" ht="15.75" thickBot="1" x14ac:dyDescent="0.3">
      <c r="B76" s="34">
        <v>44409</v>
      </c>
      <c r="C76" s="41"/>
      <c r="D76" s="270">
        <v>5</v>
      </c>
      <c r="E76" s="271">
        <v>20</v>
      </c>
      <c r="F76" s="272" t="e">
        <f t="shared" si="28"/>
        <v>#DIV/0!</v>
      </c>
      <c r="G76" s="76"/>
      <c r="H76" s="273">
        <v>44409</v>
      </c>
      <c r="I76" s="41"/>
      <c r="J76" s="182">
        <v>26</v>
      </c>
      <c r="K76" s="297">
        <v>71.099999999999994</v>
      </c>
      <c r="L76" s="86" t="e">
        <f t="shared" si="29"/>
        <v>#DIV/0!</v>
      </c>
      <c r="M76" s="76"/>
      <c r="N76" s="34">
        <v>44409</v>
      </c>
      <c r="O76" s="41"/>
      <c r="P76" s="467"/>
      <c r="Q76" s="286">
        <v>13.5</v>
      </c>
      <c r="R76" s="106" t="e">
        <f t="shared" si="30"/>
        <v>#DIV/0!</v>
      </c>
      <c r="S76" s="76"/>
      <c r="T76" s="34">
        <v>44409</v>
      </c>
      <c r="U76" s="70"/>
      <c r="V76" s="230">
        <v>0</v>
      </c>
      <c r="W76" s="297">
        <v>2.9</v>
      </c>
      <c r="X76" s="86" t="e">
        <f t="shared" si="27"/>
        <v>#DIV/0!</v>
      </c>
      <c r="Y76" s="76"/>
    </row>
    <row r="77" spans="2:25" ht="15.75" thickBot="1" x14ac:dyDescent="0.3">
      <c r="B77" s="34">
        <v>44440</v>
      </c>
      <c r="C77" s="41"/>
      <c r="D77" s="270">
        <v>5</v>
      </c>
      <c r="E77" s="271">
        <v>20</v>
      </c>
      <c r="F77" s="272" t="e">
        <f t="shared" si="28"/>
        <v>#DIV/0!</v>
      </c>
      <c r="G77" s="76"/>
      <c r="H77" s="273">
        <v>44440</v>
      </c>
      <c r="I77" s="41"/>
      <c r="J77" s="182">
        <v>26</v>
      </c>
      <c r="K77" s="297">
        <v>71.099999999999994</v>
      </c>
      <c r="L77" s="86" t="e">
        <f t="shared" si="29"/>
        <v>#DIV/0!</v>
      </c>
      <c r="M77" s="76"/>
      <c r="N77" s="34">
        <v>44440</v>
      </c>
      <c r="O77" s="41"/>
      <c r="P77" s="467"/>
      <c r="Q77" s="286">
        <v>13.5</v>
      </c>
      <c r="R77" s="106" t="e">
        <f t="shared" si="30"/>
        <v>#DIV/0!</v>
      </c>
      <c r="S77" s="76"/>
      <c r="T77" s="34">
        <v>44440</v>
      </c>
      <c r="U77" s="70"/>
      <c r="V77" s="230">
        <v>0</v>
      </c>
      <c r="W77" s="297">
        <v>2.9</v>
      </c>
      <c r="X77" s="86" t="e">
        <f t="shared" si="27"/>
        <v>#DIV/0!</v>
      </c>
      <c r="Y77" s="76"/>
    </row>
    <row r="78" spans="2:25" ht="15.75" thickBot="1" x14ac:dyDescent="0.3">
      <c r="B78" s="34">
        <v>44470</v>
      </c>
      <c r="C78" s="41"/>
      <c r="D78" s="41"/>
      <c r="E78" s="85"/>
      <c r="F78" s="86"/>
      <c r="G78" s="76"/>
      <c r="H78" s="273">
        <v>44470</v>
      </c>
      <c r="I78" s="41"/>
      <c r="J78" s="182"/>
      <c r="K78" s="305"/>
      <c r="L78" s="86"/>
      <c r="M78" s="76"/>
      <c r="N78" s="34">
        <v>44470</v>
      </c>
      <c r="O78" s="41"/>
      <c r="P78" s="467"/>
      <c r="Q78" s="297"/>
      <c r="R78" s="86"/>
      <c r="S78" s="76"/>
      <c r="T78" s="34">
        <v>44470</v>
      </c>
      <c r="U78" s="70"/>
      <c r="V78" s="105"/>
      <c r="W78" s="297"/>
      <c r="X78" s="106"/>
      <c r="Y78" s="76"/>
    </row>
    <row r="79" spans="2:25" ht="15.75" thickBot="1" x14ac:dyDescent="0.3">
      <c r="B79" s="34">
        <v>44501</v>
      </c>
      <c r="C79" s="41"/>
      <c r="D79" s="41"/>
      <c r="E79" s="85"/>
      <c r="F79" s="86"/>
      <c r="G79" s="76"/>
      <c r="H79" s="273">
        <v>44501</v>
      </c>
      <c r="I79" s="41"/>
      <c r="J79" s="182"/>
      <c r="K79" s="305"/>
      <c r="L79" s="86"/>
      <c r="M79" s="76"/>
      <c r="N79" s="34">
        <v>44501</v>
      </c>
      <c r="O79" s="41"/>
      <c r="P79" s="467"/>
      <c r="Q79" s="297"/>
      <c r="R79" s="86"/>
      <c r="S79" s="76"/>
      <c r="T79" s="34">
        <v>44501</v>
      </c>
      <c r="U79" s="70"/>
      <c r="V79" s="105"/>
      <c r="W79" s="297"/>
      <c r="X79" s="106"/>
      <c r="Y79" s="76"/>
    </row>
    <row r="80" spans="2:25" ht="15.75" thickBot="1" x14ac:dyDescent="0.3">
      <c r="B80" s="34">
        <v>44531</v>
      </c>
      <c r="C80" s="41"/>
      <c r="D80" s="41"/>
      <c r="E80" s="85"/>
      <c r="F80" s="86"/>
      <c r="G80" s="76"/>
      <c r="H80" s="273">
        <v>44531</v>
      </c>
      <c r="I80" s="41"/>
      <c r="J80" s="182"/>
      <c r="K80" s="305"/>
      <c r="L80" s="86"/>
      <c r="M80" s="76"/>
      <c r="N80" s="34">
        <v>44531</v>
      </c>
      <c r="O80" s="41"/>
      <c r="P80" s="468"/>
      <c r="Q80" s="297"/>
      <c r="R80" s="86"/>
      <c r="S80" s="76"/>
      <c r="T80" s="34">
        <v>44531</v>
      </c>
      <c r="U80" s="70"/>
      <c r="V80" s="105"/>
      <c r="W80" s="297"/>
      <c r="X80" s="106"/>
      <c r="Y80" s="76"/>
    </row>
    <row r="81" spans="2:25" ht="15.75" thickBot="1" x14ac:dyDescent="0.3">
      <c r="B81" s="108" t="s">
        <v>18</v>
      </c>
      <c r="C81" s="95" t="e">
        <f>AVERAGE(C69:C80)</f>
        <v>#DIV/0!</v>
      </c>
      <c r="D81" s="95">
        <f>AVERAGE(D69:D80)</f>
        <v>5</v>
      </c>
      <c r="E81" s="95">
        <f>AVERAGE(E69:E80)</f>
        <v>20</v>
      </c>
      <c r="F81" s="186" t="e">
        <f>AVERAGE(F69:F80)</f>
        <v>#DIV/0!</v>
      </c>
      <c r="G81" s="76"/>
      <c r="H81" s="108" t="s">
        <v>18</v>
      </c>
      <c r="I81" s="95" t="e">
        <f>AVERAGE(I69:I80)</f>
        <v>#DIV/0!</v>
      </c>
      <c r="J81" s="95">
        <f t="shared" ref="J81:K81" si="31">AVERAGE(J69:J80)</f>
        <v>22.555555555555557</v>
      </c>
      <c r="K81" s="95">
        <f t="shared" si="31"/>
        <v>63.433333333333344</v>
      </c>
      <c r="L81" s="186" t="e">
        <f>AVERAGE(L69:L80)</f>
        <v>#DIV/0!</v>
      </c>
      <c r="M81" s="76"/>
      <c r="N81" s="201" t="s">
        <v>18</v>
      </c>
      <c r="O81" s="95" t="e">
        <f>AVERAGE(O69:O80)</f>
        <v>#DIV/0!</v>
      </c>
      <c r="P81" s="95"/>
      <c r="Q81" s="95">
        <f>AVERAGE(Q69:Q80)</f>
        <v>13.600000000000001</v>
      </c>
      <c r="R81" s="186" t="e">
        <f>AVERAGE(R69:R80)</f>
        <v>#DIV/0!</v>
      </c>
      <c r="S81" s="76"/>
      <c r="T81" s="109" t="s">
        <v>18</v>
      </c>
      <c r="U81" s="110" t="e">
        <f>AVERAGE(U69:U80)</f>
        <v>#DIV/0!</v>
      </c>
      <c r="V81" s="110">
        <f>AVERAGE(V69:V80)</f>
        <v>2.1111111111111112</v>
      </c>
      <c r="W81" s="110">
        <f>AVERAGE(W69:W80)</f>
        <v>8.4777777777777814</v>
      </c>
      <c r="X81" s="113" t="e">
        <f>AVERAGE(X69:X80)</f>
        <v>#DIV/0!</v>
      </c>
      <c r="Y81" s="76"/>
    </row>
    <row r="82" spans="2:25" x14ac:dyDescent="0.25">
      <c r="B82" s="469"/>
      <c r="C82" s="469"/>
      <c r="D82" s="469"/>
      <c r="E82" s="469"/>
      <c r="F82" s="469"/>
      <c r="G82" s="102"/>
      <c r="H82" s="102"/>
      <c r="I82" s="102"/>
      <c r="J82" s="102"/>
      <c r="K82" s="102"/>
      <c r="L82" s="102"/>
      <c r="M82" s="76"/>
      <c r="N82" s="102" t="s">
        <v>64</v>
      </c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2:25" x14ac:dyDescent="0.25">
      <c r="B83" s="77"/>
      <c r="C83" s="76"/>
      <c r="D83" s="76"/>
      <c r="E83" s="76"/>
      <c r="F83" s="77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2:25" ht="15.75" x14ac:dyDescent="0.25">
      <c r="B84" s="434" t="s">
        <v>75</v>
      </c>
      <c r="C84" s="435"/>
      <c r="D84" s="435"/>
      <c r="E84" s="435"/>
      <c r="F84" s="436"/>
      <c r="G84" s="76"/>
      <c r="H84" s="434" t="s">
        <v>75</v>
      </c>
      <c r="I84" s="435"/>
      <c r="J84" s="435"/>
      <c r="K84" s="435"/>
      <c r="L84" s="436"/>
      <c r="M84" s="76"/>
      <c r="N84" s="434" t="s">
        <v>75</v>
      </c>
      <c r="O84" s="435"/>
      <c r="P84" s="435"/>
      <c r="Q84" s="435"/>
      <c r="R84" s="436"/>
      <c r="S84" s="76"/>
      <c r="T84" s="434" t="s">
        <v>75</v>
      </c>
      <c r="U84" s="435"/>
      <c r="V84" s="435"/>
      <c r="W84" s="435"/>
      <c r="X84" s="436"/>
      <c r="Y84" s="76"/>
    </row>
    <row r="85" spans="2:25" x14ac:dyDescent="0.25">
      <c r="B85" s="437" t="s">
        <v>59</v>
      </c>
      <c r="C85" s="437"/>
      <c r="D85" s="437"/>
      <c r="E85" s="437"/>
      <c r="F85" s="437"/>
      <c r="G85" s="76"/>
      <c r="H85" s="437" t="s">
        <v>36</v>
      </c>
      <c r="I85" s="437"/>
      <c r="J85" s="437"/>
      <c r="K85" s="437"/>
      <c r="L85" s="437"/>
      <c r="M85" s="76"/>
      <c r="N85" s="437" t="s">
        <v>37</v>
      </c>
      <c r="O85" s="437"/>
      <c r="P85" s="437"/>
      <c r="Q85" s="437"/>
      <c r="R85" s="437"/>
      <c r="S85" s="76"/>
      <c r="T85" s="421" t="s">
        <v>41</v>
      </c>
      <c r="U85" s="421"/>
      <c r="V85" s="421"/>
      <c r="W85" s="421"/>
      <c r="X85" s="421"/>
      <c r="Y85" s="76"/>
    </row>
    <row r="86" spans="2:25" ht="15.75" thickBot="1" x14ac:dyDescent="0.3">
      <c r="B86" s="81"/>
      <c r="C86" s="81"/>
      <c r="D86" s="81"/>
      <c r="E86" s="81"/>
      <c r="F86" s="77"/>
      <c r="G86" s="76"/>
      <c r="H86" s="81"/>
      <c r="I86" s="81"/>
      <c r="J86" s="81"/>
      <c r="K86" s="81"/>
      <c r="L86" s="77"/>
      <c r="M86" s="76"/>
      <c r="N86" s="81"/>
      <c r="O86" s="81"/>
      <c r="P86" s="81"/>
      <c r="Q86" s="81"/>
      <c r="R86" s="77"/>
      <c r="S86" s="76"/>
      <c r="T86" s="81"/>
      <c r="U86" s="81"/>
      <c r="V86" s="81"/>
      <c r="W86" s="81"/>
      <c r="X86" s="77"/>
      <c r="Y86" s="76"/>
    </row>
    <row r="87" spans="2:25" ht="15" customHeight="1" x14ac:dyDescent="0.25">
      <c r="B87" s="448" t="s">
        <v>1</v>
      </c>
      <c r="C87" s="462" t="s">
        <v>2</v>
      </c>
      <c r="D87" s="438" t="s">
        <v>44</v>
      </c>
      <c r="E87" s="440" t="s">
        <v>45</v>
      </c>
      <c r="F87" s="464" t="s">
        <v>46</v>
      </c>
      <c r="G87" s="76"/>
      <c r="H87" s="450" t="s">
        <v>1</v>
      </c>
      <c r="I87" s="446" t="s">
        <v>2</v>
      </c>
      <c r="J87" s="446" t="s">
        <v>51</v>
      </c>
      <c r="K87" s="446" t="s">
        <v>45</v>
      </c>
      <c r="L87" s="444" t="s">
        <v>52</v>
      </c>
      <c r="M87" s="76"/>
      <c r="N87" s="450" t="s">
        <v>1</v>
      </c>
      <c r="O87" s="460" t="s">
        <v>2</v>
      </c>
      <c r="P87" s="456" t="s">
        <v>51</v>
      </c>
      <c r="Q87" s="458" t="s">
        <v>45</v>
      </c>
      <c r="R87" s="444" t="s">
        <v>52</v>
      </c>
      <c r="S87" s="76"/>
      <c r="T87" s="450" t="s">
        <v>1</v>
      </c>
      <c r="U87" s="446" t="s">
        <v>2</v>
      </c>
      <c r="V87" s="446" t="s">
        <v>51</v>
      </c>
      <c r="W87" s="446" t="s">
        <v>45</v>
      </c>
      <c r="X87" s="444" t="s">
        <v>52</v>
      </c>
      <c r="Y87" s="76"/>
    </row>
    <row r="88" spans="2:25" ht="50.25" customHeight="1" thickBot="1" x14ac:dyDescent="0.3">
      <c r="B88" s="449"/>
      <c r="C88" s="463"/>
      <c r="D88" s="439"/>
      <c r="E88" s="441"/>
      <c r="F88" s="465"/>
      <c r="G88" s="76"/>
      <c r="H88" s="451"/>
      <c r="I88" s="447"/>
      <c r="J88" s="447"/>
      <c r="K88" s="447"/>
      <c r="L88" s="445"/>
      <c r="M88" s="76"/>
      <c r="N88" s="451"/>
      <c r="O88" s="461"/>
      <c r="P88" s="457"/>
      <c r="Q88" s="459"/>
      <c r="R88" s="445"/>
      <c r="S88" s="76"/>
      <c r="T88" s="451"/>
      <c r="U88" s="447"/>
      <c r="V88" s="447"/>
      <c r="W88" s="447"/>
      <c r="X88" s="445"/>
      <c r="Y88" s="76"/>
    </row>
    <row r="89" spans="2:25" ht="15.75" thickBot="1" x14ac:dyDescent="0.3">
      <c r="B89" s="34">
        <v>44197</v>
      </c>
      <c r="C89" s="36"/>
      <c r="D89" s="207">
        <v>10</v>
      </c>
      <c r="E89" s="299">
        <v>39</v>
      </c>
      <c r="F89" s="86" t="e">
        <f>+D89/C89</f>
        <v>#DIV/0!</v>
      </c>
      <c r="G89" s="76"/>
      <c r="H89" s="34">
        <v>44197</v>
      </c>
      <c r="I89" s="36"/>
      <c r="J89" s="453"/>
      <c r="K89" s="88"/>
      <c r="L89" s="86"/>
      <c r="M89" s="76"/>
      <c r="N89" s="34">
        <v>44197</v>
      </c>
      <c r="O89" s="36"/>
      <c r="P89" s="206">
        <v>27</v>
      </c>
      <c r="Q89" s="299">
        <v>70.400000000000006</v>
      </c>
      <c r="R89" s="86" t="e">
        <f>+P89/O89</f>
        <v>#DIV/0!</v>
      </c>
      <c r="S89" s="76"/>
      <c r="T89" s="34">
        <v>44197</v>
      </c>
      <c r="U89" s="104"/>
      <c r="V89" s="236"/>
      <c r="W89" s="235"/>
      <c r="X89" s="106"/>
      <c r="Y89" s="76"/>
    </row>
    <row r="90" spans="2:25" ht="15.75" thickBot="1" x14ac:dyDescent="0.3">
      <c r="B90" s="34">
        <v>44228</v>
      </c>
      <c r="C90" s="41"/>
      <c r="D90" s="193">
        <v>10</v>
      </c>
      <c r="E90" s="299">
        <v>49</v>
      </c>
      <c r="F90" s="86" t="e">
        <f t="shared" ref="F90:F94" si="32">+D90/C90</f>
        <v>#DIV/0!</v>
      </c>
      <c r="G90" s="76"/>
      <c r="H90" s="34">
        <v>44228</v>
      </c>
      <c r="I90" s="41"/>
      <c r="J90" s="454"/>
      <c r="K90" s="85"/>
      <c r="L90" s="86"/>
      <c r="M90" s="76"/>
      <c r="N90" s="34">
        <v>44228</v>
      </c>
      <c r="O90" s="41"/>
      <c r="P90" s="182">
        <v>52</v>
      </c>
      <c r="Q90" s="297">
        <v>40</v>
      </c>
      <c r="R90" s="86" t="e">
        <f t="shared" ref="R90:R94" si="33">+P90/O90</f>
        <v>#DIV/0!</v>
      </c>
      <c r="S90" s="76"/>
      <c r="T90" s="34">
        <v>44228</v>
      </c>
      <c r="U90" s="70"/>
      <c r="V90" s="236"/>
      <c r="W90" s="105"/>
      <c r="X90" s="106"/>
      <c r="Y90" s="76"/>
    </row>
    <row r="91" spans="2:25" ht="15.75" thickBot="1" x14ac:dyDescent="0.3">
      <c r="B91" s="34">
        <v>44256</v>
      </c>
      <c r="C91" s="41"/>
      <c r="D91" s="193">
        <v>9</v>
      </c>
      <c r="E91" s="299">
        <v>43</v>
      </c>
      <c r="F91" s="86" t="e">
        <f t="shared" si="32"/>
        <v>#DIV/0!</v>
      </c>
      <c r="G91" s="76"/>
      <c r="H91" s="34">
        <v>44256</v>
      </c>
      <c r="I91" s="41"/>
      <c r="J91" s="454"/>
      <c r="K91" s="85"/>
      <c r="L91" s="86"/>
      <c r="M91" s="76"/>
      <c r="N91" s="34">
        <v>44256</v>
      </c>
      <c r="O91" s="41"/>
      <c r="P91" s="182">
        <v>59</v>
      </c>
      <c r="Q91" s="297">
        <v>30</v>
      </c>
      <c r="R91" s="86" t="e">
        <f t="shared" si="33"/>
        <v>#DIV/0!</v>
      </c>
      <c r="S91" s="76"/>
      <c r="T91" s="34">
        <v>44256</v>
      </c>
      <c r="U91" s="70"/>
      <c r="V91" s="236"/>
      <c r="W91" s="105"/>
      <c r="X91" s="106"/>
      <c r="Y91" s="76"/>
    </row>
    <row r="92" spans="2:25" ht="15.75" thickBot="1" x14ac:dyDescent="0.3">
      <c r="B92" s="34">
        <v>44287</v>
      </c>
      <c r="C92" s="41"/>
      <c r="D92" s="193">
        <v>9</v>
      </c>
      <c r="E92" s="299">
        <v>43</v>
      </c>
      <c r="F92" s="86" t="e">
        <f t="shared" si="32"/>
        <v>#DIV/0!</v>
      </c>
      <c r="G92" s="76"/>
      <c r="H92" s="34">
        <v>44287</v>
      </c>
      <c r="I92" s="41"/>
      <c r="J92" s="454"/>
      <c r="K92" s="88"/>
      <c r="L92" s="86"/>
      <c r="M92" s="76"/>
      <c r="N92" s="34">
        <v>44287</v>
      </c>
      <c r="O92" s="41"/>
      <c r="P92" s="182">
        <v>59</v>
      </c>
      <c r="Q92" s="297">
        <v>30</v>
      </c>
      <c r="R92" s="86" t="e">
        <f t="shared" si="33"/>
        <v>#DIV/0!</v>
      </c>
      <c r="S92" s="76"/>
      <c r="T92" s="34">
        <v>44287</v>
      </c>
      <c r="U92" s="41"/>
      <c r="V92" s="89"/>
      <c r="W92" s="90"/>
      <c r="X92" s="86"/>
      <c r="Y92" s="76"/>
    </row>
    <row r="93" spans="2:25" ht="15.75" thickBot="1" x14ac:dyDescent="0.3">
      <c r="B93" s="34">
        <v>44317</v>
      </c>
      <c r="C93" s="41"/>
      <c r="D93" s="193">
        <v>9</v>
      </c>
      <c r="E93" s="299">
        <v>43</v>
      </c>
      <c r="F93" s="86" t="e">
        <f t="shared" si="32"/>
        <v>#DIV/0!</v>
      </c>
      <c r="G93" s="76"/>
      <c r="H93" s="34">
        <v>44317</v>
      </c>
      <c r="I93" s="41"/>
      <c r="J93" s="454"/>
      <c r="K93" s="85"/>
      <c r="L93" s="86"/>
      <c r="M93" s="76"/>
      <c r="N93" s="34">
        <v>44317</v>
      </c>
      <c r="O93" s="41"/>
      <c r="P93" s="182">
        <v>59</v>
      </c>
      <c r="Q93" s="297">
        <v>30</v>
      </c>
      <c r="R93" s="86" t="e">
        <f t="shared" si="33"/>
        <v>#DIV/0!</v>
      </c>
      <c r="S93" s="76"/>
      <c r="T93" s="34">
        <v>44317</v>
      </c>
      <c r="U93" s="70"/>
      <c r="V93" s="89"/>
      <c r="W93" s="118"/>
      <c r="X93" s="86"/>
      <c r="Y93" s="76"/>
    </row>
    <row r="94" spans="2:25" ht="15.75" thickBot="1" x14ac:dyDescent="0.3">
      <c r="B94" s="34">
        <v>44348</v>
      </c>
      <c r="C94" s="41"/>
      <c r="D94" s="193">
        <v>9</v>
      </c>
      <c r="E94" s="299">
        <v>43</v>
      </c>
      <c r="F94" s="86" t="e">
        <f t="shared" si="32"/>
        <v>#DIV/0!</v>
      </c>
      <c r="G94" s="76"/>
      <c r="H94" s="34">
        <v>44348</v>
      </c>
      <c r="I94" s="41"/>
      <c r="J94" s="454"/>
      <c r="K94" s="85"/>
      <c r="L94" s="86"/>
      <c r="M94" s="76"/>
      <c r="N94" s="34">
        <v>44348</v>
      </c>
      <c r="O94" s="41"/>
      <c r="P94" s="182">
        <v>59</v>
      </c>
      <c r="Q94" s="297">
        <v>30</v>
      </c>
      <c r="R94" s="86" t="e">
        <f t="shared" si="33"/>
        <v>#DIV/0!</v>
      </c>
      <c r="S94" s="76"/>
      <c r="T94" s="34">
        <v>44348</v>
      </c>
      <c r="U94" s="41"/>
      <c r="V94" s="89"/>
      <c r="W94" s="119"/>
      <c r="X94" s="86"/>
      <c r="Y94" s="91"/>
    </row>
    <row r="95" spans="2:25" ht="15.75" thickBot="1" x14ac:dyDescent="0.3">
      <c r="B95" s="34">
        <v>44378</v>
      </c>
      <c r="C95" s="41"/>
      <c r="D95" s="193">
        <v>9</v>
      </c>
      <c r="E95" s="299">
        <v>43</v>
      </c>
      <c r="F95" s="86" t="e">
        <f t="shared" ref="F95:F97" si="34">+D95/C95</f>
        <v>#DIV/0!</v>
      </c>
      <c r="G95" s="76"/>
      <c r="H95" s="34">
        <v>44378</v>
      </c>
      <c r="I95" s="41"/>
      <c r="J95" s="454"/>
      <c r="K95" s="85"/>
      <c r="L95" s="86"/>
      <c r="M95" s="76"/>
      <c r="N95" s="34">
        <v>44378</v>
      </c>
      <c r="O95" s="41"/>
      <c r="P95" s="182">
        <v>59</v>
      </c>
      <c r="Q95" s="297">
        <v>30</v>
      </c>
      <c r="R95" s="86" t="e">
        <f t="shared" ref="R95:R97" si="35">+P95/O95</f>
        <v>#DIV/0!</v>
      </c>
      <c r="S95" s="76"/>
      <c r="T95" s="34">
        <v>44378</v>
      </c>
      <c r="U95" s="41"/>
      <c r="V95" s="89"/>
      <c r="W95" s="119"/>
      <c r="X95" s="86"/>
      <c r="Y95" s="76"/>
    </row>
    <row r="96" spans="2:25" ht="15.75" thickBot="1" x14ac:dyDescent="0.3">
      <c r="B96" s="34">
        <v>44409</v>
      </c>
      <c r="C96" s="41"/>
      <c r="D96" s="193">
        <v>9</v>
      </c>
      <c r="E96" s="299">
        <v>43</v>
      </c>
      <c r="F96" s="86" t="e">
        <f t="shared" si="34"/>
        <v>#DIV/0!</v>
      </c>
      <c r="G96" s="76"/>
      <c r="H96" s="34">
        <v>44409</v>
      </c>
      <c r="I96" s="41"/>
      <c r="J96" s="454"/>
      <c r="K96" s="85"/>
      <c r="L96" s="86"/>
      <c r="M96" s="76"/>
      <c r="N96" s="34">
        <v>44409</v>
      </c>
      <c r="O96" s="41"/>
      <c r="P96" s="182">
        <v>59</v>
      </c>
      <c r="Q96" s="297">
        <v>30</v>
      </c>
      <c r="R96" s="86" t="e">
        <f t="shared" si="35"/>
        <v>#DIV/0!</v>
      </c>
      <c r="S96" s="76"/>
      <c r="T96" s="34">
        <v>44409</v>
      </c>
      <c r="U96" s="41"/>
      <c r="V96" s="89"/>
      <c r="W96" s="43"/>
      <c r="X96" s="86"/>
      <c r="Y96" s="76"/>
    </row>
    <row r="97" spans="1:25" ht="15.75" thickBot="1" x14ac:dyDescent="0.3">
      <c r="B97" s="34">
        <v>44440</v>
      </c>
      <c r="C97" s="41"/>
      <c r="D97" s="193">
        <v>9</v>
      </c>
      <c r="E97" s="299">
        <v>43</v>
      </c>
      <c r="F97" s="86" t="e">
        <f t="shared" si="34"/>
        <v>#DIV/0!</v>
      </c>
      <c r="G97" s="76"/>
      <c r="H97" s="34">
        <v>44440</v>
      </c>
      <c r="I97" s="41"/>
      <c r="J97" s="454"/>
      <c r="K97" s="85"/>
      <c r="L97" s="86"/>
      <c r="M97" s="76"/>
      <c r="N97" s="34">
        <v>44440</v>
      </c>
      <c r="O97" s="41"/>
      <c r="P97" s="182">
        <v>59</v>
      </c>
      <c r="Q97" s="297">
        <v>30</v>
      </c>
      <c r="R97" s="86" t="e">
        <f t="shared" si="35"/>
        <v>#DIV/0!</v>
      </c>
      <c r="S97" s="76"/>
      <c r="T97" s="34">
        <v>44440</v>
      </c>
      <c r="U97" s="41"/>
      <c r="V97" s="90"/>
      <c r="W97" s="4"/>
      <c r="X97" s="86"/>
      <c r="Y97" s="91"/>
    </row>
    <row r="98" spans="1:25" ht="15.75" thickBot="1" x14ac:dyDescent="0.3">
      <c r="B98" s="34">
        <v>44470</v>
      </c>
      <c r="C98" s="41"/>
      <c r="D98" s="193"/>
      <c r="E98" s="299"/>
      <c r="F98" s="86"/>
      <c r="G98" s="76"/>
      <c r="H98" s="34">
        <v>44470</v>
      </c>
      <c r="I98" s="41"/>
      <c r="J98" s="454"/>
      <c r="K98" s="85"/>
      <c r="L98" s="86"/>
      <c r="M98" s="76"/>
      <c r="N98" s="34">
        <v>44470</v>
      </c>
      <c r="O98" s="41"/>
      <c r="P98" s="182"/>
      <c r="Q98" s="297"/>
      <c r="R98" s="86"/>
      <c r="S98" s="76"/>
      <c r="T98" s="34">
        <v>44470</v>
      </c>
      <c r="U98" s="41"/>
      <c r="V98" s="89"/>
      <c r="W98" s="120"/>
      <c r="X98" s="86"/>
      <c r="Y98" s="76"/>
    </row>
    <row r="99" spans="1:25" ht="15.75" thickBot="1" x14ac:dyDescent="0.3">
      <c r="B99" s="34">
        <v>44501</v>
      </c>
      <c r="C99" s="41"/>
      <c r="D99" s="193"/>
      <c r="E99" s="299"/>
      <c r="F99" s="86"/>
      <c r="G99" s="76"/>
      <c r="H99" s="34">
        <v>44501</v>
      </c>
      <c r="I99" s="41"/>
      <c r="J99" s="454"/>
      <c r="K99" s="85"/>
      <c r="L99" s="86"/>
      <c r="M99" s="76"/>
      <c r="N99" s="34">
        <v>44501</v>
      </c>
      <c r="O99" s="41"/>
      <c r="P99" s="182"/>
      <c r="Q99" s="297"/>
      <c r="R99" s="86"/>
      <c r="S99" s="76"/>
      <c r="T99" s="34">
        <v>44501</v>
      </c>
      <c r="U99" s="41"/>
      <c r="V99" s="89"/>
      <c r="W99" s="120"/>
      <c r="X99" s="86"/>
      <c r="Y99" s="76"/>
    </row>
    <row r="100" spans="1:25" ht="15.75" thickBot="1" x14ac:dyDescent="0.3">
      <c r="B100" s="34">
        <v>44531</v>
      </c>
      <c r="C100" s="41"/>
      <c r="D100" s="193"/>
      <c r="E100" s="299"/>
      <c r="F100" s="86"/>
      <c r="G100" s="76"/>
      <c r="H100" s="34">
        <v>44531</v>
      </c>
      <c r="I100" s="41"/>
      <c r="J100" s="455"/>
      <c r="K100" s="85"/>
      <c r="L100" s="86"/>
      <c r="M100" s="76"/>
      <c r="N100" s="34">
        <v>44531</v>
      </c>
      <c r="O100" s="41"/>
      <c r="P100" s="182"/>
      <c r="Q100" s="297"/>
      <c r="R100" s="86"/>
      <c r="S100" s="76"/>
      <c r="T100" s="34">
        <v>44531</v>
      </c>
      <c r="U100" s="41"/>
      <c r="V100" s="89"/>
      <c r="W100" s="69"/>
      <c r="X100" s="86"/>
      <c r="Y100" s="76"/>
    </row>
    <row r="101" spans="1:25" ht="15.75" thickBot="1" x14ac:dyDescent="0.3">
      <c r="B101" s="108" t="s">
        <v>18</v>
      </c>
      <c r="C101" s="95" t="e">
        <f>AVERAGE(C89:C100)</f>
        <v>#DIV/0!</v>
      </c>
      <c r="D101" s="95">
        <f t="shared" ref="D101:F101" si="36">AVERAGE(D89:D100)</f>
        <v>9.2222222222222214</v>
      </c>
      <c r="E101" s="95">
        <f t="shared" si="36"/>
        <v>43.222222222222221</v>
      </c>
      <c r="F101" s="186" t="e">
        <f t="shared" si="36"/>
        <v>#DIV/0!</v>
      </c>
      <c r="G101" s="76"/>
      <c r="H101" s="108" t="s">
        <v>18</v>
      </c>
      <c r="I101" s="95" t="e">
        <f>AVERAGE(I89:I100)</f>
        <v>#DIV/0!</v>
      </c>
      <c r="J101" s="95"/>
      <c r="K101" s="95"/>
      <c r="L101" s="186"/>
      <c r="M101" s="76"/>
      <c r="N101" s="108" t="s">
        <v>18</v>
      </c>
      <c r="O101" s="95" t="e">
        <f>AVERAGE(O89:O100)</f>
        <v>#DIV/0!</v>
      </c>
      <c r="P101" s="95">
        <f>AVERAGE(P89:P100)</f>
        <v>54.666666666666664</v>
      </c>
      <c r="Q101" s="117">
        <f>AVERAGE(Q89:Q100)</f>
        <v>35.599999999999994</v>
      </c>
      <c r="R101" s="205" t="e">
        <f>SUM(R89:R100)</f>
        <v>#DIV/0!</v>
      </c>
      <c r="S101" s="76"/>
      <c r="T101" s="108" t="s">
        <v>18</v>
      </c>
      <c r="U101" s="95" t="e">
        <f>AVERAGE(U89:U100)</f>
        <v>#DIV/0!</v>
      </c>
      <c r="V101" s="95"/>
      <c r="W101" s="95"/>
      <c r="X101" s="186"/>
      <c r="Y101" s="76"/>
    </row>
    <row r="102" spans="1:25" x14ac:dyDescent="0.25">
      <c r="B102" s="452"/>
      <c r="C102" s="452"/>
      <c r="D102" s="452"/>
      <c r="E102" s="452"/>
      <c r="F102" s="452"/>
      <c r="G102" s="76"/>
      <c r="H102" s="102" t="s">
        <v>48</v>
      </c>
      <c r="I102" s="76"/>
      <c r="J102" s="76"/>
      <c r="K102" s="76"/>
      <c r="L102" s="76"/>
      <c r="M102" s="76"/>
      <c r="N102" s="102"/>
      <c r="O102" s="76"/>
      <c r="P102" s="76"/>
      <c r="Q102" s="76"/>
      <c r="R102" s="76"/>
      <c r="S102" s="76"/>
      <c r="T102" s="77"/>
      <c r="U102" s="76"/>
      <c r="V102" s="76"/>
      <c r="W102" s="76"/>
      <c r="X102" s="77"/>
      <c r="Y102" s="76"/>
    </row>
    <row r="103" spans="1:25" x14ac:dyDescent="0.25">
      <c r="A103" s="223"/>
      <c r="B103" s="77"/>
      <c r="C103" s="77"/>
      <c r="D103" s="77"/>
      <c r="E103" s="76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111" t="s">
        <v>49</v>
      </c>
      <c r="U103" s="76"/>
      <c r="V103" s="76"/>
      <c r="W103" s="76"/>
      <c r="X103" s="77"/>
      <c r="Y103" s="76"/>
    </row>
    <row r="104" spans="1:25" ht="15.75" x14ac:dyDescent="0.25">
      <c r="B104" s="434" t="s">
        <v>75</v>
      </c>
      <c r="C104" s="435"/>
      <c r="D104" s="435"/>
      <c r="E104" s="435"/>
      <c r="F104" s="436"/>
      <c r="G104" s="76"/>
      <c r="H104" s="434" t="s">
        <v>75</v>
      </c>
      <c r="I104" s="435"/>
      <c r="J104" s="435"/>
      <c r="K104" s="435"/>
      <c r="L104" s="436"/>
      <c r="M104" s="82"/>
      <c r="N104" s="434" t="s">
        <v>75</v>
      </c>
      <c r="O104" s="435"/>
      <c r="P104" s="435"/>
      <c r="Q104" s="435"/>
      <c r="R104" s="436"/>
      <c r="S104" s="76"/>
      <c r="T104" s="121"/>
      <c r="U104" s="121"/>
      <c r="V104" s="121"/>
      <c r="W104" s="82"/>
      <c r="X104" s="77"/>
      <c r="Y104" s="76"/>
    </row>
    <row r="105" spans="1:25" x14ac:dyDescent="0.25">
      <c r="B105" s="421" t="s">
        <v>38</v>
      </c>
      <c r="C105" s="421"/>
      <c r="D105" s="421"/>
      <c r="E105" s="421"/>
      <c r="F105" s="421"/>
      <c r="G105" s="76"/>
      <c r="H105" s="421" t="s">
        <v>39</v>
      </c>
      <c r="I105" s="421"/>
      <c r="J105" s="421"/>
      <c r="K105" s="421"/>
      <c r="L105" s="421"/>
      <c r="M105" s="82"/>
      <c r="N105" s="421" t="s">
        <v>40</v>
      </c>
      <c r="O105" s="421"/>
      <c r="P105" s="421"/>
      <c r="Q105" s="421"/>
      <c r="R105" s="421"/>
      <c r="S105" s="76"/>
      <c r="T105" s="82"/>
      <c r="U105" s="82"/>
      <c r="V105" s="82"/>
      <c r="W105" s="82"/>
      <c r="X105" s="76"/>
      <c r="Y105" s="76"/>
    </row>
    <row r="106" spans="1:25" ht="16.5" thickBot="1" x14ac:dyDescent="0.3">
      <c r="B106" s="81"/>
      <c r="C106" s="81"/>
      <c r="D106" s="81"/>
      <c r="E106" s="81"/>
      <c r="F106" s="77"/>
      <c r="G106" s="76"/>
      <c r="H106" s="81"/>
      <c r="I106" s="81"/>
      <c r="J106" s="81"/>
      <c r="K106" s="81"/>
      <c r="L106" s="77"/>
      <c r="M106" s="82"/>
      <c r="N106" s="81"/>
      <c r="O106" s="81"/>
      <c r="P106" s="81"/>
      <c r="Q106" s="81"/>
      <c r="R106" s="77"/>
      <c r="S106" s="76"/>
      <c r="T106" s="122"/>
      <c r="U106" s="122"/>
      <c r="V106" s="122"/>
      <c r="W106" s="82"/>
      <c r="X106" s="76"/>
      <c r="Y106" s="76"/>
    </row>
    <row r="107" spans="1:25" x14ac:dyDescent="0.25">
      <c r="B107" s="448" t="s">
        <v>1</v>
      </c>
      <c r="C107" s="442" t="s">
        <v>2</v>
      </c>
      <c r="D107" s="442" t="s">
        <v>44</v>
      </c>
      <c r="E107" s="442" t="s">
        <v>45</v>
      </c>
      <c r="F107" s="444" t="s">
        <v>52</v>
      </c>
      <c r="G107" s="76"/>
      <c r="H107" s="450" t="s">
        <v>1</v>
      </c>
      <c r="I107" s="446" t="s">
        <v>2</v>
      </c>
      <c r="J107" s="446" t="s">
        <v>51</v>
      </c>
      <c r="K107" s="446" t="s">
        <v>45</v>
      </c>
      <c r="L107" s="444" t="s">
        <v>52</v>
      </c>
      <c r="M107" s="82"/>
      <c r="N107" s="450" t="s">
        <v>1</v>
      </c>
      <c r="O107" s="446" t="s">
        <v>2</v>
      </c>
      <c r="P107" s="446" t="s">
        <v>51</v>
      </c>
      <c r="Q107" s="446" t="s">
        <v>45</v>
      </c>
      <c r="R107" s="444" t="s">
        <v>52</v>
      </c>
      <c r="S107" s="76"/>
      <c r="T107" s="82"/>
      <c r="U107" s="82"/>
      <c r="V107" s="82"/>
      <c r="W107" s="82"/>
      <c r="X107" s="76"/>
      <c r="Y107" s="76"/>
    </row>
    <row r="108" spans="1:25" ht="51.75" customHeight="1" thickBot="1" x14ac:dyDescent="0.3">
      <c r="B108" s="449"/>
      <c r="C108" s="443"/>
      <c r="D108" s="443"/>
      <c r="E108" s="443"/>
      <c r="F108" s="445"/>
      <c r="G108" s="76"/>
      <c r="H108" s="451"/>
      <c r="I108" s="447"/>
      <c r="J108" s="447"/>
      <c r="K108" s="447"/>
      <c r="L108" s="445"/>
      <c r="M108" s="82"/>
      <c r="N108" s="451"/>
      <c r="O108" s="447"/>
      <c r="P108" s="447"/>
      <c r="Q108" s="447"/>
      <c r="R108" s="445"/>
      <c r="S108" s="76"/>
      <c r="T108" s="82"/>
      <c r="U108" s="82"/>
      <c r="V108" s="82"/>
      <c r="W108" s="82"/>
      <c r="X108" s="76"/>
      <c r="Y108" s="76"/>
    </row>
    <row r="109" spans="1:25" ht="15.75" thickBot="1" x14ac:dyDescent="0.3">
      <c r="B109" s="34">
        <v>44197</v>
      </c>
      <c r="C109" s="36"/>
      <c r="D109" s="36">
        <v>1</v>
      </c>
      <c r="E109" s="256">
        <v>6.1</v>
      </c>
      <c r="F109" s="86" t="e">
        <f t="shared" ref="F109:F114" si="37">+D109/C109</f>
        <v>#DIV/0!</v>
      </c>
      <c r="G109" s="76"/>
      <c r="H109" s="34">
        <v>44197</v>
      </c>
      <c r="I109" s="36"/>
      <c r="J109" s="36">
        <v>6</v>
      </c>
      <c r="K109" s="299">
        <v>35</v>
      </c>
      <c r="L109" s="86" t="e">
        <f t="shared" ref="L109:L114" si="38">+J109/I109</f>
        <v>#DIV/0!</v>
      </c>
      <c r="M109" s="82"/>
      <c r="N109" s="34">
        <v>44197</v>
      </c>
      <c r="O109" s="36"/>
      <c r="P109" s="36">
        <v>24</v>
      </c>
      <c r="Q109" s="299">
        <v>89.6</v>
      </c>
      <c r="R109" s="86" t="e">
        <f t="shared" ref="R109:R114" si="39">+P109/O109</f>
        <v>#DIV/0!</v>
      </c>
      <c r="S109" s="76"/>
      <c r="T109" s="76"/>
      <c r="U109" s="76"/>
      <c r="V109" s="76"/>
      <c r="W109" s="76"/>
      <c r="X109" s="76"/>
      <c r="Y109" s="31"/>
    </row>
    <row r="110" spans="1:25" ht="15.75" thickBot="1" x14ac:dyDescent="0.3">
      <c r="B110" s="34">
        <v>44228</v>
      </c>
      <c r="C110" s="41"/>
      <c r="D110" s="41">
        <v>7</v>
      </c>
      <c r="E110" s="112">
        <v>26.5</v>
      </c>
      <c r="F110" s="86" t="e">
        <f t="shared" si="37"/>
        <v>#DIV/0!</v>
      </c>
      <c r="G110" s="76"/>
      <c r="H110" s="34">
        <v>44228</v>
      </c>
      <c r="I110" s="41"/>
      <c r="J110" s="41">
        <v>5</v>
      </c>
      <c r="K110" s="297">
        <v>30</v>
      </c>
      <c r="L110" s="86" t="e">
        <f t="shared" si="38"/>
        <v>#DIV/0!</v>
      </c>
      <c r="M110" s="82"/>
      <c r="N110" s="34">
        <v>44228</v>
      </c>
      <c r="O110" s="41"/>
      <c r="P110" s="41">
        <v>13</v>
      </c>
      <c r="Q110" s="297">
        <v>49.8</v>
      </c>
      <c r="R110" s="86" t="e">
        <f t="shared" si="39"/>
        <v>#DIV/0!</v>
      </c>
      <c r="S110" s="76"/>
      <c r="T110" s="76"/>
      <c r="U110" s="76"/>
      <c r="V110" s="76"/>
      <c r="W110" s="76"/>
      <c r="X110" s="76"/>
      <c r="Y110" s="31"/>
    </row>
    <row r="111" spans="1:25" ht="15.75" thickBot="1" x14ac:dyDescent="0.3">
      <c r="B111" s="34">
        <v>44256</v>
      </c>
      <c r="C111" s="41"/>
      <c r="D111" s="70">
        <v>25</v>
      </c>
      <c r="E111" s="114">
        <v>78.8</v>
      </c>
      <c r="F111" s="106" t="e">
        <f t="shared" si="37"/>
        <v>#DIV/0!</v>
      </c>
      <c r="G111" s="76"/>
      <c r="H111" s="34">
        <v>44256</v>
      </c>
      <c r="I111" s="41"/>
      <c r="J111" s="41">
        <v>4</v>
      </c>
      <c r="K111" s="297">
        <v>24.8</v>
      </c>
      <c r="L111" s="86" t="e">
        <f t="shared" si="38"/>
        <v>#DIV/0!</v>
      </c>
      <c r="M111" s="82"/>
      <c r="N111" s="34">
        <v>44256</v>
      </c>
      <c r="O111" s="41"/>
      <c r="P111" s="41">
        <v>4</v>
      </c>
      <c r="Q111" s="297">
        <v>15.13</v>
      </c>
      <c r="R111" s="86" t="e">
        <f t="shared" si="39"/>
        <v>#DIV/0!</v>
      </c>
      <c r="S111" s="76"/>
      <c r="T111" s="76"/>
      <c r="U111" s="76"/>
      <c r="V111" s="76"/>
      <c r="W111" s="76"/>
      <c r="X111" s="76"/>
      <c r="Y111" s="31"/>
    </row>
    <row r="112" spans="1:25" ht="15.75" thickBot="1" x14ac:dyDescent="0.3">
      <c r="B112" s="34">
        <v>44287</v>
      </c>
      <c r="C112" s="41"/>
      <c r="D112" s="70">
        <v>25</v>
      </c>
      <c r="E112" s="114">
        <v>78.8</v>
      </c>
      <c r="F112" s="106" t="e">
        <f t="shared" si="37"/>
        <v>#DIV/0!</v>
      </c>
      <c r="G112" s="76"/>
      <c r="H112" s="34">
        <v>44287</v>
      </c>
      <c r="I112" s="41"/>
      <c r="J112" s="41">
        <v>4</v>
      </c>
      <c r="K112" s="297">
        <v>24.8</v>
      </c>
      <c r="L112" s="86" t="e">
        <f t="shared" si="38"/>
        <v>#DIV/0!</v>
      </c>
      <c r="M112" s="82"/>
      <c r="N112" s="34">
        <v>44287</v>
      </c>
      <c r="O112" s="41"/>
      <c r="P112" s="41">
        <v>4</v>
      </c>
      <c r="Q112" s="297">
        <v>15.13</v>
      </c>
      <c r="R112" s="86" t="e">
        <f t="shared" si="39"/>
        <v>#DIV/0!</v>
      </c>
      <c r="S112" s="76"/>
      <c r="T112" s="76"/>
      <c r="U112" s="76"/>
      <c r="V112" s="76"/>
      <c r="W112" s="76"/>
      <c r="X112" s="76"/>
      <c r="Y112" s="31"/>
    </row>
    <row r="113" spans="2:25" ht="15.75" thickBot="1" x14ac:dyDescent="0.3">
      <c r="B113" s="34">
        <v>44317</v>
      </c>
      <c r="C113" s="41"/>
      <c r="D113" s="70">
        <v>25</v>
      </c>
      <c r="E113" s="114">
        <v>78.8</v>
      </c>
      <c r="F113" s="106" t="e">
        <f t="shared" si="37"/>
        <v>#DIV/0!</v>
      </c>
      <c r="G113" s="76"/>
      <c r="H113" s="34">
        <v>44317</v>
      </c>
      <c r="I113" s="41"/>
      <c r="J113" s="41">
        <v>4</v>
      </c>
      <c r="K113" s="297">
        <v>24.8</v>
      </c>
      <c r="L113" s="86" t="e">
        <f t="shared" si="38"/>
        <v>#DIV/0!</v>
      </c>
      <c r="M113" s="82"/>
      <c r="N113" s="34">
        <v>44317</v>
      </c>
      <c r="O113" s="41"/>
      <c r="P113" s="41">
        <v>4</v>
      </c>
      <c r="Q113" s="297">
        <v>15.13</v>
      </c>
      <c r="R113" s="86" t="e">
        <f t="shared" si="39"/>
        <v>#DIV/0!</v>
      </c>
      <c r="S113" s="76"/>
      <c r="T113" s="76"/>
      <c r="U113" s="76"/>
      <c r="V113" s="76"/>
      <c r="W113" s="76"/>
      <c r="X113" s="76"/>
      <c r="Y113" s="31"/>
    </row>
    <row r="114" spans="2:25" ht="15.75" thickBot="1" x14ac:dyDescent="0.3">
      <c r="B114" s="34">
        <v>44348</v>
      </c>
      <c r="C114" s="41"/>
      <c r="D114" s="70">
        <v>25</v>
      </c>
      <c r="E114" s="114">
        <v>78.8</v>
      </c>
      <c r="F114" s="106" t="e">
        <f t="shared" si="37"/>
        <v>#DIV/0!</v>
      </c>
      <c r="G114" s="76"/>
      <c r="H114" s="34">
        <v>44348</v>
      </c>
      <c r="I114" s="41"/>
      <c r="J114" s="41">
        <v>4</v>
      </c>
      <c r="K114" s="297">
        <v>24.8</v>
      </c>
      <c r="L114" s="86" t="e">
        <f t="shared" si="38"/>
        <v>#DIV/0!</v>
      </c>
      <c r="M114" s="82"/>
      <c r="N114" s="34">
        <v>44348</v>
      </c>
      <c r="O114" s="41"/>
      <c r="P114" s="41">
        <v>4</v>
      </c>
      <c r="Q114" s="297">
        <v>15.13</v>
      </c>
      <c r="R114" s="86" t="e">
        <f t="shared" si="39"/>
        <v>#DIV/0!</v>
      </c>
      <c r="S114" s="76"/>
      <c r="T114" s="76"/>
      <c r="U114" s="76"/>
      <c r="V114" s="76"/>
      <c r="W114" s="76"/>
      <c r="X114" s="76"/>
      <c r="Y114" s="91"/>
    </row>
    <row r="115" spans="2:25" ht="15.75" thickBot="1" x14ac:dyDescent="0.3">
      <c r="B115" s="34">
        <v>44378</v>
      </c>
      <c r="C115" s="41"/>
      <c r="D115" s="70">
        <v>25</v>
      </c>
      <c r="E115" s="114">
        <v>78.8</v>
      </c>
      <c r="F115" s="106" t="e">
        <f t="shared" ref="F115:F117" si="40">+D115/C115</f>
        <v>#DIV/0!</v>
      </c>
      <c r="G115" s="76"/>
      <c r="H115" s="34">
        <v>44378</v>
      </c>
      <c r="I115" s="41"/>
      <c r="J115" s="41">
        <v>4</v>
      </c>
      <c r="K115" s="297">
        <v>24.8</v>
      </c>
      <c r="L115" s="86" t="e">
        <f t="shared" ref="L115:L117" si="41">+J115/I115</f>
        <v>#DIV/0!</v>
      </c>
      <c r="M115" s="82"/>
      <c r="N115" s="34">
        <v>44378</v>
      </c>
      <c r="O115" s="41"/>
      <c r="P115" s="41">
        <v>4</v>
      </c>
      <c r="Q115" s="297">
        <v>15.13</v>
      </c>
      <c r="R115" s="86" t="e">
        <f t="shared" ref="R115:R117" si="42">+P115/O115</f>
        <v>#DIV/0!</v>
      </c>
      <c r="S115" s="76"/>
      <c r="T115" s="76"/>
      <c r="U115" s="76"/>
      <c r="V115" s="76"/>
      <c r="W115" s="76"/>
      <c r="X115" s="76"/>
      <c r="Y115" s="76"/>
    </row>
    <row r="116" spans="2:25" ht="15.75" thickBot="1" x14ac:dyDescent="0.3">
      <c r="B116" s="34">
        <v>44409</v>
      </c>
      <c r="C116" s="41"/>
      <c r="D116" s="70">
        <v>25</v>
      </c>
      <c r="E116" s="114">
        <v>78.8</v>
      </c>
      <c r="F116" s="106" t="e">
        <f t="shared" si="40"/>
        <v>#DIV/0!</v>
      </c>
      <c r="G116" s="76"/>
      <c r="H116" s="34">
        <v>44409</v>
      </c>
      <c r="I116" s="41"/>
      <c r="J116" s="41">
        <v>4</v>
      </c>
      <c r="K116" s="297">
        <v>24.8</v>
      </c>
      <c r="L116" s="86" t="e">
        <f t="shared" si="41"/>
        <v>#DIV/0!</v>
      </c>
      <c r="M116" s="82"/>
      <c r="N116" s="34">
        <v>44409</v>
      </c>
      <c r="O116" s="41"/>
      <c r="P116" s="41">
        <v>4</v>
      </c>
      <c r="Q116" s="297">
        <v>15.13</v>
      </c>
      <c r="R116" s="86" t="e">
        <f t="shared" si="42"/>
        <v>#DIV/0!</v>
      </c>
      <c r="S116" s="76"/>
      <c r="T116" s="76"/>
      <c r="U116" s="76"/>
      <c r="V116" s="76"/>
      <c r="W116" s="76"/>
      <c r="X116" s="76"/>
      <c r="Y116" s="76"/>
    </row>
    <row r="117" spans="2:25" ht="15.75" thickBot="1" x14ac:dyDescent="0.3">
      <c r="B117" s="34">
        <v>44440</v>
      </c>
      <c r="C117" s="41"/>
      <c r="D117" s="70">
        <v>25</v>
      </c>
      <c r="E117" s="114">
        <v>78.8</v>
      </c>
      <c r="F117" s="106" t="e">
        <f t="shared" si="40"/>
        <v>#DIV/0!</v>
      </c>
      <c r="G117" s="76"/>
      <c r="H117" s="34">
        <v>44440</v>
      </c>
      <c r="I117" s="41"/>
      <c r="J117" s="41">
        <v>4</v>
      </c>
      <c r="K117" s="297">
        <v>24.8</v>
      </c>
      <c r="L117" s="86" t="e">
        <f t="shared" si="41"/>
        <v>#DIV/0!</v>
      </c>
      <c r="M117" s="82"/>
      <c r="N117" s="34">
        <v>44440</v>
      </c>
      <c r="O117" s="41"/>
      <c r="P117" s="41">
        <v>4</v>
      </c>
      <c r="Q117" s="297">
        <v>15.13</v>
      </c>
      <c r="R117" s="86" t="e">
        <f t="shared" si="42"/>
        <v>#DIV/0!</v>
      </c>
      <c r="S117" s="76"/>
      <c r="T117" s="76"/>
      <c r="U117" s="76"/>
      <c r="V117" s="76"/>
      <c r="W117" s="76"/>
      <c r="X117" s="76"/>
      <c r="Y117" s="76"/>
    </row>
    <row r="118" spans="2:25" ht="15.75" thickBot="1" x14ac:dyDescent="0.3">
      <c r="B118" s="34">
        <v>44470</v>
      </c>
      <c r="C118" s="41"/>
      <c r="D118" s="41"/>
      <c r="E118" s="116"/>
      <c r="F118" s="86"/>
      <c r="G118" s="76"/>
      <c r="H118" s="34">
        <v>44470</v>
      </c>
      <c r="I118" s="41"/>
      <c r="J118" s="41"/>
      <c r="K118" s="305"/>
      <c r="L118" s="86"/>
      <c r="M118" s="82"/>
      <c r="N118" s="34">
        <v>44470</v>
      </c>
      <c r="O118" s="41"/>
      <c r="P118" s="41"/>
      <c r="Q118" s="305"/>
      <c r="R118" s="86"/>
      <c r="S118" s="76"/>
      <c r="T118" s="76"/>
      <c r="U118" s="76"/>
      <c r="V118" s="76"/>
      <c r="W118" s="76"/>
      <c r="X118" s="76"/>
      <c r="Y118" s="76"/>
    </row>
    <row r="119" spans="2:25" ht="15.75" thickBot="1" x14ac:dyDescent="0.3">
      <c r="B119" s="34">
        <v>44501</v>
      </c>
      <c r="C119" s="41"/>
      <c r="D119" s="41"/>
      <c r="E119" s="116"/>
      <c r="F119" s="86"/>
      <c r="G119" s="76"/>
      <c r="H119" s="34">
        <v>44501</v>
      </c>
      <c r="I119" s="41"/>
      <c r="J119" s="41"/>
      <c r="K119" s="305"/>
      <c r="L119" s="86"/>
      <c r="M119" s="82"/>
      <c r="N119" s="34">
        <v>44501</v>
      </c>
      <c r="O119" s="41"/>
      <c r="P119" s="41"/>
      <c r="Q119" s="305"/>
      <c r="R119" s="86"/>
      <c r="S119" s="76"/>
      <c r="T119" s="76"/>
      <c r="U119" s="76"/>
      <c r="V119" s="76"/>
      <c r="W119" s="76"/>
      <c r="X119" s="76"/>
      <c r="Y119" s="76"/>
    </row>
    <row r="120" spans="2:25" ht="15.75" thickBot="1" x14ac:dyDescent="0.3">
      <c r="B120" s="34">
        <v>44531</v>
      </c>
      <c r="C120" s="41"/>
      <c r="D120" s="41"/>
      <c r="E120" s="116"/>
      <c r="F120" s="86"/>
      <c r="G120" s="76"/>
      <c r="H120" s="34">
        <v>44531</v>
      </c>
      <c r="I120" s="41"/>
      <c r="J120" s="41"/>
      <c r="K120" s="305"/>
      <c r="L120" s="86"/>
      <c r="M120" s="82"/>
      <c r="N120" s="34">
        <v>44531</v>
      </c>
      <c r="O120" s="41"/>
      <c r="P120" s="41"/>
      <c r="Q120" s="305"/>
      <c r="R120" s="86"/>
      <c r="S120" s="76"/>
      <c r="T120" s="76"/>
      <c r="U120" s="76"/>
      <c r="V120" s="76"/>
      <c r="W120" s="76"/>
      <c r="X120" s="76"/>
      <c r="Y120" s="76"/>
    </row>
    <row r="121" spans="2:25" ht="15.75" thickBot="1" x14ac:dyDescent="0.3">
      <c r="B121" s="108" t="s">
        <v>18</v>
      </c>
      <c r="C121" s="95" t="e">
        <f>AVERAGE(C109:C120)</f>
        <v>#DIV/0!</v>
      </c>
      <c r="D121" s="95">
        <f>AVERAGE(D109:D120)</f>
        <v>20.333333333333332</v>
      </c>
      <c r="E121" s="95">
        <f>AVERAGE(E109:E120)</f>
        <v>64.911111111111111</v>
      </c>
      <c r="F121" s="186" t="e">
        <f>AVERAGE(F109:F120)</f>
        <v>#DIV/0!</v>
      </c>
      <c r="G121" s="76"/>
      <c r="H121" s="108" t="s">
        <v>18</v>
      </c>
      <c r="I121" s="95" t="e">
        <f>AVERAGE(I109:I120)</f>
        <v>#DIV/0!</v>
      </c>
      <c r="J121" s="95">
        <f>AVERAGE(J109:J120)</f>
        <v>4.333333333333333</v>
      </c>
      <c r="K121" s="95">
        <f>AVERAGE(K109:K120)</f>
        <v>26.511111111111116</v>
      </c>
      <c r="L121" s="186" t="e">
        <f>AVERAGE(L109:L120)</f>
        <v>#DIV/0!</v>
      </c>
      <c r="M121" s="82"/>
      <c r="N121" s="108" t="s">
        <v>18</v>
      </c>
      <c r="O121" s="95" t="e">
        <f>AVERAGE(O109:O120)</f>
        <v>#DIV/0!</v>
      </c>
      <c r="P121" s="95">
        <f>AVERAGE(P109:P120)</f>
        <v>7.2222222222222223</v>
      </c>
      <c r="Q121" s="95">
        <f>AVERAGE(Q109:Q120)</f>
        <v>27.256666666666661</v>
      </c>
      <c r="R121" s="186" t="e">
        <f>AVERAGE(R109:R120)</f>
        <v>#DIV/0!</v>
      </c>
      <c r="S121" s="76"/>
      <c r="T121" s="76"/>
      <c r="U121" s="76"/>
      <c r="V121" s="76"/>
      <c r="W121" s="76"/>
      <c r="X121" s="76"/>
      <c r="Y121" s="76"/>
    </row>
    <row r="122" spans="2:25" x14ac:dyDescent="0.25">
      <c r="B122" s="77"/>
      <c r="C122" s="76"/>
      <c r="D122" s="76"/>
      <c r="E122" s="76"/>
      <c r="F122" s="77"/>
      <c r="G122" s="76"/>
      <c r="H122" s="82"/>
      <c r="I122" s="82"/>
      <c r="J122" s="82"/>
      <c r="K122" s="82"/>
      <c r="L122" s="82"/>
      <c r="M122" s="82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</row>
    <row r="123" spans="2:25" x14ac:dyDescent="0.25">
      <c r="B123" s="77"/>
      <c r="C123" s="76"/>
      <c r="D123" s="76"/>
      <c r="E123" s="76"/>
      <c r="F123" s="77"/>
      <c r="G123" s="76"/>
      <c r="H123" s="82"/>
      <c r="I123" s="82"/>
      <c r="J123" s="82"/>
      <c r="K123" s="82"/>
      <c r="L123" s="82"/>
      <c r="M123" s="82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</row>
    <row r="124" spans="2:25" ht="15.75" x14ac:dyDescent="0.25">
      <c r="B124" s="434" t="s">
        <v>75</v>
      </c>
      <c r="C124" s="435"/>
      <c r="D124" s="435"/>
      <c r="E124" s="435"/>
      <c r="F124" s="436"/>
      <c r="G124" s="76"/>
      <c r="H124" s="82"/>
      <c r="I124" s="82"/>
      <c r="J124" s="82"/>
      <c r="K124" s="82"/>
      <c r="L124" s="82"/>
      <c r="M124" s="82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</row>
    <row r="125" spans="2:25" x14ac:dyDescent="0.25">
      <c r="B125" s="437" t="s">
        <v>50</v>
      </c>
      <c r="C125" s="437"/>
      <c r="D125" s="437"/>
      <c r="E125" s="437"/>
      <c r="F125" s="43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</row>
    <row r="126" spans="2:25" ht="16.5" thickBot="1" x14ac:dyDescent="0.3">
      <c r="B126" s="81"/>
      <c r="C126" s="81"/>
      <c r="D126" s="81"/>
      <c r="E126" s="81"/>
      <c r="F126" s="77"/>
      <c r="G126" s="76"/>
      <c r="H126" s="76"/>
      <c r="I126" s="76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76"/>
      <c r="U126" s="76"/>
      <c r="V126" s="76"/>
      <c r="W126" s="76"/>
      <c r="X126" s="76"/>
      <c r="Y126" s="76"/>
    </row>
    <row r="127" spans="2:25" x14ac:dyDescent="0.25">
      <c r="B127" s="438" t="s">
        <v>1</v>
      </c>
      <c r="C127" s="440" t="s">
        <v>2</v>
      </c>
      <c r="D127" s="442" t="s">
        <v>44</v>
      </c>
      <c r="E127" s="442" t="s">
        <v>45</v>
      </c>
      <c r="F127" s="444" t="s">
        <v>52</v>
      </c>
      <c r="G127" s="76"/>
      <c r="H127" s="76"/>
      <c r="I127" s="7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76"/>
      <c r="U127" s="76"/>
      <c r="V127" s="76"/>
      <c r="W127" s="76"/>
      <c r="X127" s="76"/>
      <c r="Y127" s="76"/>
    </row>
    <row r="128" spans="2:25" ht="59.25" customHeight="1" thickBot="1" x14ac:dyDescent="0.3">
      <c r="B128" s="439"/>
      <c r="C128" s="441"/>
      <c r="D128" s="443"/>
      <c r="E128" s="443"/>
      <c r="F128" s="445"/>
      <c r="G128" s="76"/>
      <c r="H128" s="76"/>
      <c r="I128" s="7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76"/>
      <c r="U128" s="76"/>
      <c r="V128" s="76"/>
      <c r="W128" s="76"/>
      <c r="X128" s="76"/>
      <c r="Y128" s="76"/>
    </row>
    <row r="129" spans="2:25" ht="15.75" thickBot="1" x14ac:dyDescent="0.3">
      <c r="B129" s="34">
        <v>44197</v>
      </c>
      <c r="C129" s="129"/>
      <c r="D129" s="36"/>
      <c r="E129" s="88">
        <v>15</v>
      </c>
      <c r="F129" s="86" t="e">
        <f t="shared" ref="F129:F137" si="43">+D129/C129</f>
        <v>#DIV/0!</v>
      </c>
      <c r="G129" s="76"/>
      <c r="H129" s="31"/>
      <c r="I129" s="31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</row>
    <row r="130" spans="2:25" ht="15.75" thickBot="1" x14ac:dyDescent="0.3">
      <c r="B130" s="34">
        <v>44228</v>
      </c>
      <c r="C130" s="27"/>
      <c r="D130" s="41"/>
      <c r="E130" s="85">
        <v>15</v>
      </c>
      <c r="F130" s="86" t="e">
        <f t="shared" si="43"/>
        <v>#DIV/0!</v>
      </c>
      <c r="G130" s="76"/>
      <c r="H130" s="31"/>
      <c r="I130" s="31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</row>
    <row r="131" spans="2:25" ht="15.75" thickBot="1" x14ac:dyDescent="0.3">
      <c r="B131" s="34">
        <v>44256</v>
      </c>
      <c r="C131" s="27"/>
      <c r="D131" s="41"/>
      <c r="E131" s="85">
        <v>15</v>
      </c>
      <c r="F131" s="86" t="e">
        <f t="shared" si="43"/>
        <v>#DIV/0!</v>
      </c>
      <c r="G131" s="76"/>
      <c r="H131" s="31"/>
      <c r="I131" s="31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</row>
    <row r="132" spans="2:25" ht="15.75" thickBot="1" x14ac:dyDescent="0.3">
      <c r="B132" s="34">
        <v>44287</v>
      </c>
      <c r="C132" s="27"/>
      <c r="D132" s="41"/>
      <c r="E132" s="85">
        <v>15</v>
      </c>
      <c r="F132" s="86" t="e">
        <f t="shared" si="43"/>
        <v>#DIV/0!</v>
      </c>
      <c r="G132" s="76"/>
      <c r="H132" s="31"/>
      <c r="I132" s="31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Y132" s="76"/>
    </row>
    <row r="133" spans="2:25" ht="15.75" thickBot="1" x14ac:dyDescent="0.3">
      <c r="B133" s="34">
        <v>44317</v>
      </c>
      <c r="C133" s="27"/>
      <c r="D133" s="41"/>
      <c r="E133" s="85">
        <v>15</v>
      </c>
      <c r="F133" s="86" t="e">
        <f t="shared" si="43"/>
        <v>#DIV/0!</v>
      </c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Y133" s="76"/>
    </row>
    <row r="134" spans="2:25" ht="15.75" thickBot="1" x14ac:dyDescent="0.3">
      <c r="B134" s="34">
        <v>44348</v>
      </c>
      <c r="C134" s="27"/>
      <c r="D134" s="41"/>
      <c r="E134" s="85">
        <v>15</v>
      </c>
      <c r="F134" s="86" t="e">
        <f t="shared" si="43"/>
        <v>#DIV/0!</v>
      </c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Y134" s="76"/>
    </row>
    <row r="135" spans="2:25" ht="15.75" thickBot="1" x14ac:dyDescent="0.3">
      <c r="B135" s="34">
        <v>44378</v>
      </c>
      <c r="C135" s="27"/>
      <c r="D135" s="93"/>
      <c r="E135" s="85">
        <v>15</v>
      </c>
      <c r="F135" s="86" t="e">
        <f t="shared" si="43"/>
        <v>#DIV/0!</v>
      </c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Y135" s="76"/>
    </row>
    <row r="136" spans="2:25" ht="15.75" thickBot="1" x14ac:dyDescent="0.3">
      <c r="B136" s="34">
        <v>44409</v>
      </c>
      <c r="C136" s="27"/>
      <c r="D136" s="47"/>
      <c r="E136" s="85">
        <v>15</v>
      </c>
      <c r="F136" s="86" t="e">
        <f t="shared" si="43"/>
        <v>#DIV/0!</v>
      </c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Y136" s="76"/>
    </row>
    <row r="137" spans="2:25" ht="15.75" thickBot="1" x14ac:dyDescent="0.3">
      <c r="B137" s="34">
        <v>44440</v>
      </c>
      <c r="C137" s="27"/>
      <c r="D137" s="47"/>
      <c r="E137" s="85">
        <v>15</v>
      </c>
      <c r="F137" s="86" t="e">
        <f t="shared" si="43"/>
        <v>#DIV/0!</v>
      </c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Y137" s="76"/>
    </row>
    <row r="138" spans="2:25" ht="15.75" thickBot="1" x14ac:dyDescent="0.3">
      <c r="B138" s="34">
        <v>44470</v>
      </c>
      <c r="C138" s="27"/>
      <c r="D138" s="47"/>
      <c r="E138" s="85"/>
      <c r="F138" s="8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Y138" s="76"/>
    </row>
    <row r="139" spans="2:25" ht="15.75" thickBot="1" x14ac:dyDescent="0.3">
      <c r="B139" s="34">
        <v>44501</v>
      </c>
      <c r="C139" s="27"/>
      <c r="D139" s="47"/>
      <c r="E139" s="85"/>
      <c r="F139" s="8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Y139" s="76"/>
    </row>
    <row r="140" spans="2:25" ht="15.75" thickBot="1" x14ac:dyDescent="0.3">
      <c r="B140" s="34">
        <v>44531</v>
      </c>
      <c r="C140" s="27"/>
      <c r="D140" s="94"/>
      <c r="E140" s="85"/>
      <c r="F140" s="8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Y140" s="76"/>
    </row>
    <row r="141" spans="2:25" ht="15.75" thickBot="1" x14ac:dyDescent="0.3">
      <c r="B141" s="232" t="s">
        <v>18</v>
      </c>
      <c r="C141" s="231" t="e">
        <f>AVERAGE(C129:C140)</f>
        <v>#DIV/0!</v>
      </c>
      <c r="D141" s="95"/>
      <c r="E141" s="95">
        <f>AVERAGE(E129:E140)</f>
        <v>15</v>
      </c>
      <c r="F141" s="186" t="e">
        <f>AVERAGE(F129:F140)</f>
        <v>#DIV/0!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Y141" s="76"/>
    </row>
    <row r="142" spans="2:25" x14ac:dyDescent="0.25">
      <c r="B142" s="77"/>
      <c r="C142" s="76"/>
      <c r="D142" s="76"/>
      <c r="E142" s="76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Y142" s="76"/>
    </row>
    <row r="143" spans="2:25" x14ac:dyDescent="0.25">
      <c r="B143" s="76"/>
      <c r="C143" s="76"/>
      <c r="D143" s="77" t="s">
        <v>63</v>
      </c>
      <c r="E143" s="77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Y143" s="76"/>
    </row>
    <row r="144" spans="2:25" x14ac:dyDescent="0.25">
      <c r="B144" s="77"/>
      <c r="C144" s="76"/>
      <c r="D144" s="76"/>
      <c r="E144" s="76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Y144" s="76"/>
    </row>
    <row r="145" spans="2:25" x14ac:dyDescent="0.25">
      <c r="B145" s="77"/>
      <c r="C145" s="76"/>
      <c r="D145" s="76"/>
      <c r="E145" s="76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Y145" s="76"/>
    </row>
    <row r="146" spans="2:25" x14ac:dyDescent="0.25">
      <c r="B146" s="77"/>
      <c r="C146" s="76"/>
      <c r="D146" s="76"/>
      <c r="E146" s="76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Y146" s="76"/>
    </row>
    <row r="147" spans="2:25" x14ac:dyDescent="0.25">
      <c r="B147" s="77"/>
      <c r="C147" s="76"/>
      <c r="D147" s="76"/>
      <c r="E147" s="76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Y147" s="76"/>
    </row>
    <row r="148" spans="2:25" x14ac:dyDescent="0.25">
      <c r="B148" s="77"/>
      <c r="C148" s="76"/>
      <c r="D148" s="76"/>
      <c r="E148" s="76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Y148" s="76"/>
    </row>
    <row r="149" spans="2:25" x14ac:dyDescent="0.25">
      <c r="B149" s="77"/>
      <c r="C149" s="76"/>
      <c r="D149" s="76"/>
      <c r="E149" s="76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Y149" s="76"/>
    </row>
    <row r="150" spans="2:25" x14ac:dyDescent="0.25">
      <c r="B150" s="77"/>
      <c r="C150" s="76"/>
      <c r="D150" s="76"/>
      <c r="E150" s="76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Y150" s="76"/>
    </row>
    <row r="151" spans="2:25" x14ac:dyDescent="0.25">
      <c r="B151" s="77"/>
      <c r="C151" s="76"/>
      <c r="D151" s="76"/>
      <c r="E151" s="76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Y151" s="76"/>
    </row>
  </sheetData>
  <mergeCells count="172"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U67:U68"/>
    <mergeCell ref="V67:V68"/>
    <mergeCell ref="P69:P80"/>
    <mergeCell ref="B82:F82"/>
    <mergeCell ref="B84:F84"/>
    <mergeCell ref="H84:L84"/>
    <mergeCell ref="N84:R84"/>
    <mergeCell ref="P67:P68"/>
    <mergeCell ref="Q67:Q68"/>
    <mergeCell ref="R67:R68"/>
    <mergeCell ref="T67:T68"/>
    <mergeCell ref="I67:I68"/>
    <mergeCell ref="J67:J68"/>
    <mergeCell ref="K67:K68"/>
    <mergeCell ref="L67:L68"/>
    <mergeCell ref="N67:N68"/>
    <mergeCell ref="O67:O68"/>
    <mergeCell ref="T84:X84"/>
    <mergeCell ref="B85:F85"/>
    <mergeCell ref="H85:L85"/>
    <mergeCell ref="N85:R85"/>
    <mergeCell ref="B87:B88"/>
    <mergeCell ref="C87:C88"/>
    <mergeCell ref="D87:D88"/>
    <mergeCell ref="E87:E88"/>
    <mergeCell ref="F87:F88"/>
    <mergeCell ref="H87:H88"/>
    <mergeCell ref="B102:F102"/>
    <mergeCell ref="J89:J100"/>
    <mergeCell ref="P87:P88"/>
    <mergeCell ref="Q87:Q88"/>
    <mergeCell ref="R87:R88"/>
    <mergeCell ref="I87:I88"/>
    <mergeCell ref="J87:J88"/>
    <mergeCell ref="K87:K88"/>
    <mergeCell ref="L87:L88"/>
    <mergeCell ref="N87:N88"/>
    <mergeCell ref="O87:O88"/>
    <mergeCell ref="T85:X85"/>
    <mergeCell ref="W87:W88"/>
    <mergeCell ref="X87:X88"/>
    <mergeCell ref="R107:R108"/>
    <mergeCell ref="T87:T88"/>
    <mergeCell ref="U87:U88"/>
    <mergeCell ref="V87:V88"/>
    <mergeCell ref="Q107:Q108"/>
    <mergeCell ref="I107:I108"/>
    <mergeCell ref="J107:J108"/>
    <mergeCell ref="K107:K108"/>
    <mergeCell ref="L107:L108"/>
    <mergeCell ref="N107:N108"/>
    <mergeCell ref="O107:O108"/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B104:F104"/>
    <mergeCell ref="H104:L104"/>
    <mergeCell ref="N104:R104"/>
    <mergeCell ref="B105:F105"/>
    <mergeCell ref="H105:L105"/>
    <mergeCell ref="N105:R105"/>
    <mergeCell ref="B107:B108"/>
    <mergeCell ref="C107:C108"/>
    <mergeCell ref="D107:D108"/>
    <mergeCell ref="E107:E108"/>
    <mergeCell ref="F107:F108"/>
    <mergeCell ref="H107:H10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21"/>
  <sheetViews>
    <sheetView workbookViewId="0">
      <selection activeCell="N17" sqref="N17"/>
    </sheetView>
  </sheetViews>
  <sheetFormatPr baseColWidth="10" defaultRowHeight="15" x14ac:dyDescent="0.25"/>
  <cols>
    <col min="1" max="1" width="4.7109375" customWidth="1"/>
    <col min="6" max="6" width="14.140625" customWidth="1"/>
    <col min="8" max="8" width="15.42578125" customWidth="1"/>
    <col min="9" max="9" width="19.710937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383" t="s">
        <v>70</v>
      </c>
      <c r="C3" s="384"/>
      <c r="D3" s="384"/>
      <c r="E3" s="384"/>
      <c r="F3" s="384"/>
      <c r="G3" s="384"/>
      <c r="H3" s="385"/>
      <c r="J3" s="369" t="s">
        <v>75</v>
      </c>
      <c r="K3" s="370"/>
      <c r="L3" s="370"/>
      <c r="M3" s="370"/>
      <c r="N3" s="371"/>
    </row>
    <row r="4" spans="2:14" ht="15.75" thickBot="1" x14ac:dyDescent="0.3">
      <c r="B4" s="341" t="s">
        <v>67</v>
      </c>
      <c r="C4" s="342"/>
      <c r="D4" s="342"/>
      <c r="E4" s="342"/>
      <c r="F4" s="342"/>
      <c r="G4" s="342"/>
      <c r="H4" s="343"/>
      <c r="J4" s="406" t="s">
        <v>68</v>
      </c>
      <c r="K4" s="407"/>
      <c r="L4" s="407"/>
      <c r="M4" s="407"/>
      <c r="N4" s="408"/>
    </row>
    <row r="5" spans="2:14" x14ac:dyDescent="0.25">
      <c r="B5" s="344" t="s">
        <v>1</v>
      </c>
      <c r="C5" s="347" t="s">
        <v>2</v>
      </c>
      <c r="D5" s="350" t="s">
        <v>3</v>
      </c>
      <c r="E5" s="353" t="s">
        <v>14</v>
      </c>
      <c r="F5" s="354"/>
      <c r="G5" s="355"/>
      <c r="H5" s="359" t="s">
        <v>5</v>
      </c>
      <c r="J5" s="402" t="s">
        <v>1</v>
      </c>
      <c r="K5" s="404" t="s">
        <v>2</v>
      </c>
      <c r="L5" s="404" t="s">
        <v>44</v>
      </c>
      <c r="M5" s="404" t="s">
        <v>45</v>
      </c>
      <c r="N5" s="397" t="s">
        <v>46</v>
      </c>
    </row>
    <row r="6" spans="2:14" ht="15.75" thickBot="1" x14ac:dyDescent="0.3">
      <c r="B6" s="345"/>
      <c r="C6" s="348"/>
      <c r="D6" s="351"/>
      <c r="E6" s="356"/>
      <c r="F6" s="357"/>
      <c r="G6" s="358"/>
      <c r="H6" s="360"/>
      <c r="J6" s="403"/>
      <c r="K6" s="405"/>
      <c r="L6" s="405"/>
      <c r="M6" s="405"/>
      <c r="N6" s="398"/>
    </row>
    <row r="7" spans="2:14" x14ac:dyDescent="0.25">
      <c r="B7" s="345"/>
      <c r="C7" s="348"/>
      <c r="D7" s="351"/>
      <c r="E7" s="362" t="s">
        <v>15</v>
      </c>
      <c r="F7" s="364" t="s">
        <v>16</v>
      </c>
      <c r="G7" s="364" t="s">
        <v>17</v>
      </c>
      <c r="H7" s="360"/>
      <c r="J7" s="141">
        <v>44197</v>
      </c>
      <c r="K7" s="129"/>
      <c r="L7" s="104"/>
      <c r="M7" s="235">
        <v>400</v>
      </c>
      <c r="N7" s="106" t="e">
        <f>+L7/K7</f>
        <v>#DIV/0!</v>
      </c>
    </row>
    <row r="8" spans="2:14" ht="15.75" thickBot="1" x14ac:dyDescent="0.3">
      <c r="B8" s="346"/>
      <c r="C8" s="349"/>
      <c r="D8" s="352"/>
      <c r="E8" s="363"/>
      <c r="F8" s="363"/>
      <c r="G8" s="363"/>
      <c r="H8" s="361"/>
      <c r="J8" s="141">
        <v>44228</v>
      </c>
      <c r="K8" s="129"/>
      <c r="L8" s="70"/>
      <c r="M8" s="105">
        <v>400</v>
      </c>
      <c r="N8" s="106" t="e">
        <f>+L8/K8</f>
        <v>#DIV/0!</v>
      </c>
    </row>
    <row r="9" spans="2:14" ht="15.75" thickBot="1" x14ac:dyDescent="0.3">
      <c r="B9" s="19">
        <v>44197</v>
      </c>
      <c r="C9" s="200"/>
      <c r="D9" s="263">
        <v>510</v>
      </c>
      <c r="E9" s="21">
        <v>42</v>
      </c>
      <c r="F9" s="21">
        <v>660</v>
      </c>
      <c r="G9" s="22">
        <f>E9+F9</f>
        <v>702</v>
      </c>
      <c r="H9" s="170"/>
      <c r="J9" s="141">
        <v>44256</v>
      </c>
      <c r="K9" s="129"/>
      <c r="L9" s="255"/>
      <c r="M9" s="105">
        <v>400</v>
      </c>
      <c r="N9" s="106" t="e">
        <f>+L9/K9</f>
        <v>#DIV/0!</v>
      </c>
    </row>
    <row r="10" spans="2:14" ht="15.75" thickBot="1" x14ac:dyDescent="0.3">
      <c r="B10" s="19">
        <v>44228</v>
      </c>
      <c r="C10" s="200"/>
      <c r="D10" s="168">
        <v>480</v>
      </c>
      <c r="E10" s="21">
        <v>37</v>
      </c>
      <c r="F10" s="21">
        <v>620</v>
      </c>
      <c r="G10" s="22">
        <f t="shared" ref="G10:G11" si="0">E10+F10</f>
        <v>657</v>
      </c>
      <c r="H10" s="170"/>
      <c r="J10" s="141">
        <v>44287</v>
      </c>
      <c r="K10" s="129"/>
      <c r="L10" s="149"/>
      <c r="M10" s="105">
        <v>400</v>
      </c>
      <c r="N10" s="106" t="e">
        <f t="shared" ref="N10:N15" si="1">+L10/K10</f>
        <v>#DIV/0!</v>
      </c>
    </row>
    <row r="11" spans="2:14" ht="15.75" thickBot="1" x14ac:dyDescent="0.3">
      <c r="B11" s="19">
        <v>44256</v>
      </c>
      <c r="C11" s="200"/>
      <c r="D11" s="120">
        <v>512.6</v>
      </c>
      <c r="E11" s="21">
        <v>44</v>
      </c>
      <c r="F11" s="21">
        <v>674.7</v>
      </c>
      <c r="G11" s="22">
        <f t="shared" si="0"/>
        <v>718.7</v>
      </c>
      <c r="H11" s="170"/>
      <c r="J11" s="141">
        <v>44317</v>
      </c>
      <c r="K11" s="129"/>
      <c r="L11" s="70"/>
      <c r="M11" s="105">
        <v>400</v>
      </c>
      <c r="N11" s="106" t="e">
        <f t="shared" si="1"/>
        <v>#DIV/0!</v>
      </c>
    </row>
    <row r="12" spans="2:14" ht="15.75" thickBot="1" x14ac:dyDescent="0.3">
      <c r="B12" s="19">
        <v>44287</v>
      </c>
      <c r="C12" s="200"/>
      <c r="D12" s="168">
        <v>480</v>
      </c>
      <c r="E12" s="21">
        <v>37</v>
      </c>
      <c r="F12" s="21">
        <v>620</v>
      </c>
      <c r="G12" s="22">
        <f t="shared" ref="G12" si="2">E12+F12</f>
        <v>657</v>
      </c>
      <c r="H12" s="170"/>
      <c r="I12" s="1"/>
      <c r="J12" s="141">
        <v>44348</v>
      </c>
      <c r="K12" s="129"/>
      <c r="L12" s="147"/>
      <c r="M12" s="105">
        <v>400</v>
      </c>
      <c r="N12" s="106" t="e">
        <f t="shared" si="1"/>
        <v>#DIV/0!</v>
      </c>
    </row>
    <row r="13" spans="2:14" ht="15.75" thickBot="1" x14ac:dyDescent="0.3">
      <c r="B13" s="19">
        <v>44317</v>
      </c>
      <c r="C13" s="200"/>
      <c r="D13" s="168">
        <v>420</v>
      </c>
      <c r="E13" s="21">
        <v>39</v>
      </c>
      <c r="F13" s="21">
        <v>541</v>
      </c>
      <c r="G13" s="22">
        <v>580</v>
      </c>
      <c r="H13" s="170"/>
      <c r="I13" s="1"/>
      <c r="J13" s="141">
        <v>44378</v>
      </c>
      <c r="K13" s="41"/>
      <c r="L13" s="93"/>
      <c r="M13" s="105">
        <v>400</v>
      </c>
      <c r="N13" s="106" t="e">
        <f t="shared" si="1"/>
        <v>#DIV/0!</v>
      </c>
    </row>
    <row r="14" spans="2:14" ht="15.75" thickBot="1" x14ac:dyDescent="0.3">
      <c r="B14" s="19">
        <v>44348</v>
      </c>
      <c r="C14" s="200"/>
      <c r="D14" s="168">
        <v>350.9</v>
      </c>
      <c r="E14" s="21">
        <v>38</v>
      </c>
      <c r="F14" s="21">
        <v>436.6</v>
      </c>
      <c r="G14" s="22">
        <v>474.6</v>
      </c>
      <c r="H14" s="170"/>
      <c r="I14" s="1"/>
      <c r="J14" s="141">
        <v>44409</v>
      </c>
      <c r="K14" s="41"/>
      <c r="L14" s="153"/>
      <c r="M14" s="105">
        <v>400</v>
      </c>
      <c r="N14" s="106" t="e">
        <f t="shared" si="1"/>
        <v>#DIV/0!</v>
      </c>
    </row>
    <row r="15" spans="2:14" ht="15.75" thickBot="1" x14ac:dyDescent="0.3">
      <c r="B15" s="19">
        <v>44378</v>
      </c>
      <c r="C15" s="200"/>
      <c r="D15" s="168">
        <v>480</v>
      </c>
      <c r="E15" s="21">
        <v>37</v>
      </c>
      <c r="F15" s="21">
        <v>620</v>
      </c>
      <c r="G15" s="22">
        <f t="shared" ref="G15" si="3">E15+F15</f>
        <v>657</v>
      </c>
      <c r="H15" s="170"/>
      <c r="I15" s="1"/>
      <c r="J15" s="141">
        <v>44440</v>
      </c>
      <c r="K15" s="70"/>
      <c r="L15" s="107"/>
      <c r="M15" s="105">
        <v>400</v>
      </c>
      <c r="N15" s="106" t="e">
        <f t="shared" si="1"/>
        <v>#DIV/0!</v>
      </c>
    </row>
    <row r="16" spans="2:14" ht="15.75" thickBot="1" x14ac:dyDescent="0.3">
      <c r="B16" s="19">
        <v>44409</v>
      </c>
      <c r="C16" s="200"/>
      <c r="D16" s="168">
        <v>420</v>
      </c>
      <c r="E16" s="21">
        <v>39</v>
      </c>
      <c r="F16" s="21">
        <v>541</v>
      </c>
      <c r="G16" s="22">
        <v>580</v>
      </c>
      <c r="H16" s="170"/>
      <c r="I16" s="1"/>
      <c r="J16" s="141">
        <v>44470</v>
      </c>
      <c r="K16" s="70"/>
      <c r="L16" s="107"/>
      <c r="M16" s="169"/>
      <c r="N16" s="106"/>
    </row>
    <row r="17" spans="2:14" ht="15.75" thickBot="1" x14ac:dyDescent="0.3">
      <c r="B17" s="19">
        <v>44440</v>
      </c>
      <c r="C17" s="129"/>
      <c r="D17" s="168">
        <v>350.9</v>
      </c>
      <c r="E17" s="21">
        <v>38</v>
      </c>
      <c r="F17" s="21">
        <v>436.6</v>
      </c>
      <c r="G17" s="22">
        <v>474.6</v>
      </c>
      <c r="H17" s="170"/>
      <c r="I17" s="1"/>
      <c r="J17" s="141">
        <v>44501</v>
      </c>
      <c r="K17" s="70"/>
      <c r="L17" s="107"/>
      <c r="M17" s="169"/>
      <c r="N17" s="106"/>
    </row>
    <row r="18" spans="2:14" ht="15.75" thickBot="1" x14ac:dyDescent="0.3">
      <c r="B18" s="19">
        <v>44470</v>
      </c>
      <c r="C18" s="129"/>
      <c r="D18" s="43"/>
      <c r="E18" s="322"/>
      <c r="F18" s="322"/>
      <c r="G18" s="59"/>
      <c r="H18" s="170"/>
      <c r="J18" s="141">
        <v>44531</v>
      </c>
      <c r="K18" s="70"/>
      <c r="L18" s="107"/>
      <c r="M18" s="169"/>
      <c r="N18" s="106"/>
    </row>
    <row r="19" spans="2:14" ht="15.75" thickBot="1" x14ac:dyDescent="0.3">
      <c r="B19" s="19">
        <v>44501</v>
      </c>
      <c r="C19" s="129"/>
      <c r="D19" s="43"/>
      <c r="E19" s="322"/>
      <c r="F19" s="322"/>
      <c r="G19" s="59"/>
      <c r="H19" s="170"/>
      <c r="J19" s="201" t="s">
        <v>18</v>
      </c>
      <c r="K19" s="156" t="e">
        <f>AVERAGE(K7:K18)</f>
        <v>#DIV/0!</v>
      </c>
      <c r="L19" s="156" t="e">
        <f>AVERAGE(L7:L18)</f>
        <v>#DIV/0!</v>
      </c>
      <c r="M19" s="157">
        <f>AVERAGE(M7:M18)</f>
        <v>400</v>
      </c>
      <c r="N19" s="113" t="e">
        <f>+L19/K19</f>
        <v>#DIV/0!</v>
      </c>
    </row>
    <row r="20" spans="2:14" ht="15.75" thickBot="1" x14ac:dyDescent="0.3">
      <c r="B20" s="19">
        <v>44531</v>
      </c>
      <c r="C20" s="129"/>
      <c r="D20" s="43"/>
      <c r="E20" s="253"/>
      <c r="F20" s="322"/>
      <c r="G20" s="59"/>
      <c r="H20" s="170"/>
    </row>
    <row r="21" spans="2:14" ht="15.75" thickBot="1" x14ac:dyDescent="0.3">
      <c r="B21" s="28" t="s">
        <v>18</v>
      </c>
      <c r="C21" s="198" t="e">
        <f t="shared" ref="C21:D21" si="4">AVERAGE(C9:C20)</f>
        <v>#DIV/0!</v>
      </c>
      <c r="D21" s="29">
        <f t="shared" si="4"/>
        <v>444.93333333333334</v>
      </c>
      <c r="E21" s="29">
        <f>AVERAGE(E9:E20)</f>
        <v>39</v>
      </c>
      <c r="F21" s="29">
        <f>AVERAGE(F9:F20)</f>
        <v>572.21111111111111</v>
      </c>
      <c r="G21" s="29">
        <f>AVERAGE(G9:G20)</f>
        <v>611.21111111111111</v>
      </c>
      <c r="H21" s="30" t="e">
        <f t="shared" ref="H21" si="5">AVERAGE(H9:H20)</f>
        <v>#DIV/0!</v>
      </c>
      <c r="J21" s="75" t="s">
        <v>69</v>
      </c>
    </row>
  </sheetData>
  <mergeCells count="17"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  <mergeCell ref="J3:N3"/>
    <mergeCell ref="J4:N4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OD</vt:lpstr>
      <vt:lpstr>Agua OD</vt:lpstr>
      <vt:lpstr>Renteseg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Johner Cueva Vergara</cp:lastModifiedBy>
  <dcterms:created xsi:type="dcterms:W3CDTF">2019-04-03T15:49:30Z</dcterms:created>
  <dcterms:modified xsi:type="dcterms:W3CDTF">2021-10-19T20:18:17Z</dcterms:modified>
</cp:coreProperties>
</file>