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2018\FINANZAS\CONTABILIDAD SEPARADA\9. Publicación de IR en la web\3. Grupo OLO 2016-2017\Informes Regulatorios CS 2017-2016\OLO\2017\"/>
    </mc:Choice>
  </mc:AlternateContent>
  <bookViews>
    <workbookView xWindow="0" yWindow="0" windowWidth="28800" windowHeight="12435"/>
  </bookViews>
  <sheets>
    <sheet name="Final en miles " sheetId="6" r:id="rId1"/>
  </sheets>
  <definedNames>
    <definedName name="_xlnm._FilterDatabase" localSheetId="0" hidden="1">'Final en miles '!$A$7:$G$125</definedName>
    <definedName name="_xlnm.Print_Area" localSheetId="0">'Final en miles '!$A$1:$G$126</definedName>
    <definedName name="_xlnm.Print_Titles" localSheetId="0">'Final en miles '!$1:$7</definedName>
  </definedNames>
  <calcPr calcId="152511"/>
</workbook>
</file>

<file path=xl/calcChain.xml><?xml version="1.0" encoding="utf-8"?>
<calcChain xmlns="http://schemas.openxmlformats.org/spreadsheetml/2006/main">
  <c r="E121" i="6" l="1"/>
  <c r="D121" i="6" l="1"/>
  <c r="F121" i="6"/>
  <c r="E39" i="6" l="1"/>
  <c r="E52" i="6"/>
  <c r="E79" i="6"/>
  <c r="E88" i="6"/>
  <c r="E60" i="6"/>
  <c r="D21" i="6"/>
  <c r="E21" i="6"/>
  <c r="E70" i="6"/>
  <c r="D108" i="6"/>
  <c r="D60" i="6"/>
  <c r="E101" i="6"/>
  <c r="D70" i="6"/>
  <c r="E30" i="6"/>
  <c r="E108" i="6"/>
  <c r="E116" i="6" l="1"/>
  <c r="E8" i="6"/>
  <c r="F60" i="6"/>
  <c r="F108" i="6"/>
  <c r="F70" i="6"/>
  <c r="F21" i="6"/>
  <c r="E46" i="6" l="1"/>
  <c r="E20" i="6" s="1"/>
  <c r="E19" i="6" s="1"/>
  <c r="E95" i="6"/>
  <c r="E69" i="6" s="1"/>
  <c r="E68" i="6" s="1"/>
  <c r="D95" i="6"/>
  <c r="F116" i="6"/>
  <c r="D79" i="6"/>
  <c r="F39" i="6"/>
  <c r="D52" i="6"/>
  <c r="D39" i="6"/>
  <c r="F52" i="6"/>
  <c r="D88" i="6"/>
  <c r="D30" i="6"/>
  <c r="F88" i="6"/>
  <c r="D46" i="6"/>
  <c r="F30" i="6" l="1"/>
  <c r="F79" i="6"/>
  <c r="F95" i="6"/>
  <c r="F46" i="6"/>
  <c r="D116" i="6"/>
  <c r="D20" i="6"/>
  <c r="D19" i="6" s="1"/>
  <c r="D101" i="6"/>
  <c r="D69" i="6"/>
  <c r="F101" i="6"/>
  <c r="F69" i="6" l="1"/>
  <c r="F68" i="6" s="1"/>
  <c r="F20" i="6"/>
  <c r="F19" i="6" s="1"/>
  <c r="E16" i="6"/>
  <c r="D68" i="6"/>
  <c r="F16" i="6" l="1"/>
  <c r="D16" i="6"/>
  <c r="F8" i="6"/>
  <c r="D8" i="6" l="1"/>
  <c r="D123" i="6" l="1"/>
  <c r="E123" i="6" l="1"/>
  <c r="F123" i="6" l="1"/>
</calcChain>
</file>

<file path=xl/sharedStrings.xml><?xml version="1.0" encoding="utf-8"?>
<sst xmlns="http://schemas.openxmlformats.org/spreadsheetml/2006/main" count="224" uniqueCount="102">
  <si>
    <t>Código Plan Contable</t>
  </si>
  <si>
    <t>Código PCR</t>
  </si>
  <si>
    <t>Estado de Situación Financiera Estatuaria</t>
  </si>
  <si>
    <t>Ajustes</t>
  </si>
  <si>
    <t>Estado de Situación Financiera de Contabilidad Separada</t>
  </si>
  <si>
    <t>Número de nota 1/.</t>
  </si>
  <si>
    <t>ACTIVO CORRIENTE</t>
  </si>
  <si>
    <t>ACTIVO NO CORRIENTE</t>
  </si>
  <si>
    <t>PASIVO CORRIENTE</t>
  </si>
  <si>
    <t>PATRIMONIO NETO</t>
  </si>
  <si>
    <t>INFORME 1: RECONCILIACIÓN DEL ESTADO DE LA SITUACIÓN FINANCIERA ESTATUARIO CON EL DE CONTABILIDAD SEPARADA</t>
  </si>
  <si>
    <t>NOTA1</t>
  </si>
  <si>
    <t xml:space="preserve">    Efectivo y equivalentes de efectivo</t>
  </si>
  <si>
    <t xml:space="preserve">    Activo Fijo Bruto  </t>
  </si>
  <si>
    <t xml:space="preserve">        Planta y Equipo de Comunicaciones  </t>
  </si>
  <si>
    <t xml:space="preserve">           Equipos terminales  </t>
  </si>
  <si>
    <t xml:space="preserve">                Equipos terminales -Teléfonos de Abonados  </t>
  </si>
  <si>
    <t xml:space="preserve">                Equipos terminales -Teléfonos Públicos  </t>
  </si>
  <si>
    <t xml:space="preserve">                Equipos Terminales -Televisión de Paga  </t>
  </si>
  <si>
    <t xml:space="preserve">                Equipos Terminales -Internet Fijo  </t>
  </si>
  <si>
    <t xml:space="preserve">                Equipos Terminales -Telefonía Móvil  </t>
  </si>
  <si>
    <t xml:space="preserve">                Equipos Terminales -Internet Móvil  </t>
  </si>
  <si>
    <t xml:space="preserve">          Planta y Equipo de Acceso Local  </t>
  </si>
  <si>
    <t xml:space="preserve">          Equipos Centrales y de agregación  </t>
  </si>
  <si>
    <t xml:space="preserve">                Otros Equipos Terminales  </t>
  </si>
  <si>
    <t xml:space="preserve">                Centrales Locales  </t>
  </si>
  <si>
    <t xml:space="preserve">                Centrales de Larga Distancia Nacional  </t>
  </si>
  <si>
    <t xml:space="preserve">                Centrales de Larga Distancia Internacional  </t>
  </si>
  <si>
    <t xml:space="preserve">                Controladores  </t>
  </si>
  <si>
    <t xml:space="preserve">                Gateways  </t>
  </si>
  <si>
    <t xml:space="preserve">                Cabeceras  </t>
  </si>
  <si>
    <t xml:space="preserve">                Transmisión de Datos (Servicio Final)  </t>
  </si>
  <si>
    <t xml:space="preserve">                Otros equipos centrales  </t>
  </si>
  <si>
    <t xml:space="preserve">          Transmisión (Gran capacidad)  </t>
  </si>
  <si>
    <t xml:space="preserve">                Cables de Transmisión (excluidos internacional)  </t>
  </si>
  <si>
    <t xml:space="preserve">                Equipos de Transmisión (excluidos internacional)  </t>
  </si>
  <si>
    <t xml:space="preserve">                Equipos de Transmisión Radio  </t>
  </si>
  <si>
    <t xml:space="preserve">                Equipos de Transmisión por Satélite  </t>
  </si>
  <si>
    <t xml:space="preserve">                Cables y Equipos internacionales (excluyendo satélite)  </t>
  </si>
  <si>
    <t xml:space="preserve">                Otros equipos de transmisión  </t>
  </si>
  <si>
    <t xml:space="preserve">                Equipos de Fuerza (Planta Energía Eléctrica)  </t>
  </si>
  <si>
    <t xml:space="preserve">                Sistemas de Gestión de Red  </t>
  </si>
  <si>
    <t xml:space="preserve">                Equipos para Interconexión  </t>
  </si>
  <si>
    <t xml:space="preserve">           Otros Activos Fijos Brutos de Comunicaciones  </t>
  </si>
  <si>
    <t xml:space="preserve">                Equipos para Circuitos Alquilados  </t>
  </si>
  <si>
    <t xml:space="preserve">                Otros  </t>
  </si>
  <si>
    <t xml:space="preserve">           Terrenos  </t>
  </si>
  <si>
    <t xml:space="preserve">        Terreno, Edificios, Planta y Equipos no de Telecomunicaciones  </t>
  </si>
  <si>
    <t xml:space="preserve">           Edificios  </t>
  </si>
  <si>
    <t xml:space="preserve">           Vehículos y Ayudas Mecánicas  </t>
  </si>
  <si>
    <t xml:space="preserve">           Equipos Sistemas Informáticos  </t>
  </si>
  <si>
    <t xml:space="preserve">           Edificios en arrendamiento financiero  </t>
  </si>
  <si>
    <t xml:space="preserve">           Otros activos bajo la forma de arrendamiento o leasing  </t>
  </si>
  <si>
    <t xml:space="preserve">           Otros Activos no de comunicaciones  </t>
  </si>
  <si>
    <t xml:space="preserve">        Concesiones  </t>
  </si>
  <si>
    <t xml:space="preserve">        Licencias  </t>
  </si>
  <si>
    <t xml:space="preserve">        Patentes y propiedad intelectual  </t>
  </si>
  <si>
    <t xml:space="preserve">        Software  </t>
  </si>
  <si>
    <t xml:space="preserve">        Investigación y Desarrollo  </t>
  </si>
  <si>
    <t xml:space="preserve">        Otros Activos Intangibles  </t>
  </si>
  <si>
    <t xml:space="preserve">            Equipos terminales  </t>
  </si>
  <si>
    <t xml:space="preserve">            Planta y Equipo de Acceso Local  </t>
  </si>
  <si>
    <t xml:space="preserve">            Equipos Centrales y de agregación  </t>
  </si>
  <si>
    <t xml:space="preserve">            Transmisión (Gran capacidad)  </t>
  </si>
  <si>
    <t xml:space="preserve">                Equipos de Transmisión (excluidos internacional) </t>
  </si>
  <si>
    <t xml:space="preserve">            Otros Activos Fijos Brutos de Comunicaciones  </t>
  </si>
  <si>
    <t xml:space="preserve">                Edificios  </t>
  </si>
  <si>
    <t xml:space="preserve">                Vehículos y Ayudas Mecánicas  </t>
  </si>
  <si>
    <t xml:space="preserve">                Equipos Sistemas Informáticos  </t>
  </si>
  <si>
    <t xml:space="preserve">                Edificios en arrendamiento financiero  </t>
  </si>
  <si>
    <t xml:space="preserve">                Otros activos bajo la forma de arrendamiento o leasing  </t>
  </si>
  <si>
    <t xml:space="preserve">                Otros Activos no de comunicaciones  </t>
  </si>
  <si>
    <t xml:space="preserve">            Amortización de Intangibles  </t>
  </si>
  <si>
    <t xml:space="preserve">                Concesiones  </t>
  </si>
  <si>
    <t xml:space="preserve">                Licencias  </t>
  </si>
  <si>
    <t xml:space="preserve">                Patentes y propiedad intelectual  </t>
  </si>
  <si>
    <t xml:space="preserve">                Software  </t>
  </si>
  <si>
    <t xml:space="preserve">                Investigación y Desarrollo  </t>
  </si>
  <si>
    <t xml:space="preserve">               Otros Activos Intangibles  </t>
  </si>
  <si>
    <t xml:space="preserve">    Inversiones</t>
  </si>
  <si>
    <t xml:space="preserve">    Activo por impuesto a las ganancias diferido, neto</t>
  </si>
  <si>
    <t xml:space="preserve">    Cuentas por pagar comerciales</t>
  </si>
  <si>
    <t xml:space="preserve">    Otras cuentas por pagar</t>
  </si>
  <si>
    <t xml:space="preserve">    Ingresos Diferidos</t>
  </si>
  <si>
    <t xml:space="preserve">    Capital Social</t>
  </si>
  <si>
    <t xml:space="preserve">    Resultados Acumulados</t>
  </si>
  <si>
    <t xml:space="preserve">    Cuentas por cobrar comerciales, neto</t>
  </si>
  <si>
    <t xml:space="preserve">    Cuentas por cobrar diversas</t>
  </si>
  <si>
    <t xml:space="preserve">    Cuentas por cobrar a partes relacionadas</t>
  </si>
  <si>
    <t xml:space="preserve">    Inventarios, neto</t>
  </si>
  <si>
    <t xml:space="preserve">    Impuestos por recuperar</t>
  </si>
  <si>
    <t xml:space="preserve">    Gastos pagados por anticipado</t>
  </si>
  <si>
    <t>OLO DEL PERU S.A.C.</t>
  </si>
  <si>
    <t xml:space="preserve">    Cuentas por pagar a partes relacionadas</t>
  </si>
  <si>
    <t xml:space="preserve">    Provisión por desmantelamiento</t>
  </si>
  <si>
    <t>Periodo de reporte: Enero a Diciembre 2017</t>
  </si>
  <si>
    <r>
      <t xml:space="preserve">    </t>
    </r>
    <r>
      <rPr>
        <b/>
        <sz val="10"/>
        <rFont val="Calibri"/>
        <family val="2"/>
        <scheme val="minor"/>
      </rPr>
      <t xml:space="preserve">Activos Intangibles </t>
    </r>
    <r>
      <rPr>
        <sz val="10"/>
        <rFont val="Calibri"/>
        <family val="2"/>
        <scheme val="minor"/>
      </rPr>
      <t xml:space="preserve"> </t>
    </r>
  </si>
  <si>
    <r>
      <t xml:space="preserve">    </t>
    </r>
    <r>
      <rPr>
        <b/>
        <sz val="10"/>
        <rFont val="Calibri"/>
        <family val="2"/>
        <scheme val="minor"/>
      </rPr>
      <t xml:space="preserve">Otros Activos No Corrientes </t>
    </r>
    <r>
      <rPr>
        <sz val="10"/>
        <rFont val="Calibri"/>
        <family val="2"/>
        <scheme val="minor"/>
      </rPr>
      <t xml:space="preserve"> </t>
    </r>
  </si>
  <si>
    <r>
      <t xml:space="preserve">     </t>
    </r>
    <r>
      <rPr>
        <b/>
        <sz val="10"/>
        <rFont val="Calibri"/>
        <family val="2"/>
        <scheme val="minor"/>
      </rPr>
      <t xml:space="preserve">Depreciación del Activo Fijo Bruto, y Amortización </t>
    </r>
    <r>
      <rPr>
        <sz val="10"/>
        <rFont val="Calibri"/>
        <family val="2"/>
        <scheme val="minor"/>
      </rPr>
      <t xml:space="preserve"> </t>
    </r>
  </si>
  <si>
    <r>
      <t xml:space="preserve">        </t>
    </r>
    <r>
      <rPr>
        <b/>
        <sz val="10"/>
        <rFont val="Calibri"/>
        <family val="2"/>
        <scheme val="minor"/>
      </rPr>
      <t xml:space="preserve">Depreciación de Planta y Equipo de Comunicaciones </t>
    </r>
    <r>
      <rPr>
        <sz val="10"/>
        <rFont val="Calibri"/>
        <family val="2"/>
        <scheme val="minor"/>
      </rPr>
      <t xml:space="preserve"> </t>
    </r>
  </si>
  <si>
    <r>
      <t xml:space="preserve">            </t>
    </r>
    <r>
      <rPr>
        <b/>
        <sz val="10"/>
        <rFont val="Calibri"/>
        <family val="2"/>
        <scheme val="minor"/>
      </rPr>
      <t xml:space="preserve">Depreciación de Edificios, y Planta y Equipos no de Telecomunicaciones </t>
    </r>
    <r>
      <rPr>
        <sz val="10"/>
        <rFont val="Calibri"/>
        <family val="2"/>
        <scheme val="minor"/>
      </rPr>
      <t xml:space="preserve"> </t>
    </r>
  </si>
  <si>
    <t>Expresado en Miles de Soles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</si>
</sst>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41" formatCode="_ * #,##0_ ;_ * \-#,##0_ ;_ * &quot;-&quot;_ ;_ @_ "/>
    <numFmt numFmtId="43" formatCode="_ * #,##0.00_ ;_ * \-#,##0.00_ ;_ * &quot;-&quot;??_ ;_ @_ "/>
    <numFmt numFmtId="164" formatCode="#,##0.000"/>
    <numFmt numFmtId="167" formatCode="#,##0;\(#,##0\)"/>
    <numFmt numFmtId="168" formatCode="0.0&quot;  &quot;"/>
    <numFmt numFmtId="169" formatCode="0.000&quot;  &quot;"/>
    <numFmt numFmtId="170" formatCode="0.00;[Red]0.00"/>
    <numFmt numFmtId="171" formatCode="00000000"/>
    <numFmt numFmtId="172" formatCode="_ &quot;\&quot;* #,##0_ ;_ &quot;\&quot;* \-#,##0_ ;_ &quot;\&quot;* &quot;-&quot;_ ;_ @_ "/>
    <numFmt numFmtId="173" formatCode="_ &quot;\&quot;* #,##0.00_ ;_ &quot;\&quot;* \-#,##0.00_ ;_ &quot;\&quot;* &quot;-&quot;??_ ;_ @_ "/>
    <numFmt numFmtId="174" formatCode="#,##0.0\ ;\(#,##0.0\)"/>
    <numFmt numFmtId="175" formatCode="0.0000&quot;  &quot;"/>
    <numFmt numFmtId="176" formatCode="_ * #,##0.00_)&quot;L&quot;_ ;_ * \(#,##0.00\)&quot;L&quot;_ ;_ * &quot;-&quot;??_)&quot;L&quot;_ ;_ @_ "/>
    <numFmt numFmtId="177" formatCode="_(* #,##0_);_(* \(#,##0\);_(* &quot;-&quot;_);_(@_)"/>
    <numFmt numFmtId="178" formatCode="0.00000"/>
    <numFmt numFmtId="179" formatCode="#,##0_%_);\(#,##0\)_%;**;@_%_)"/>
    <numFmt numFmtId="180" formatCode="#,##0_%_);\(#,##0\)_%;#,##0_%_);@_%_)"/>
    <numFmt numFmtId="181" formatCode="0.0000"/>
    <numFmt numFmtId="182" formatCode="_(* #,##0.00_);_(* \(#,##0.00\);_(* &quot;-&quot;??_);_(@_)"/>
    <numFmt numFmtId="183" formatCode="_(&quot;$&quot;* #,##0_);_(&quot;$&quot;* \(#,##0\);_(&quot;$&quot;* &quot;-&quot;_);_(@_)"/>
    <numFmt numFmtId="184" formatCode="0.0"/>
    <numFmt numFmtId="185" formatCode="_(&quot;$&quot;* #,##0.00_);_(&quot;$&quot;* \(#,##0.00\);_(&quot;$&quot;* &quot;-&quot;??_);_(@_)"/>
    <numFmt numFmtId="186" formatCode="_(&quot;$&quot;#,##0.0_);_(&quot;$&quot;\ \(#,##0.0\)"/>
    <numFmt numFmtId="187" formatCode="\ \ _•\–\ \ \ \ @"/>
    <numFmt numFmtId="188" formatCode="m/d/yy_%_)"/>
    <numFmt numFmtId="189" formatCode="#,##0.0\ \ ;\(#,##0.0\)\ "/>
    <numFmt numFmtId="190" formatCode="0_%_);\(0\)_%;0_%_);@_%_)"/>
    <numFmt numFmtId="191" formatCode="_([$€]\ * #,##0.00_);_([$€]\ * \(#,##0.00\);_([$€]\ * &quot;-&quot;??_);_(@_)"/>
    <numFmt numFmtId="192" formatCode="d\-mmmm\-yyyy"/>
    <numFmt numFmtId="193" formatCode="0.0\%_);\(0.0\%\);0.0\%_);@_%_)"/>
    <numFmt numFmtId="194" formatCode="####"/>
    <numFmt numFmtId="195" formatCode="0.000"/>
    <numFmt numFmtId="196" formatCode="#,##0.0;\(#,##0.0\)"/>
    <numFmt numFmtId="197" formatCode="#,##0.00;\(#,##0.00\)"/>
    <numFmt numFmtId="198" formatCode="0.0%"/>
    <numFmt numFmtId="199" formatCode="#,##0\ \ \ ;\(#,##0\)\ \ "/>
    <numFmt numFmtId="200" formatCode="_-* #,##0_-;\-* #,##0_-;_-* &quot;-&quot;_-;_-@_-"/>
    <numFmt numFmtId="201" formatCode="\$#,##0_);\(\$#,##0\)"/>
    <numFmt numFmtId="202" formatCode="0.0\x_)_);&quot;NM&quot;_x_)_);0.0\x_)_);@_%_)"/>
    <numFmt numFmtId="203" formatCode="mmmddyyyy"/>
    <numFmt numFmtId="204" formatCode="_-&quot;L.&quot;\ * #,##0.0_-;\-&quot;L.&quot;\ * #,##0.0_-;_-&quot;L.&quot;\ * &quot;-&quot;_-;_-@_-"/>
    <numFmt numFmtId="205" formatCode="0.0%_);\(0.0%\);0.0%_);@_%_)"/>
    <numFmt numFmtId="206" formatCode="#,##0.0_%_);\(#,##0.0\)_%;#,##0.0_%_);@_%_)"/>
    <numFmt numFmtId="207" formatCode="#,##0.0_);\(#,##0.0\)"/>
    <numFmt numFmtId="208" formatCode="#,##0\ ;[Red]\(#,##0\)"/>
    <numFmt numFmtId="209" formatCode="_-&quot;L.&quot;\ * #,##0_-;\-&quot;L.&quot;\ * #,##0_-;_-&quot;L.&quot;\ * &quot;-&quot;_-;_-@_-"/>
    <numFmt numFmtId="210" formatCode="_-&quot;L.&quot;\ * #,##0.00_-;\-&quot;L.&quot;\ * #,##0.00_-;_-&quot;L.&quot;\ * &quot;-&quot;??_-;_-@_-"/>
    <numFmt numFmtId="211" formatCode="0\ \ ;\(0\)\ \ \ "/>
    <numFmt numFmtId="212" formatCode="_-* #,##0.00_-;\-* #,##0.00_-;_-* &quot;-&quot;??_-;_-@_-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i/>
      <sz val="9"/>
      <name val="Helv"/>
      <family val="2"/>
    </font>
    <font>
      <i/>
      <sz val="9"/>
      <name val="Helvetica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name val="Helv"/>
      <family val="2"/>
    </font>
    <font>
      <sz val="12"/>
      <name val="Times New Roman"/>
      <family val="1"/>
    </font>
    <font>
      <sz val="10"/>
      <color indexed="9"/>
      <name val="Arial"/>
      <family val="2"/>
    </font>
    <font>
      <i/>
      <sz val="10"/>
      <color indexed="13"/>
      <name val="Arial"/>
      <family val="2"/>
    </font>
    <font>
      <sz val="10"/>
      <color indexed="13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name val="Antique Olive"/>
      <family val="2"/>
    </font>
    <font>
      <sz val="8"/>
      <name val="Geneva"/>
      <family val="2"/>
    </font>
    <font>
      <b/>
      <sz val="16"/>
      <color indexed="9"/>
      <name val="Arial"/>
      <family val="2"/>
    </font>
    <font>
      <b/>
      <u/>
      <sz val="12"/>
      <color indexed="10"/>
      <name val="Arial"/>
      <family val="2"/>
    </font>
    <font>
      <b/>
      <sz val="10"/>
      <color indexed="32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name val="µ¸¿ò"/>
      <family val="3"/>
    </font>
    <font>
      <sz val="8"/>
      <color indexed="12"/>
      <name val="Helv"/>
    </font>
    <font>
      <sz val="10"/>
      <name val="Geneva"/>
      <family val="2"/>
    </font>
    <font>
      <sz val="11"/>
      <color indexed="16"/>
      <name val="Calibri"/>
      <family val="2"/>
    </font>
    <font>
      <sz val="12"/>
      <name val="Tms Rmn"/>
      <family val="1"/>
    </font>
    <font>
      <b/>
      <sz val="12"/>
      <name val="Times New Roman"/>
      <family val="1"/>
    </font>
    <font>
      <sz val="11"/>
      <color indexed="48"/>
      <name val="Arial"/>
      <family val="2"/>
    </font>
    <font>
      <sz val="12"/>
      <name val="¹ÙÅÁÃ¼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3"/>
      <name val="Calibri"/>
      <family val="2"/>
    </font>
    <font>
      <sz val="9"/>
      <color indexed="10"/>
      <name val="Geneva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color indexed="39"/>
      <name val="Helvetica"/>
      <family val="2"/>
    </font>
    <font>
      <i/>
      <sz val="9"/>
      <color indexed="8"/>
      <name val="Helvetica"/>
      <family val="2"/>
    </font>
    <font>
      <b/>
      <sz val="10"/>
      <name val="Arial"/>
      <family val="2"/>
    </font>
    <font>
      <sz val="12"/>
      <name val="宋体"/>
      <charset val="134"/>
    </font>
    <font>
      <sz val="8"/>
      <name val="Palatino"/>
      <family val="1"/>
    </font>
    <font>
      <sz val="12"/>
      <name val="Helv"/>
    </font>
    <font>
      <sz val="10"/>
      <name val="BERNHARD"/>
    </font>
    <font>
      <sz val="10"/>
      <name val="Helv"/>
    </font>
    <font>
      <sz val="10"/>
      <name val="Times New Roman"/>
      <family val="1"/>
    </font>
    <font>
      <sz val="1"/>
      <color indexed="8"/>
      <name val="Courier"/>
      <family val="3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i/>
      <sz val="10"/>
      <color indexed="23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b/>
      <sz val="11"/>
      <name val="Arial"/>
      <family val="2"/>
    </font>
    <font>
      <b/>
      <sz val="12"/>
      <name val="Helv"/>
    </font>
    <font>
      <sz val="6"/>
      <color indexed="16"/>
      <name val="Palatino"/>
      <family val="1"/>
    </font>
    <font>
      <b/>
      <sz val="15"/>
      <color indexed="62"/>
      <name val="Calibri"/>
      <family val="2"/>
    </font>
    <font>
      <sz val="18"/>
      <name val="Helvetica-Black"/>
    </font>
    <font>
      <i/>
      <sz val="14"/>
      <name val="Palatino"/>
      <family val="1"/>
    </font>
    <font>
      <b/>
      <sz val="11"/>
      <color indexed="62"/>
      <name val="Calibri"/>
      <family val="2"/>
    </font>
    <font>
      <sz val="10"/>
      <name val="Courier"/>
      <family val="3"/>
    </font>
    <font>
      <sz val="9"/>
      <color indexed="12"/>
      <name val="Helv"/>
    </font>
    <font>
      <sz val="10"/>
      <color indexed="18"/>
      <name val="Palatino"/>
      <family val="1"/>
    </font>
    <font>
      <sz val="8"/>
      <color indexed="56"/>
      <name val="Helvetica"/>
      <family val="2"/>
    </font>
    <font>
      <sz val="8"/>
      <color indexed="39"/>
      <name val="Helvetica"/>
      <family val="2"/>
    </font>
    <font>
      <sz val="8"/>
      <color indexed="39"/>
      <name val="Helv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8"/>
      <color indexed="8"/>
      <name val="Helv"/>
    </font>
    <font>
      <sz val="10"/>
      <name val="MS Sans Serif"/>
      <family val="2"/>
    </font>
    <font>
      <sz val="10"/>
      <color indexed="20"/>
      <name val="Times New Roman"/>
      <family val="1"/>
    </font>
    <font>
      <sz val="11"/>
      <name val="Arial"/>
      <family val="2"/>
    </font>
    <font>
      <b/>
      <sz val="12"/>
      <color indexed="8"/>
      <name val="Times New Roman"/>
      <family val="1"/>
    </font>
    <font>
      <sz val="7"/>
      <name val="Small Fonts"/>
      <family val="2"/>
    </font>
    <font>
      <sz val="10"/>
      <name val="Palatino"/>
      <family val="1"/>
    </font>
    <font>
      <sz val="10"/>
      <name val="Arial CE"/>
      <charset val="238"/>
    </font>
    <font>
      <b/>
      <sz val="11"/>
      <color indexed="63"/>
      <name val="Calibri"/>
      <family val="2"/>
    </font>
    <font>
      <sz val="10"/>
      <color indexed="8"/>
      <name val="Helvetica"/>
      <family val="2"/>
    </font>
    <font>
      <sz val="10"/>
      <color indexed="16"/>
      <name val="Helvetica-Black"/>
    </font>
    <font>
      <sz val="12"/>
      <color indexed="8"/>
      <name val="CG Times (WN)"/>
    </font>
    <font>
      <sz val="10"/>
      <color indexed="24"/>
      <name val="Arial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i/>
      <sz val="9"/>
      <color indexed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u/>
      <sz val="10"/>
      <name val="Arial Narrow"/>
      <family val="2"/>
    </font>
    <font>
      <b/>
      <i/>
      <sz val="14"/>
      <name val="Helv"/>
      <family val="2"/>
    </font>
    <font>
      <b/>
      <u/>
      <sz val="12"/>
      <name val="Arial"/>
      <family val="2"/>
    </font>
    <font>
      <sz val="10"/>
      <color indexed="32"/>
      <name val="Arial"/>
      <family val="2"/>
    </font>
    <font>
      <sz val="10"/>
      <color indexed="8"/>
      <name val="Haettenschweiler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b/>
      <i/>
      <sz val="8"/>
      <name val="Helv"/>
    </font>
    <font>
      <sz val="12"/>
      <name val="바탕체"/>
      <family val="1"/>
      <charset val="129"/>
    </font>
    <font>
      <sz val="10"/>
      <name val="宋体"/>
      <charset val="134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2" tint="-9.9978637043366805E-2"/>
        <bgColor theme="0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16"/>
        <bgColor indexed="64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36"/>
      </patternFill>
    </fill>
    <fill>
      <patternFill patternType="solid">
        <fgColor indexed="49"/>
        <bgColor indexed="49"/>
      </patternFill>
    </fill>
    <fill>
      <patternFill patternType="solid">
        <f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19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22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80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7" fontId="4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5" fillId="0" borderId="0" applyBorder="0">
      <alignment vertical="center"/>
      <protection locked="0"/>
    </xf>
    <xf numFmtId="167" fontId="5" fillId="0" borderId="0" applyBorder="0">
      <alignment vertical="center"/>
      <protection locked="0"/>
    </xf>
    <xf numFmtId="167" fontId="5" fillId="0" borderId="0" applyBorder="0">
      <alignment vertical="center"/>
      <protection locked="0"/>
    </xf>
    <xf numFmtId="167" fontId="5" fillId="0" borderId="0" applyBorder="0">
      <alignment vertical="center"/>
      <protection locked="0"/>
    </xf>
    <xf numFmtId="167" fontId="5" fillId="0" borderId="0" applyBorder="0">
      <alignment vertical="center"/>
      <protection locked="0"/>
    </xf>
    <xf numFmtId="167" fontId="5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167" fontId="4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4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2" fillId="0" borderId="0" applyBorder="0">
      <alignment vertical="center"/>
      <protection locked="0"/>
    </xf>
    <xf numFmtId="167" fontId="5" fillId="0" borderId="0" applyBorder="0">
      <alignment vertical="center"/>
      <protection locked="0"/>
    </xf>
    <xf numFmtId="167" fontId="5" fillId="0" borderId="0" applyBorder="0">
      <alignment vertical="center"/>
      <protection locked="0"/>
    </xf>
    <xf numFmtId="167" fontId="5" fillId="0" borderId="0" applyBorder="0">
      <alignment vertical="center"/>
      <protection locked="0"/>
    </xf>
    <xf numFmtId="0" fontId="2" fillId="0" borderId="0" applyNumberFormat="0" applyFill="0" applyBorder="0" applyAlignment="0" applyProtection="0"/>
    <xf numFmtId="0" fontId="2" fillId="6" borderId="10" applyNumberFormat="0">
      <alignment horizontal="lef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8" fillId="0" borderId="0"/>
    <xf numFmtId="0" fontId="8" fillId="0" borderId="0"/>
    <xf numFmtId="0" fontId="9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7" borderId="0"/>
    <xf numFmtId="0" fontId="2" fillId="7" borderId="0"/>
    <xf numFmtId="0" fontId="2" fillId="7" borderId="0"/>
    <xf numFmtId="0" fontId="10" fillId="8" borderId="0"/>
    <xf numFmtId="0" fontId="11" fillId="6" borderId="0"/>
    <xf numFmtId="0" fontId="12" fillId="9" borderId="0"/>
    <xf numFmtId="0" fontId="13" fillId="0" borderId="0"/>
    <xf numFmtId="0" fontId="14" fillId="0" borderId="0"/>
    <xf numFmtId="0" fontId="1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4" fontId="2" fillId="10" borderId="0"/>
    <xf numFmtId="4" fontId="2" fillId="10" borderId="0"/>
    <xf numFmtId="4" fontId="2" fillId="10" borderId="0"/>
    <xf numFmtId="0" fontId="6" fillId="0" borderId="0">
      <alignment vertical="top"/>
    </xf>
    <xf numFmtId="0" fontId="8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16" fillId="11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8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7" borderId="0"/>
    <xf numFmtId="0" fontId="2" fillId="7" borderId="0"/>
    <xf numFmtId="0" fontId="2" fillId="7" borderId="0"/>
    <xf numFmtId="0" fontId="10" fillId="8" borderId="0"/>
    <xf numFmtId="0" fontId="11" fillId="6" borderId="0"/>
    <xf numFmtId="0" fontId="12" fillId="9" borderId="0"/>
    <xf numFmtId="0" fontId="13" fillId="0" borderId="0"/>
    <xf numFmtId="0" fontId="14" fillId="0" borderId="0"/>
    <xf numFmtId="0" fontId="1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170" fontId="17" fillId="0" borderId="0">
      <alignment horizontal="left"/>
    </xf>
    <xf numFmtId="171" fontId="18" fillId="0" borderId="0">
      <alignment horizontal="left"/>
    </xf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9" fillId="22" borderId="11">
      <alignment horizontal="center"/>
    </xf>
    <xf numFmtId="0" fontId="6" fillId="7" borderId="0"/>
    <xf numFmtId="0" fontId="20" fillId="7" borderId="0">
      <alignment horizontal="center"/>
    </xf>
    <xf numFmtId="0" fontId="21" fillId="7" borderId="0">
      <alignment horizontal="left"/>
    </xf>
    <xf numFmtId="0" fontId="22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1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19" borderId="0" applyNumberFormat="0" applyBorder="0" applyAlignment="0" applyProtection="0"/>
    <xf numFmtId="0" fontId="22" fillId="36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30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172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5" fillId="0" borderId="8">
      <protection hidden="1"/>
    </xf>
    <xf numFmtId="0" fontId="26" fillId="20" borderId="8" applyNumberFormat="0" applyFont="0" applyBorder="0" applyAlignment="0" applyProtection="0">
      <protection hidden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30" borderId="0" applyNumberFormat="0" applyBorder="0" applyAlignment="0" applyProtection="0"/>
    <xf numFmtId="0" fontId="18" fillId="0" borderId="0" applyFont="0" applyFill="0" applyBorder="0" applyAlignment="0" applyProtection="0">
      <alignment horizontal="right"/>
    </xf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174" fontId="30" fillId="0" borderId="13" applyNumberFormat="0" applyFont="0" applyFill="0" applyAlignment="0" applyProtection="0">
      <alignment vertical="center"/>
    </xf>
    <xf numFmtId="175" fontId="2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44" borderId="10" applyNumberFormat="0" applyAlignment="0" applyProtection="0"/>
    <xf numFmtId="0" fontId="35" fillId="0" borderId="0"/>
    <xf numFmtId="0" fontId="36" fillId="31" borderId="14" applyNumberFormat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67" fontId="39" fillId="45" borderId="0">
      <protection locked="0"/>
    </xf>
    <xf numFmtId="167" fontId="40" fillId="0" borderId="15" applyBorder="0">
      <protection locked="0"/>
    </xf>
    <xf numFmtId="0" fontId="41" fillId="0" borderId="1">
      <alignment horizontal="left" wrapText="1"/>
    </xf>
    <xf numFmtId="40" fontId="6" fillId="0" borderId="0"/>
    <xf numFmtId="176" fontId="42" fillId="0" borderId="0"/>
    <xf numFmtId="176" fontId="42" fillId="0" borderId="0"/>
    <xf numFmtId="176" fontId="42" fillId="0" borderId="0"/>
    <xf numFmtId="176" fontId="42" fillId="0" borderId="0"/>
    <xf numFmtId="176" fontId="42" fillId="0" borderId="0"/>
    <xf numFmtId="176" fontId="42" fillId="0" borderId="0"/>
    <xf numFmtId="176" fontId="42" fillId="0" borderId="0"/>
    <xf numFmtId="176" fontId="42" fillId="0" borderId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>
      <alignment horizontal="right"/>
    </xf>
    <xf numFmtId="179" fontId="43" fillId="0" borderId="0" applyFont="0" applyFill="0" applyBorder="0" applyAlignment="0" applyProtection="0"/>
    <xf numFmtId="180" fontId="43" fillId="0" borderId="0" applyFont="0" applyFill="0" applyBorder="0" applyAlignment="0" applyProtection="0">
      <alignment horizontal="right"/>
    </xf>
    <xf numFmtId="181" fontId="2" fillId="0" borderId="0" applyFont="0" applyFill="0" applyBorder="0" applyAlignment="0" applyProtection="0">
      <alignment horizontal="right"/>
    </xf>
    <xf numFmtId="182" fontId="2" fillId="0" borderId="0" applyFont="0" applyFill="0" applyBorder="0" applyAlignment="0" applyProtection="0"/>
    <xf numFmtId="0" fontId="44" fillId="0" borderId="0"/>
    <xf numFmtId="0" fontId="45" fillId="0" borderId="0"/>
    <xf numFmtId="0" fontId="46" fillId="0" borderId="0"/>
    <xf numFmtId="0" fontId="44" fillId="0" borderId="0"/>
    <xf numFmtId="0" fontId="45" fillId="0" borderId="0"/>
    <xf numFmtId="0" fontId="46" fillId="0" borderId="0"/>
    <xf numFmtId="40" fontId="6" fillId="0" borderId="0"/>
    <xf numFmtId="183" fontId="2" fillId="0" borderId="0" applyFont="0" applyFill="0" applyBorder="0" applyAlignment="0" applyProtection="0"/>
    <xf numFmtId="0" fontId="47" fillId="0" borderId="0" applyFont="0" applyFill="0" applyBorder="0" applyAlignment="0" applyProtection="0">
      <alignment horizontal="right"/>
    </xf>
    <xf numFmtId="184" fontId="2" fillId="0" borderId="0" applyFont="0" applyFill="0" applyBorder="0" applyAlignment="0" applyProtection="0">
      <alignment horizontal="right"/>
    </xf>
    <xf numFmtId="185" fontId="2" fillId="0" borderId="0" applyFont="0" applyFill="0" applyBorder="0" applyAlignment="0" applyProtection="0"/>
    <xf numFmtId="186" fontId="4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43" fillId="0" borderId="0" applyFont="0" applyFill="0" applyBorder="0" applyAlignment="0" applyProtection="0"/>
    <xf numFmtId="189" fontId="2" fillId="0" borderId="0" applyFont="0" applyFill="0" applyBorder="0" applyAlignment="0" applyProtection="0"/>
    <xf numFmtId="37" fontId="29" fillId="46" borderId="16" applyNumberFormat="0" applyAlignment="0">
      <alignment horizontal="left"/>
    </xf>
    <xf numFmtId="0" fontId="48" fillId="0" borderId="0">
      <protection locked="0"/>
    </xf>
    <xf numFmtId="0" fontId="2" fillId="0" borderId="0"/>
    <xf numFmtId="190" fontId="43" fillId="0" borderId="17" applyNumberFormat="0" applyFont="0" applyFill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50" fillId="0" borderId="0">
      <protection locked="0"/>
    </xf>
    <xf numFmtId="0" fontId="50" fillId="0" borderId="0">
      <protection locked="0"/>
    </xf>
    <xf numFmtId="0" fontId="15" fillId="45" borderId="1"/>
    <xf numFmtId="0" fontId="2" fillId="0" borderId="0"/>
    <xf numFmtId="0" fontId="2" fillId="0" borderId="0"/>
    <xf numFmtId="0" fontId="2" fillId="0" borderId="0"/>
    <xf numFmtId="191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48" fillId="0" borderId="0">
      <protection locked="0"/>
    </xf>
    <xf numFmtId="0" fontId="46" fillId="0" borderId="0"/>
    <xf numFmtId="0" fontId="48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6" fillId="0" borderId="0"/>
    <xf numFmtId="0" fontId="48" fillId="0" borderId="0">
      <protection locked="0"/>
    </xf>
    <xf numFmtId="0" fontId="48" fillId="0" borderId="0">
      <protection locked="0"/>
    </xf>
    <xf numFmtId="0" fontId="46" fillId="0" borderId="0"/>
    <xf numFmtId="0" fontId="48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6" fillId="0" borderId="0"/>
    <xf numFmtId="0" fontId="48" fillId="0" borderId="0">
      <protection locked="0"/>
    </xf>
    <xf numFmtId="0" fontId="48" fillId="0" borderId="0">
      <protection locked="0"/>
    </xf>
    <xf numFmtId="0" fontId="46" fillId="0" borderId="0"/>
    <xf numFmtId="0" fontId="48" fillId="0" borderId="0">
      <protection locked="0"/>
    </xf>
    <xf numFmtId="192" fontId="2" fillId="0" borderId="0" applyFill="0" applyBorder="0" applyAlignment="0" applyProtection="0"/>
    <xf numFmtId="0" fontId="48" fillId="0" borderId="0">
      <protection locked="0"/>
    </xf>
    <xf numFmtId="0" fontId="48" fillId="0" borderId="0">
      <protection locked="0"/>
    </xf>
    <xf numFmtId="3" fontId="2" fillId="0" borderId="0" applyFont="0" applyFill="0" applyBorder="0" applyAlignment="0" applyProtection="0"/>
    <xf numFmtId="0" fontId="52" fillId="0" borderId="0" applyFill="0" applyBorder="0" applyProtection="0">
      <alignment horizontal="left"/>
    </xf>
    <xf numFmtId="0" fontId="53" fillId="50" borderId="0" applyNumberFormat="0" applyBorder="0" applyAlignment="0" applyProtection="0"/>
    <xf numFmtId="38" fontId="15" fillId="7" borderId="0" applyNumberFormat="0" applyBorder="0" applyAlignment="0" applyProtection="0"/>
    <xf numFmtId="193" fontId="43" fillId="0" borderId="0" applyFont="0" applyFill="0" applyBorder="0" applyAlignment="0" applyProtection="0">
      <alignment horizontal="right"/>
    </xf>
    <xf numFmtId="194" fontId="54" fillId="0" borderId="0" applyNumberFormat="0" applyFill="0" applyBorder="0" applyProtection="0">
      <alignment horizontal="right"/>
    </xf>
    <xf numFmtId="0" fontId="55" fillId="51" borderId="9"/>
    <xf numFmtId="0" fontId="56" fillId="0" borderId="0" applyProtection="0">
      <alignment horizontal="right"/>
    </xf>
    <xf numFmtId="0" fontId="33" fillId="0" borderId="18" applyNumberFormat="0" applyAlignment="0" applyProtection="0">
      <alignment horizontal="left" vertical="center"/>
    </xf>
    <xf numFmtId="0" fontId="33" fillId="0" borderId="6">
      <alignment horizontal="left" vertical="center"/>
    </xf>
    <xf numFmtId="0" fontId="41" fillId="52" borderId="19">
      <alignment vertical="center" wrapText="1"/>
    </xf>
    <xf numFmtId="0" fontId="57" fillId="0" borderId="20" applyNumberFormat="0" applyFill="0" applyAlignment="0" applyProtection="0"/>
    <xf numFmtId="0" fontId="58" fillId="0" borderId="0" applyProtection="0">
      <alignment horizontal="left"/>
    </xf>
    <xf numFmtId="0" fontId="59" fillId="0" borderId="0" applyProtection="0">
      <alignment horizontal="left"/>
    </xf>
    <xf numFmtId="0" fontId="6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61" fillId="0" borderId="0"/>
    <xf numFmtId="1" fontId="62" fillId="0" borderId="0" applyNumberFormat="0" applyFill="0" applyBorder="0" applyAlignment="0" applyProtection="0"/>
    <xf numFmtId="195" fontId="2" fillId="0" borderId="0"/>
    <xf numFmtId="196" fontId="63" fillId="0" borderId="0"/>
    <xf numFmtId="197" fontId="63" fillId="0" borderId="0"/>
    <xf numFmtId="10" fontId="15" fillId="10" borderId="1" applyNumberFormat="0" applyBorder="0" applyAlignment="0" applyProtection="0"/>
    <xf numFmtId="167" fontId="64" fillId="0" borderId="8">
      <alignment vertical="center"/>
    </xf>
    <xf numFmtId="167" fontId="65" fillId="10" borderId="8" applyBorder="0"/>
    <xf numFmtId="167" fontId="5" fillId="0" borderId="4">
      <protection locked="0"/>
    </xf>
    <xf numFmtId="167" fontId="66" fillId="10" borderId="8" applyBorder="0"/>
    <xf numFmtId="0" fontId="67" fillId="21" borderId="10" applyNumberFormat="0" applyAlignment="0" applyProtection="0"/>
    <xf numFmtId="198" fontId="15" fillId="10" borderId="12" applyNumberFormat="0" applyFont="0" applyAlignment="0" applyProtection="0">
      <alignment horizontal="center"/>
      <protection locked="0"/>
    </xf>
    <xf numFmtId="199" fontId="25" fillId="0" borderId="0"/>
    <xf numFmtId="0" fontId="2" fillId="0" borderId="0" applyNumberFormat="0" applyFont="0" applyBorder="0" applyAlignment="0"/>
    <xf numFmtId="0" fontId="68" fillId="0" borderId="21" applyNumberFormat="0" applyFill="0" applyAlignment="0" applyProtection="0"/>
    <xf numFmtId="0" fontId="69" fillId="0" borderId="8">
      <alignment horizontal="left"/>
      <protection locked="0"/>
    </xf>
    <xf numFmtId="177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71" fillId="0" borderId="0" applyBorder="0"/>
    <xf numFmtId="174" fontId="7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0" fontId="48" fillId="0" borderId="0">
      <protection locked="0"/>
    </xf>
    <xf numFmtId="201" fontId="2" fillId="0" borderId="0" applyFill="0" applyBorder="0" applyAlignment="0" applyProtection="0"/>
    <xf numFmtId="3" fontId="73" fillId="53" borderId="12">
      <alignment horizontal="center"/>
    </xf>
    <xf numFmtId="202" fontId="43" fillId="0" borderId="0" applyFont="0" applyFill="0" applyBorder="0" applyAlignment="0" applyProtection="0">
      <alignment horizontal="right"/>
    </xf>
    <xf numFmtId="37" fontId="74" fillId="0" borderId="0"/>
    <xf numFmtId="0" fontId="61" fillId="0" borderId="0"/>
    <xf numFmtId="0" fontId="61" fillId="0" borderId="0"/>
    <xf numFmtId="203" fontId="2" fillId="0" borderId="0"/>
    <xf numFmtId="195" fontId="2" fillId="0" borderId="0"/>
    <xf numFmtId="196" fontId="75" fillId="0" borderId="0"/>
    <xf numFmtId="197" fontId="75" fillId="0" borderId="0"/>
    <xf numFmtId="204" fontId="2" fillId="0" borderId="0">
      <alignment horizontal="right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196" fontId="39" fillId="0" borderId="0" applyNumberFormat="0" applyFill="0" applyBorder="0" applyAlignment="0">
      <alignment vertical="center"/>
      <protection locked="0"/>
    </xf>
    <xf numFmtId="0" fontId="47" fillId="0" borderId="0"/>
    <xf numFmtId="0" fontId="76" fillId="0" borderId="0"/>
    <xf numFmtId="0" fontId="2" fillId="41" borderId="22" applyNumberFormat="0" applyFont="0" applyAlignment="0" applyProtection="0"/>
    <xf numFmtId="0" fontId="77" fillId="44" borderId="23" applyNumberFormat="0" applyAlignment="0" applyProtection="0"/>
    <xf numFmtId="167" fontId="78" fillId="0" borderId="4" applyBorder="0">
      <protection locked="0"/>
    </xf>
    <xf numFmtId="0" fontId="77" fillId="20" borderId="23" applyNumberFormat="0" applyAlignment="0" applyProtection="0"/>
    <xf numFmtId="1" fontId="79" fillId="0" borderId="0" applyProtection="0">
      <alignment horizontal="right" vertical="center"/>
    </xf>
    <xf numFmtId="0" fontId="44" fillId="0" borderId="0"/>
    <xf numFmtId="198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80" fillId="0" borderId="0" applyFont="0" applyFill="0" applyBorder="0" applyAlignment="0" applyProtection="0"/>
    <xf numFmtId="37" fontId="2" fillId="0" borderId="1" applyFont="0" applyFill="0" applyBorder="0" applyProtection="0"/>
    <xf numFmtId="0" fontId="46" fillId="0" borderId="0"/>
    <xf numFmtId="205" fontId="43" fillId="0" borderId="0" applyFont="0" applyFill="0" applyBorder="0" applyAlignment="0" applyProtection="0">
      <alignment horizontal="right"/>
    </xf>
    <xf numFmtId="9" fontId="2" fillId="0" borderId="0" applyFont="0" applyFill="0" applyBorder="0" applyAlignment="0" applyProtection="0"/>
    <xf numFmtId="0" fontId="15" fillId="7" borderId="1"/>
    <xf numFmtId="0" fontId="70" fillId="0" borderId="0" applyNumberFormat="0" applyFont="0" applyFill="0" applyBorder="0" applyAlignment="0" applyProtection="0">
      <alignment horizontal="left"/>
    </xf>
    <xf numFmtId="15" fontId="70" fillId="0" borderId="0" applyFont="0" applyFill="0" applyBorder="0" applyAlignment="0" applyProtection="0"/>
    <xf numFmtId="4" fontId="70" fillId="0" borderId="0" applyFont="0" applyFill="0" applyBorder="0" applyAlignment="0" applyProtection="0"/>
    <xf numFmtId="0" fontId="2" fillId="0" borderId="24">
      <alignment horizontal="center"/>
    </xf>
    <xf numFmtId="3" fontId="70" fillId="0" borderId="0" applyFont="0" applyFill="0" applyBorder="0" applyAlignment="0" applyProtection="0"/>
    <xf numFmtId="0" fontId="70" fillId="54" borderId="0" applyNumberFormat="0" applyFont="0" applyBorder="0" applyAlignment="0" applyProtection="0"/>
    <xf numFmtId="39" fontId="2" fillId="0" borderId="0" applyFill="0" applyBorder="0" applyAlignment="0" applyProtection="0"/>
    <xf numFmtId="0" fontId="46" fillId="0" borderId="0"/>
    <xf numFmtId="39" fontId="2" fillId="0" borderId="0" applyFill="0" applyBorder="0" applyAlignment="0" applyProtection="0"/>
    <xf numFmtId="3" fontId="81" fillId="0" borderId="0" applyFont="0" applyFill="0" applyBorder="0" applyAlignment="0" applyProtection="0"/>
    <xf numFmtId="0" fontId="44" fillId="0" borderId="0"/>
    <xf numFmtId="0" fontId="46" fillId="0" borderId="0"/>
    <xf numFmtId="0" fontId="46" fillId="0" borderId="0"/>
    <xf numFmtId="3" fontId="81" fillId="0" borderId="0" applyFont="0" applyFill="0" applyBorder="0" applyAlignment="0" applyProtection="0"/>
    <xf numFmtId="0" fontId="46" fillId="0" borderId="0"/>
    <xf numFmtId="0" fontId="82" fillId="0" borderId="8" applyNumberFormat="0" applyFill="0" applyBorder="0" applyAlignment="0" applyProtection="0">
      <protection hidden="1"/>
    </xf>
    <xf numFmtId="38" fontId="83" fillId="0" borderId="0"/>
    <xf numFmtId="4" fontId="84" fillId="55" borderId="25" applyNumberFormat="0" applyProtection="0">
      <alignment vertical="center"/>
    </xf>
    <xf numFmtId="4" fontId="85" fillId="55" borderId="25" applyNumberFormat="0" applyProtection="0">
      <alignment vertical="center"/>
    </xf>
    <xf numFmtId="4" fontId="84" fillId="55" borderId="25" applyNumberFormat="0" applyProtection="0">
      <alignment horizontal="left" vertical="center" indent="1"/>
    </xf>
    <xf numFmtId="0" fontId="84" fillId="55" borderId="25" applyNumberFormat="0" applyProtection="0">
      <alignment horizontal="left" vertical="top" indent="1"/>
    </xf>
    <xf numFmtId="4" fontId="84" fillId="12" borderId="0" applyNumberFormat="0" applyProtection="0">
      <alignment horizontal="left" vertical="center" indent="1"/>
    </xf>
    <xf numFmtId="4" fontId="6" fillId="17" borderId="25" applyNumberFormat="0" applyProtection="0">
      <alignment horizontal="right" vertical="center"/>
    </xf>
    <xf numFmtId="4" fontId="6" fillId="13" borderId="25" applyNumberFormat="0" applyProtection="0">
      <alignment horizontal="right" vertical="center"/>
    </xf>
    <xf numFmtId="4" fontId="6" fillId="32" borderId="25" applyNumberFormat="0" applyProtection="0">
      <alignment horizontal="right" vertical="center"/>
    </xf>
    <xf numFmtId="4" fontId="6" fillId="56" borderId="25" applyNumberFormat="0" applyProtection="0">
      <alignment horizontal="right" vertical="center"/>
    </xf>
    <xf numFmtId="4" fontId="6" fillId="57" borderId="25" applyNumberFormat="0" applyProtection="0">
      <alignment horizontal="right" vertical="center"/>
    </xf>
    <xf numFmtId="4" fontId="6" fillId="43" borderId="25" applyNumberFormat="0" applyProtection="0">
      <alignment horizontal="right" vertical="center"/>
    </xf>
    <xf numFmtId="4" fontId="6" fillId="19" borderId="25" applyNumberFormat="0" applyProtection="0">
      <alignment horizontal="right" vertical="center"/>
    </xf>
    <xf numFmtId="4" fontId="6" fillId="58" borderId="25" applyNumberFormat="0" applyProtection="0">
      <alignment horizontal="right" vertical="center"/>
    </xf>
    <xf numFmtId="4" fontId="6" fillId="59" borderId="25" applyNumberFormat="0" applyProtection="0">
      <alignment horizontal="right" vertical="center"/>
    </xf>
    <xf numFmtId="4" fontId="84" fillId="60" borderId="26" applyNumberFormat="0" applyProtection="0">
      <alignment horizontal="left" vertical="center" indent="1"/>
    </xf>
    <xf numFmtId="4" fontId="6" fillId="61" borderId="0" applyNumberFormat="0" applyProtection="0">
      <alignment horizontal="left" vertical="center" indent="1"/>
    </xf>
    <xf numFmtId="4" fontId="86" fillId="18" borderId="0" applyNumberFormat="0" applyProtection="0">
      <alignment horizontal="left" vertical="center" indent="1"/>
    </xf>
    <xf numFmtId="4" fontId="6" fillId="12" borderId="25" applyNumberFormat="0" applyProtection="0">
      <alignment horizontal="right" vertical="center"/>
    </xf>
    <xf numFmtId="4" fontId="6" fillId="61" borderId="0" applyNumberFormat="0" applyProtection="0">
      <alignment horizontal="left" vertical="center" indent="1"/>
    </xf>
    <xf numFmtId="4" fontId="6" fillId="12" borderId="0" applyNumberFormat="0" applyProtection="0">
      <alignment horizontal="left" vertical="center" indent="1"/>
    </xf>
    <xf numFmtId="0" fontId="2" fillId="18" borderId="25" applyNumberFormat="0" applyProtection="0">
      <alignment horizontal="left" vertical="center" indent="1"/>
    </xf>
    <xf numFmtId="0" fontId="2" fillId="18" borderId="25" applyNumberFormat="0" applyProtection="0">
      <alignment horizontal="left" vertical="top" indent="1"/>
    </xf>
    <xf numFmtId="0" fontId="2" fillId="12" borderId="25" applyNumberFormat="0" applyProtection="0">
      <alignment horizontal="left" vertical="center" indent="1"/>
    </xf>
    <xf numFmtId="0" fontId="2" fillId="12" borderId="25" applyNumberFormat="0" applyProtection="0">
      <alignment horizontal="left" vertical="top" indent="1"/>
    </xf>
    <xf numFmtId="0" fontId="2" fillId="16" borderId="25" applyNumberFormat="0" applyProtection="0">
      <alignment horizontal="left" vertical="center" indent="1"/>
    </xf>
    <xf numFmtId="0" fontId="2" fillId="16" borderId="25" applyNumberFormat="0" applyProtection="0">
      <alignment horizontal="left" vertical="top" indent="1"/>
    </xf>
    <xf numFmtId="0" fontId="2" fillId="61" borderId="25" applyNumberFormat="0" applyProtection="0">
      <alignment horizontal="left" vertical="center" indent="1"/>
    </xf>
    <xf numFmtId="0" fontId="2" fillId="61" borderId="25" applyNumberFormat="0" applyProtection="0">
      <alignment horizontal="left" vertical="top" indent="1"/>
    </xf>
    <xf numFmtId="0" fontId="2" fillId="15" borderId="1" applyNumberFormat="0">
      <protection locked="0"/>
    </xf>
    <xf numFmtId="4" fontId="6" fillId="14" borderId="25" applyNumberFormat="0" applyProtection="0">
      <alignment vertical="center"/>
    </xf>
    <xf numFmtId="4" fontId="87" fillId="14" borderId="25" applyNumberFormat="0" applyProtection="0">
      <alignment vertical="center"/>
    </xf>
    <xf numFmtId="4" fontId="6" fillId="14" borderId="25" applyNumberFormat="0" applyProtection="0">
      <alignment horizontal="left" vertical="center" indent="1"/>
    </xf>
    <xf numFmtId="0" fontId="6" fillId="14" borderId="25" applyNumberFormat="0" applyProtection="0">
      <alignment horizontal="left" vertical="top" indent="1"/>
    </xf>
    <xf numFmtId="4" fontId="6" fillId="61" borderId="25" applyNumberFormat="0" applyProtection="0">
      <alignment horizontal="right" vertical="center"/>
    </xf>
    <xf numFmtId="4" fontId="87" fillId="61" borderId="25" applyNumberFormat="0" applyProtection="0">
      <alignment horizontal="right" vertical="center"/>
    </xf>
    <xf numFmtId="4" fontId="6" fillId="12" borderId="25" applyNumberFormat="0" applyProtection="0">
      <alignment horizontal="left" vertical="center" indent="1"/>
    </xf>
    <xf numFmtId="0" fontId="6" fillId="12" borderId="25" applyNumberFormat="0" applyProtection="0">
      <alignment horizontal="left" vertical="top" indent="1"/>
    </xf>
    <xf numFmtId="4" fontId="88" fillId="62" borderId="0" applyNumberFormat="0" applyProtection="0">
      <alignment horizontal="left" vertical="center" indent="1"/>
    </xf>
    <xf numFmtId="4" fontId="89" fillId="61" borderId="25" applyNumberFormat="0" applyProtection="0">
      <alignment horizontal="right" vertical="center"/>
    </xf>
    <xf numFmtId="0" fontId="2" fillId="0" borderId="0" applyNumberFormat="0" applyFont="0" applyFill="0" applyBorder="0" applyAlignment="0" applyProtection="0"/>
    <xf numFmtId="200" fontId="2" fillId="0" borderId="0" applyFont="0" applyFill="0" applyBorder="0" applyAlignment="0" applyProtection="0"/>
    <xf numFmtId="206" fontId="43" fillId="0" borderId="0" applyFont="0" applyFill="0" applyBorder="0" applyAlignment="0" applyProtection="0">
      <alignment horizontal="right"/>
    </xf>
    <xf numFmtId="0" fontId="90" fillId="0" borderId="0" applyNumberFormat="0" applyFill="0" applyBorder="0" applyAlignment="0" applyProtection="0"/>
    <xf numFmtId="0" fontId="70" fillId="0" borderId="0" applyFont="0" applyProtection="0"/>
    <xf numFmtId="0" fontId="91" fillId="0" borderId="0"/>
    <xf numFmtId="3" fontId="21" fillId="63" borderId="0">
      <alignment horizontal="left"/>
    </xf>
    <xf numFmtId="207" fontId="92" fillId="64" borderId="0">
      <protection locked="0"/>
    </xf>
    <xf numFmtId="208" fontId="15" fillId="0" borderId="27" applyNumberFormat="0" applyFont="0" applyFill="0" applyAlignment="0" applyProtection="0"/>
    <xf numFmtId="3" fontId="93" fillId="63" borderId="0">
      <alignment horizontal="left"/>
    </xf>
    <xf numFmtId="3" fontId="2" fillId="0" borderId="1" applyNumberFormat="0" applyFont="0" applyFill="0" applyAlignment="0" applyProtection="0">
      <alignment vertical="center"/>
    </xf>
    <xf numFmtId="0" fontId="94" fillId="0" borderId="0" applyBorder="0" applyProtection="0">
      <alignment vertical="center"/>
    </xf>
    <xf numFmtId="190" fontId="94" fillId="0" borderId="12" applyBorder="0" applyProtection="0">
      <alignment horizontal="right" vertical="center"/>
    </xf>
    <xf numFmtId="0" fontId="95" fillId="22" borderId="0" applyBorder="0" applyProtection="0">
      <alignment horizontal="centerContinuous" vertical="center"/>
    </xf>
    <xf numFmtId="0" fontId="95" fillId="65" borderId="12" applyBorder="0" applyProtection="0">
      <alignment horizontal="centerContinuous" vertical="center"/>
    </xf>
    <xf numFmtId="0" fontId="2" fillId="0" borderId="0" applyBorder="0" applyProtection="0">
      <alignment vertical="center"/>
    </xf>
    <xf numFmtId="0" fontId="96" fillId="0" borderId="0" applyFill="0" applyBorder="0" applyProtection="0">
      <alignment horizontal="left"/>
    </xf>
    <xf numFmtId="0" fontId="52" fillId="0" borderId="4" applyFill="0" applyBorder="0" applyProtection="0">
      <alignment horizontal="left" vertical="top"/>
    </xf>
    <xf numFmtId="0" fontId="2" fillId="0" borderId="12" applyBorder="0" applyProtection="0">
      <alignment horizontal="right" vertical="center"/>
    </xf>
    <xf numFmtId="0" fontId="2" fillId="0" borderId="12" applyBorder="0" applyProtection="0">
      <alignment horizontal="right" vertical="center"/>
    </xf>
    <xf numFmtId="0" fontId="2" fillId="0" borderId="0"/>
    <xf numFmtId="0" fontId="97" fillId="0" borderId="0" applyProtection="0">
      <alignment vertical="top"/>
    </xf>
    <xf numFmtId="0" fontId="90" fillId="0" borderId="0" applyNumberFormat="0" applyFill="0" applyBorder="0" applyAlignment="0" applyProtection="0"/>
    <xf numFmtId="167" fontId="98" fillId="0" borderId="0" applyNumberFormat="0">
      <alignment vertical="center"/>
    </xf>
    <xf numFmtId="3" fontId="99" fillId="63" borderId="0">
      <alignment horizontal="center"/>
    </xf>
    <xf numFmtId="3" fontId="73" fillId="64" borderId="12">
      <alignment horizontal="center" vertical="center"/>
    </xf>
    <xf numFmtId="3" fontId="100" fillId="63" borderId="0">
      <alignment horizontal="left"/>
    </xf>
    <xf numFmtId="0" fontId="83" fillId="20" borderId="8"/>
    <xf numFmtId="167" fontId="78" fillId="64" borderId="4" applyNumberFormat="0" applyBorder="0">
      <protection locked="0"/>
    </xf>
    <xf numFmtId="4" fontId="101" fillId="0" borderId="28"/>
    <xf numFmtId="209" fontId="47" fillId="0" borderId="0" applyFont="0" applyFill="0" applyBorder="0" applyAlignment="0" applyProtection="0"/>
    <xf numFmtId="210" fontId="47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103" fillId="64" borderId="29" applyNumberFormat="0" applyFont="0" applyAlignment="0" applyProtection="0">
      <protection locked="0"/>
    </xf>
    <xf numFmtId="211" fontId="104" fillId="0" borderId="12" applyBorder="0" applyProtection="0">
      <alignment horizontal="right"/>
    </xf>
    <xf numFmtId="41" fontId="105" fillId="0" borderId="0" applyFont="0" applyFill="0" applyBorder="0" applyAlignment="0" applyProtection="0"/>
    <xf numFmtId="43" fontId="105" fillId="0" borderId="0" applyFont="0" applyFill="0" applyBorder="0" applyAlignment="0" applyProtection="0"/>
    <xf numFmtId="172" fontId="105" fillId="0" borderId="0" applyFont="0" applyFill="0" applyBorder="0" applyAlignment="0" applyProtection="0"/>
    <xf numFmtId="173" fontId="105" fillId="0" borderId="0" applyFont="0" applyFill="0" applyBorder="0" applyAlignment="0" applyProtection="0"/>
    <xf numFmtId="0" fontId="105" fillId="0" borderId="0"/>
    <xf numFmtId="200" fontId="9" fillId="0" borderId="0" applyFont="0" applyFill="0" applyBorder="0" applyAlignment="0" applyProtection="0"/>
    <xf numFmtId="212" fontId="9" fillId="0" borderId="0" applyFont="0" applyFill="0" applyBorder="0" applyAlignment="0" applyProtection="0"/>
    <xf numFmtId="43" fontId="106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2" fillId="0" borderId="0"/>
    <xf numFmtId="173" fontId="2" fillId="0" borderId="0" applyFont="0" applyFill="0" applyBorder="0" applyAlignment="0" applyProtection="0"/>
    <xf numFmtId="0" fontId="108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/>
    <xf numFmtId="0" fontId="3" fillId="2" borderId="1" xfId="0" applyFont="1" applyFill="1" applyBorder="1"/>
    <xf numFmtId="0" fontId="3" fillId="2" borderId="3" xfId="0" applyFont="1" applyFill="1" applyBorder="1"/>
    <xf numFmtId="0" fontId="109" fillId="4" borderId="0" xfId="0" applyFont="1" applyFill="1"/>
    <xf numFmtId="164" fontId="109" fillId="4" borderId="0" xfId="0" applyNumberFormat="1" applyFont="1" applyFill="1"/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109" fillId="4" borderId="1" xfId="0" applyFont="1" applyFill="1" applyBorder="1"/>
    <xf numFmtId="164" fontId="111" fillId="4" borderId="1" xfId="0" applyNumberFormat="1" applyFont="1" applyFill="1" applyBorder="1"/>
    <xf numFmtId="43" fontId="109" fillId="4" borderId="0" xfId="1" applyFont="1" applyFill="1"/>
    <xf numFmtId="0" fontId="109" fillId="4" borderId="1" xfId="0" applyFont="1" applyFill="1" applyBorder="1" applyAlignment="1">
      <alignment horizontal="center"/>
    </xf>
    <xf numFmtId="164" fontId="109" fillId="4" borderId="1" xfId="1" applyNumberFormat="1" applyFont="1" applyFill="1" applyBorder="1"/>
    <xf numFmtId="164" fontId="109" fillId="0" borderId="1" xfId="1" applyNumberFormat="1" applyFont="1" applyFill="1" applyBorder="1"/>
    <xf numFmtId="164" fontId="111" fillId="0" borderId="1" xfId="0" applyNumberFormat="1" applyFont="1" applyFill="1" applyBorder="1"/>
    <xf numFmtId="164" fontId="109" fillId="4" borderId="1" xfId="0" applyNumberFormat="1" applyFont="1" applyFill="1" applyBorder="1"/>
    <xf numFmtId="164" fontId="109" fillId="0" borderId="4" xfId="0" applyNumberFormat="1" applyFont="1" applyFill="1" applyBorder="1"/>
    <xf numFmtId="164" fontId="112" fillId="0" borderId="1" xfId="0" applyNumberFormat="1" applyFont="1" applyFill="1" applyBorder="1"/>
    <xf numFmtId="4" fontId="109" fillId="4" borderId="0" xfId="0" applyNumberFormat="1" applyFont="1" applyFill="1"/>
    <xf numFmtId="164" fontId="3" fillId="4" borderId="1" xfId="0" applyNumberFormat="1" applyFont="1" applyFill="1" applyBorder="1"/>
    <xf numFmtId="0" fontId="110" fillId="4" borderId="1" xfId="0" applyNumberFormat="1" applyFont="1" applyFill="1" applyBorder="1" applyAlignment="1" applyProtection="1">
      <alignment horizontal="left"/>
    </xf>
    <xf numFmtId="0" fontId="110" fillId="4" borderId="1" xfId="0" applyFont="1" applyFill="1" applyBorder="1" applyAlignment="1">
      <alignment horizontal="center"/>
    </xf>
    <xf numFmtId="0" fontId="112" fillId="4" borderId="1" xfId="0" applyNumberFormat="1" applyFont="1" applyFill="1" applyBorder="1" applyAlignment="1" applyProtection="1"/>
    <xf numFmtId="164" fontId="3" fillId="0" borderId="1" xfId="0" applyNumberFormat="1" applyFont="1" applyFill="1" applyBorder="1"/>
    <xf numFmtId="0" fontId="110" fillId="4" borderId="1" xfId="0" applyNumberFormat="1" applyFont="1" applyFill="1" applyBorder="1" applyAlignment="1" applyProtection="1"/>
    <xf numFmtId="0" fontId="3" fillId="4" borderId="1" xfId="0" applyNumberFormat="1" applyFont="1" applyFill="1" applyBorder="1"/>
    <xf numFmtId="164" fontId="109" fillId="0" borderId="2" xfId="0" applyNumberFormat="1" applyFont="1" applyFill="1" applyBorder="1"/>
    <xf numFmtId="3" fontId="109" fillId="4" borderId="0" xfId="0" applyNumberFormat="1" applyFont="1" applyFill="1" applyAlignment="1">
      <alignment horizontal="justify" vertical="center" wrapText="1"/>
    </xf>
    <xf numFmtId="0" fontId="3" fillId="4" borderId="2" xfId="0" applyFont="1" applyFill="1" applyBorder="1"/>
    <xf numFmtId="0" fontId="109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801">
    <cellStyle name="%" xfId="2"/>
    <cellStyle name="%_Cartel1" xfId="3"/>
    <cellStyle name="%_Cartel1_Bdg 2003 - Debts" xfId="4"/>
    <cellStyle name="%_Cartel1_Bdg 2003 - Debts_MR Input TMX" xfId="5"/>
    <cellStyle name="%_Cartel1_Data Book Plan Company brasil - antiga (não usar)" xfId="6"/>
    <cellStyle name="%_Cartel1_Data Book Plan Company brasil - antiga (não usar)_GP 2010 Fija" xfId="7"/>
    <cellStyle name="%_Cartel1_Data Book Plan Company brasil - antiga (não usar)_MR Input TMX" xfId="8"/>
    <cellStyle name="%_Cartel1_Data Book Plan Company brasil - antiga (não usar)_MR Input TMX_GP 2011 Fija" xfId="9"/>
    <cellStyle name="%_Cartel1_Data Book Plan Company brasil - antiga (não usar)_Pasta1" xfId="10"/>
    <cellStyle name="%_Cartel1_Data Book Plan Company brasil - antiga (não usar)_Pasta1_GP 2010 Fija" xfId="11"/>
    <cellStyle name="%_Cartel1_Data Book Plan Company brasil - antiga (não usar)_Pasta1_MR Input TMX" xfId="12"/>
    <cellStyle name="%_Cartel1_Data Book Plan Company brasil - antiga (não usar)_Pasta1_MR Input TMX_GP 2011 Fija" xfId="13"/>
    <cellStyle name="%_Cartel1_Data Book Plan Mobile (antiga)" xfId="14"/>
    <cellStyle name="%_Cartel1_Data Book Plan Mobile (antiga)_1" xfId="15"/>
    <cellStyle name="%_Cartel1_Data Book Plan Mobile (antiga)_1_MR Input TMX" xfId="16"/>
    <cellStyle name="%_Cartel1_Data Book Plan Mobile (antiga)_GP 2010 Fija" xfId="17"/>
    <cellStyle name="%_Cartel1_Data Book Plan Mobile (antiga)_MR Input TMX" xfId="18"/>
    <cellStyle name="%_Cartel1_Data Book Plan Mobile (antiga)_MR Input TMX_GP 2011 Fija" xfId="19"/>
    <cellStyle name="%_Cartel1_Data Book Plan Mobile (antiga)_Pasta1" xfId="20"/>
    <cellStyle name="%_Cartel1_Data Book Plan Mobile (antiga)_Pasta1_GP 2010 Fija" xfId="21"/>
    <cellStyle name="%_Cartel1_Data Book Plan Mobile (antiga)_Pasta1_MR Input TMX" xfId="22"/>
    <cellStyle name="%_Cartel1_Data Book Plan Mobile (antiga)_Pasta1_MR Input TMX_GP 2011 Fija" xfId="23"/>
    <cellStyle name="%_Cartel1_Data Book Plan Mobile Maxitel EURO" xfId="24"/>
    <cellStyle name="%_Cartel1_Data Book Plan Mobile Maxitel EURO_GP 2010 Fija" xfId="25"/>
    <cellStyle name="%_Cartel1_Data Book Plan Mobile Maxitel EURO_MR Input TMX" xfId="26"/>
    <cellStyle name="%_Cartel1_Data Book Plan Mobile Maxitel EURO_MR Input TMX_GP 2011 Fija" xfId="27"/>
    <cellStyle name="%_Cartel1_MR Input TMX" xfId="28"/>
    <cellStyle name="%_Cartel1_Pasta1" xfId="29"/>
    <cellStyle name="%_Cartel1_Pasta1_GP 2010 Fija" xfId="30"/>
    <cellStyle name="%_Cartel1_Pasta1_MR Input TMX" xfId="31"/>
    <cellStyle name="%_Cartel1_Pasta1_MR Input TMX_GP 2011 Fija" xfId="32"/>
    <cellStyle name="%_Cartel1_TIM Maxitel_Plan03_05_Investments_Nov2002_14Nov_Euros" xfId="33"/>
    <cellStyle name="%_Cartel1_TIM Maxitel_Plan03_05_Investments_Nov2002_14Nov_Euros_GP 2010 Fija" xfId="34"/>
    <cellStyle name="%_Cartel1_TIM Maxitel_Plan03_05_Investments_Nov2002_14Nov_Euros_MR Input TMX" xfId="35"/>
    <cellStyle name="%_Cartel1_TIM Maxitel_Plan03_05_Investments_Nov2002_14Nov_Euros_MR Input TMX_GP 2011 Fija" xfId="36"/>
    <cellStyle name="%_Cash Costs" xfId="37"/>
    <cellStyle name="%_Cash Costs_MR Input TMX" xfId="38"/>
    <cellStyle name="%_Data Book BU IOP_Febbraio2" xfId="39"/>
    <cellStyle name="%_Data Book BU IOP_Febbraio2_MR Input TMX" xfId="40"/>
    <cellStyle name="%_Data Book BU IOP_Febbraio3" xfId="41"/>
    <cellStyle name="%_Data Book BU IOP_Febbraio3_MR Input TMX" xfId="42"/>
    <cellStyle name="%_Effetto cambio_DW" xfId="43"/>
    <cellStyle name="%_Effetto cambio_DW_Bdg 2003 - Debts" xfId="44"/>
    <cellStyle name="%_Effetto cambio_DW_Bdg 2003 - Debts_MR Input TMX" xfId="45"/>
    <cellStyle name="%_Effetto cambio_DW_Data Book Plan Mobile (antiga)" xfId="46"/>
    <cellStyle name="%_Effetto cambio_DW_Data Book Plan Mobile (antiga)_1" xfId="47"/>
    <cellStyle name="%_Effetto cambio_DW_Data Book Plan Mobile (antiga)_1_MR Input TMX" xfId="48"/>
    <cellStyle name="%_Effetto cambio_DW_Data Book Plan Mobile (antiga)_GP 2010 Fija" xfId="49"/>
    <cellStyle name="%_Effetto cambio_DW_Data Book Plan Mobile (antiga)_MR Input TMX" xfId="50"/>
    <cellStyle name="%_Effetto cambio_DW_Data Book Plan Mobile (antiga)_MR Input TMX_GP 2011 Fija" xfId="51"/>
    <cellStyle name="%_Effetto cambio_DW_Data Book Plan Mobile (antiga)_Pasta1" xfId="52"/>
    <cellStyle name="%_Effetto cambio_DW_Data Book Plan Mobile (antiga)_Pasta1_GP 2010 Fija" xfId="53"/>
    <cellStyle name="%_Effetto cambio_DW_Data Book Plan Mobile (antiga)_Pasta1_MR Input TMX" xfId="54"/>
    <cellStyle name="%_Effetto cambio_DW_Data Book Plan Mobile (antiga)_Pasta1_MR Input TMX_GP 2011 Fija" xfId="55"/>
    <cellStyle name="%_Effetto cambio_DW_Data Book Plan Mobile Maxitel EURO" xfId="56"/>
    <cellStyle name="%_Effetto cambio_DW_Data Book Plan Mobile Maxitel EURO_GP 2010 Fija" xfId="57"/>
    <cellStyle name="%_Effetto cambio_DW_Data Book Plan Mobile Maxitel EURO_MR Input TMX" xfId="58"/>
    <cellStyle name="%_Effetto cambio_DW_Data Book Plan Mobile Maxitel EURO_MR Input TMX_GP 2011 Fija" xfId="59"/>
    <cellStyle name="%_Effetto cambio_DW_MR Input TMX" xfId="60"/>
    <cellStyle name="%_Effetto cambio_DW_Pasta1" xfId="61"/>
    <cellStyle name="%_Effetto cambio_DW_Pasta1_GP 2010 Fija" xfId="62"/>
    <cellStyle name="%_Effetto cambio_DW_Pasta1_MR Input TMX" xfId="63"/>
    <cellStyle name="%_Effetto cambio_DW_Pasta1_MR Input TMX_GP 2011 Fija" xfId="64"/>
    <cellStyle name="%_Effetto cambio_DW_TIM Maxitel_Plan03_05_Investments_Nov2002_14Nov_Euros" xfId="65"/>
    <cellStyle name="%_Effetto cambio_DW_TIM Maxitel_Plan03_05_Investments_Nov2002_14Nov_Euros_GP 2010 Fija" xfId="66"/>
    <cellStyle name="%_Effetto cambio_DW_TIM Maxitel_Plan03_05_Investments_Nov2002_14Nov_Euros_MR Input TMX" xfId="67"/>
    <cellStyle name="%_Effetto cambio_DW_TIM Maxitel_Plan03_05_Investments_Nov2002_14Nov_Euros_MR Input TMX_GP 2011 Fija" xfId="68"/>
    <cellStyle name="%_GP 2010" xfId="69"/>
    <cellStyle name="%_GP 2010 Fija" xfId="70"/>
    <cellStyle name="%_GP 2010_GP 2011 Fija" xfId="71"/>
    <cellStyle name="%_GP 2011 Fija" xfId="72"/>
    <cellStyle name="%_GP 2011 Fija IFRS" xfId="73"/>
    <cellStyle name="%_GP USD 2010 " xfId="74"/>
    <cellStyle name="%_GP USD 2010 _GP 2011 Fija" xfId="75"/>
    <cellStyle name="%_Metrics Febbraio11" xfId="76"/>
    <cellStyle name="%_Metrics Febbraio11_Bdg 2003 - Debts" xfId="77"/>
    <cellStyle name="%_Metrics Febbraio11_Bdg 2003 - Debts_MR Input TMX" xfId="78"/>
    <cellStyle name="%_Metrics Febbraio11_Data Book Plan Mobile (antiga)" xfId="79"/>
    <cellStyle name="%_Metrics Febbraio11_Data Book Plan Mobile (antiga)_1" xfId="80"/>
    <cellStyle name="%_Metrics Febbraio11_Data Book Plan Mobile (antiga)_1_MR Input TMX" xfId="81"/>
    <cellStyle name="%_Metrics Febbraio11_Data Book Plan Mobile (antiga)_GP 2010 Fija" xfId="82"/>
    <cellStyle name="%_Metrics Febbraio11_Data Book Plan Mobile (antiga)_MR Input TMX" xfId="83"/>
    <cellStyle name="%_Metrics Febbraio11_Data Book Plan Mobile (antiga)_MR Input TMX_GP 2011 Fija" xfId="84"/>
    <cellStyle name="%_Metrics Febbraio11_Data Book Plan Mobile (antiga)_Pasta1" xfId="85"/>
    <cellStyle name="%_Metrics Febbraio11_Data Book Plan Mobile (antiga)_Pasta1_GP 2010 Fija" xfId="86"/>
    <cellStyle name="%_Metrics Febbraio11_Data Book Plan Mobile (antiga)_Pasta1_MR Input TMX" xfId="87"/>
    <cellStyle name="%_Metrics Febbraio11_Data Book Plan Mobile (antiga)_Pasta1_MR Input TMX_GP 2011 Fija" xfId="88"/>
    <cellStyle name="%_Metrics Febbraio11_Data Book Plan Mobile Maxitel EURO" xfId="89"/>
    <cellStyle name="%_Metrics Febbraio11_Data Book Plan Mobile Maxitel EURO_GP 2010 Fija" xfId="90"/>
    <cellStyle name="%_Metrics Febbraio11_Data Book Plan Mobile Maxitel EURO_MR Input TMX" xfId="91"/>
    <cellStyle name="%_Metrics Febbraio11_Data Book Plan Mobile Maxitel EURO_MR Input TMX_GP 2011 Fija" xfId="92"/>
    <cellStyle name="%_Metrics Febbraio11_MR Input TMX" xfId="93"/>
    <cellStyle name="%_Metrics Febbraio11_Pasta1" xfId="94"/>
    <cellStyle name="%_Metrics Febbraio11_Pasta1_GP 2010 Fija" xfId="95"/>
    <cellStyle name="%_Metrics Febbraio11_Pasta1_MR Input TMX" xfId="96"/>
    <cellStyle name="%_Metrics Febbraio11_Pasta1_MR Input TMX_GP 2011 Fija" xfId="97"/>
    <cellStyle name="%_Metrics Febbraio11_TIM Maxitel_Plan03_05_Investments_Nov2002_14Nov_Euros" xfId="98"/>
    <cellStyle name="%_Metrics Febbraio11_TIM Maxitel_Plan03_05_Investments_Nov2002_14Nov_Euros_GP 2010 Fija" xfId="99"/>
    <cellStyle name="%_Metrics Febbraio11_TIM Maxitel_Plan03_05_Investments_Nov2002_14Nov_Euros_MR Input TMX" xfId="100"/>
    <cellStyle name="%_Metrics Febbraio11_TIM Maxitel_Plan03_05_Investments_Nov2002_14Nov_Euros_MR Input TMX_GP 2011 Fija" xfId="101"/>
    <cellStyle name="%_MR Input TMX" xfId="102"/>
    <cellStyle name="%_Traffic BU IOP def valori" xfId="103"/>
    <cellStyle name="%_Traffic BU IOP def valori_MR Input TMX" xfId="104"/>
    <cellStyle name="(4) STM-1 (LECT)_x000d__x000a_PL-4579-M-039-99_x000d__x000a_FALTA APE" xfId="105"/>
    <cellStyle name="(Lefting)" xfId="106"/>
    <cellStyle name="_Acumulado CIF a Diciembre 2008 final3" xfId="107"/>
    <cellStyle name="_Acumulado CIF a Diciembre 2008 final3_GP 2011 Fija" xfId="108"/>
    <cellStyle name="_Acumulado CIF a Diciembre 2009 final3" xfId="109"/>
    <cellStyle name="_Acumulado CIF a Diciembre 2009 final3_GP 2011 Fija" xfId="110"/>
    <cellStyle name="_Acumulado CIF a Oct 2010 final3" xfId="111"/>
    <cellStyle name="_Acumulado CIF a Oct 2010 final3_GP 2011 Fija" xfId="112"/>
    <cellStyle name="_Altas abril" xfId="113"/>
    <cellStyle name="_Altas abril_GP 2011 Fija" xfId="114"/>
    <cellStyle name="_Altas abril_GP 2011 Fija IFRS" xfId="115"/>
    <cellStyle name="_Altas por canal 2007" xfId="116"/>
    <cellStyle name="_Altas por canal 2007_GP 2011 Fija" xfId="117"/>
    <cellStyle name="_Altas por canal 2007_GP 2011 Fija IFRS" xfId="118"/>
    <cellStyle name="_Altas por Canal 2009" xfId="119"/>
    <cellStyle name="_Altas por Canal 2009_GP 2011 Fija" xfId="120"/>
    <cellStyle name="_Altas por Canal 2009_GP 2011 Fija IFRS" xfId="121"/>
    <cellStyle name="_BAD DEBT" xfId="122"/>
    <cellStyle name="_BAD DEBT_MR Input TMX" xfId="123"/>
    <cellStyle name="_BAD DEBT_MR Input TMX_GP 2011 Fija" xfId="124"/>
    <cellStyle name="_BAD DEBT_MR Input TMX_GP 2011 Fija IFRS" xfId="125"/>
    <cellStyle name="_Capex 2007 Internet VARIABLE 120806-2_0 Formato_SILA" xfId="126"/>
    <cellStyle name="_Capex 2007 Internet VARIABLE 130806 Formato_SILA" xfId="127"/>
    <cellStyle name="_Capex Chile 2007 Formato_SILA v 2 8  dic06_para cruce" xfId="128"/>
    <cellStyle name="_Capex Comercial EB" xfId="129"/>
    <cellStyle name="_Capex Comercial EB_MR Input TMX" xfId="130"/>
    <cellStyle name="_Capex Comercial EB_MR Input TMX_GP 2011 Fija" xfId="131"/>
    <cellStyle name="_Capex Comercial EB_MR Input TMX_GP 2011 Fija IFRS" xfId="132"/>
    <cellStyle name="_CAPEX DATOS FIJO Y VARIABLE AÑO 2006-2007 (18 MESES) PEÑA" xfId="133"/>
    <cellStyle name="_CAPEX DATOS FIJO Y VARIABLE AÑO 2006-2007 (18 MESES) PEÑA_GP 2011 Fija" xfId="134"/>
    <cellStyle name="_CAPEX DATOS FIJO Y VARIABLE AÑO 2006-2007 (18 MESES) PEÑA_GP 2011 Fija IFRS" xfId="135"/>
    <cellStyle name="_CAPEX FIJO INTERNET 2007 110806 Formato_SILA" xfId="136"/>
    <cellStyle name="_Capex Laboratorio 2007 v1.1" xfId="137"/>
    <cellStyle name="_Capex Laboratorio 2007 v1.1_GP 2011 Fija" xfId="138"/>
    <cellStyle name="_Capex Laboratorio 2007 v1.1_GP 2011 Fija IFRS" xfId="139"/>
    <cellStyle name="_Capex Red 2006 Rev2 11Oct05" xfId="140"/>
    <cellStyle name="_Capex Red 2006 Rev2 11Oct05_MR Input TMX" xfId="141"/>
    <cellStyle name="_Capex Red 2006 Rev2 11Oct05_MR Input TMX_GP 2011 Fija" xfId="142"/>
    <cellStyle name="_Capex Red 2006 Rev2 11Oct05_MR Input TMX_GP 2011 Fija IFRS" xfId="143"/>
    <cellStyle name="_CAPEX Setiembre'08 (Resumen H. Chavez)" xfId="144"/>
    <cellStyle name="_CAPEX Setiembre'08 (Resumen H. Chavez)_GP 2011 Fija" xfId="145"/>
    <cellStyle name="_CAPEX Setiembre'08 (Resumen H. Chavez)_GP 2011 Fija IFRS" xfId="146"/>
    <cellStyle name="_Column1" xfId="147"/>
    <cellStyle name="_Column1_GP 2011 Fija" xfId="148"/>
    <cellStyle name="_Column1_GP 2011 Fija IFRS" xfId="149"/>
    <cellStyle name="_Column2" xfId="150"/>
    <cellStyle name="_Column3" xfId="151"/>
    <cellStyle name="_Column4" xfId="152"/>
    <cellStyle name="_Column5" xfId="153"/>
    <cellStyle name="_Column6" xfId="154"/>
    <cellStyle name="_Column7" xfId="155"/>
    <cellStyle name="_Comparativo equipos Abril al 05-04-06" xfId="156"/>
    <cellStyle name="_Comparativo equipos Abril al 05-04-06 (2)" xfId="157"/>
    <cellStyle name="_Comparativo equipos Abril al 05-04-06 (2)_GP 2011 Fija" xfId="158"/>
    <cellStyle name="_Comparativo equipos Abril al 05-04-06 (2)_GP 2011 Fija IFRS" xfId="159"/>
    <cellStyle name="_Comparativo equipos Abril al 05-04-06_GP 2011 Fija" xfId="160"/>
    <cellStyle name="_Comparativo equipos Abril al 05-04-06_GP 2011 Fija IFRS" xfId="161"/>
    <cellStyle name="_Comparativo equipos Abril al 28-04-06" xfId="162"/>
    <cellStyle name="_Comparativo equipos Abril al 28-04-06_GP 2011 Fija" xfId="163"/>
    <cellStyle name="_Comparativo equipos Abril al 28-04-06_GP 2011 Fija IFRS" xfId="164"/>
    <cellStyle name="_Comparativo equipos al 01-04-06" xfId="165"/>
    <cellStyle name="_Comparativo equipos al 01-04-06_GP 2011 Fija" xfId="166"/>
    <cellStyle name="_Comparativo equipos al 01-04-06_GP 2011 Fija IFRS" xfId="167"/>
    <cellStyle name="_Comparativo equipos al 05-04-06" xfId="168"/>
    <cellStyle name="_Comparativo equipos al 05-04-06_GP 2011 Fija" xfId="169"/>
    <cellStyle name="_Comparativo equipos al 05-04-06_GP 2011 Fija IFRS" xfId="170"/>
    <cellStyle name="_Comparativo equipos al 24-03-06" xfId="171"/>
    <cellStyle name="_Comparativo equipos al 24-03-06_GP 2011 Fija" xfId="172"/>
    <cellStyle name="_Comparativo equipos al 24-03-06_GP 2011 Fija IFRS" xfId="173"/>
    <cellStyle name="_Copia de Ppto 2007 a 2011 PYME Org Mdos SEEE Rev Ing ver 4" xfId="174"/>
    <cellStyle name="_Copia de Ppto 2007 a 2011 PYME Org Mdos SEEE Rev Ing ver 4_GP 2011 Fija" xfId="175"/>
    <cellStyle name="_Crecimiento_MdoMóvil_1Q-08 (2)" xfId="176"/>
    <cellStyle name="_Crecimiento_MdoMóvil_1Q-08 (2)_GP 2011 Fija" xfId="177"/>
    <cellStyle name="_Crecimiento_MdoMóvil_1Q-08 (2)_GP 2011 Fija IFRS" xfId="178"/>
    <cellStyle name="_CXC ANTIGUEDAD X VENCIMIENTO OCT" xfId="179"/>
    <cellStyle name="_CXC ANTIGUEDAD X VENCIMIENTO OCT_MR Input TMX" xfId="180"/>
    <cellStyle name="_CXC ANTIGUEDAD X VENCIMIENTO OCT_MR Input TMX_GP 2011 Fija" xfId="181"/>
    <cellStyle name="_CXC ANTIGUEDAD X VENCIMIENTO OCT_MR Input TMX_GP 2011 Fija IFRS" xfId="182"/>
    <cellStyle name="_Data" xfId="183"/>
    <cellStyle name="_Data_GP 2011 Fija" xfId="184"/>
    <cellStyle name="_Data_GP 2011 Fija IFRS" xfId="185"/>
    <cellStyle name="_Detalle" xfId="186"/>
    <cellStyle name="_DETALLE INVERSION" xfId="187"/>
    <cellStyle name="_DETALLE PROVISION CAPEX 2006 (3)" xfId="188"/>
    <cellStyle name="_DETALLE PROVISION CAPEX 2006 (3)_GP 2011 Fija" xfId="189"/>
    <cellStyle name="_DETALLE PROVISION CAPEX 2006 (3)_GP 2011 Fija IFRS" xfId="190"/>
    <cellStyle name="_DETALLE PROVISION CAPEX 2006_03.10.07" xfId="191"/>
    <cellStyle name="_DETALLE PROVISION CAPEX 2006_03.10.07_GP 2011 Fija" xfId="192"/>
    <cellStyle name="_DETALLE PROVISION CAPEX 2006_03.10.07_GP 2011 Fija IFRS" xfId="193"/>
    <cellStyle name="_DETALLE PROVISION CAPEX 2006_EN" xfId="194"/>
    <cellStyle name="_DETALLE PROVISION CAPEX 2006_EN_GP 2011 Fija" xfId="195"/>
    <cellStyle name="_DETALLE PROVISION CAPEX 2006_EN_GP 2011 Fija IFRS" xfId="196"/>
    <cellStyle name="_Detalle Yside" xfId="197"/>
    <cellStyle name="_Detalle Yside_MR Input TMX" xfId="198"/>
    <cellStyle name="_Detalle Yside_MR Input TMX_GP 2011 Fija" xfId="199"/>
    <cellStyle name="_Detalle Yside_MR Input TMX_GP 2011 Fija IFRS" xfId="200"/>
    <cellStyle name="_Detalle_MR Input TMX" xfId="201"/>
    <cellStyle name="_Detalle_MR Input TMX_GP 2011 Fija" xfId="202"/>
    <cellStyle name="_Detalle_MR Input TMX_GP 2011 Fija IFRS" xfId="203"/>
    <cellStyle name="_Diciembre2004-periodo 13FINAL" xfId="204"/>
    <cellStyle name="_Diciembre2004-periodo 13FINAL_MR Input TMX" xfId="205"/>
    <cellStyle name="_Diciembre2004-periodo 13FINAL_MR Input TMX_GP 2011 Fija" xfId="206"/>
    <cellStyle name="_Diciembre2004-periodo 13FINAL_MR Input TMX_GP 2011 Fija IFRS" xfId="207"/>
    <cellStyle name="_FACTURA RANSA Sur" xfId="208"/>
    <cellStyle name="_FACTURA RANSA Sur_GP 2011 Fija" xfId="209"/>
    <cellStyle name="_FACTURA RANSA TNOR" xfId="210"/>
    <cellStyle name="_FACTURA RANSA TNOR_GP 2011 Fija" xfId="211"/>
    <cellStyle name="_FCL 2005" xfId="212"/>
    <cellStyle name="_FCL 2005_GP 2011 Fija" xfId="213"/>
    <cellStyle name="_FCL 2005_GP 2011 Fija IFRS" xfId="214"/>
    <cellStyle name="_FCST_111YSIDE" xfId="215"/>
    <cellStyle name="_FCST_111YSIDE_MR Input TMX" xfId="216"/>
    <cellStyle name="_FCST_111YSIDE_MR Input TMX_GP 2011 Fija" xfId="217"/>
    <cellStyle name="_FCST_111YSIDE_MR Input TMX_GP 2011 Fija IFRS" xfId="218"/>
    <cellStyle name="_FORMATO EAP OTHER INFO TRIMESTRAL ABR2004" xfId="219"/>
    <cellStyle name="_FORMATO EAP OTHER INFO TRIMESTRAL ABR2004_MR Input TMX" xfId="220"/>
    <cellStyle name="_FORMATO EAP OTHER INFO TRIMESTRAL ABR2004_MR Input TMX_GP 2011 Fija" xfId="221"/>
    <cellStyle name="_FORMATO EAP OTHER INFO TRIMESTRAL ABR2004_MR Input TMX_GP 2011 Fija IFRS" xfId="222"/>
    <cellStyle name="_FORMATO EAP OTHER INFO TRIMESTRAL FEB2004" xfId="223"/>
    <cellStyle name="_FORMATO EAP OTHER INFO TRIMESTRAL FEB2004_MR Input TMX" xfId="224"/>
    <cellStyle name="_FORMATO EAP OTHER INFO TRIMESTRAL FEB2004_MR Input TMX_GP 2011 Fija" xfId="225"/>
    <cellStyle name="_FORMATO EAP OTHER INFO TRIMESTRAL FEB2004_MR Input TMX_GP 2011 Fija IFRS" xfId="226"/>
    <cellStyle name="_FORMATO EAP OTHER INFO TRIMESTRAL MAR2004" xfId="227"/>
    <cellStyle name="_FORMATO EAP OTHER INFO TRIMESTRAL MAR2004_MR Input TMX" xfId="228"/>
    <cellStyle name="_FORMATO EAP OTHER INFO TRIMESTRAL MAR2004_MR Input TMX_GP 2011 Fija" xfId="229"/>
    <cellStyle name="_FORMATO EAP OTHER INFO TRIMESTRAL MAR2004_MR Input TMX_GP 2011 Fija IFRS" xfId="230"/>
    <cellStyle name="_formato_11_V3" xfId="231"/>
    <cellStyle name="_formato_11_V3_GP 2011 Fija" xfId="232"/>
    <cellStyle name="_gastos e ingresos Enero 2005 nueva" xfId="233"/>
    <cellStyle name="_gastos e ingresos Enero 2005 nueva_MR Input TMX" xfId="234"/>
    <cellStyle name="_gastos e ingresos Enero 2005 nueva_MR Input TMX_GP 2011 Fija" xfId="235"/>
    <cellStyle name="_gastos e ingresos Enero 2005 nueva_MR Input TMX_GP 2011 Fija IFRS" xfId="236"/>
    <cellStyle name="_GP 2005 MENSUALIZADO YTD SET05 finalv3" xfId="237"/>
    <cellStyle name="_GP 2005 MENSUALIZADO YTD SET05 finalv3_GP 2011 Fija" xfId="238"/>
    <cellStyle name="_GP 2005 MENSUALIZADO YTD SET05 finalv3_GP 2011 Fija IFRS" xfId="239"/>
    <cellStyle name="_GP 2006" xfId="240"/>
    <cellStyle name="_GP 2006_GP 2011 Fija" xfId="241"/>
    <cellStyle name="_GP 2006_GP 2011 Fija IFRS" xfId="242"/>
    <cellStyle name="_GP 2010" xfId="243"/>
    <cellStyle name="_GP 2010_GP 2011 Fija" xfId="244"/>
    <cellStyle name="_GP USD 2010 " xfId="245"/>
    <cellStyle name="_GP USD 2010 _GP 2011 Fija" xfId="246"/>
    <cellStyle name="_Header" xfId="247"/>
    <cellStyle name="_Hoja1" xfId="248"/>
    <cellStyle name="_Hoja1_MR Input TMX" xfId="249"/>
    <cellStyle name="_Hoja1_MR Input TMX_GP 2011 Fija" xfId="250"/>
    <cellStyle name="_Hoja1_MR Input TMX_GP 2011 Fija IFRS" xfId="251"/>
    <cellStyle name="_Indicadores Gestión de Red" xfId="252"/>
    <cellStyle name="_Indicadores Gestión de Red_GP 2011 Fija" xfId="253"/>
    <cellStyle name="_Indicadores Gestión de Red_GP 2011 Fija IFRS" xfId="254"/>
    <cellStyle name="_Indicadores Red - Septiembre 2005 " xfId="255"/>
    <cellStyle name="_Indicadores Red - Septiembre 2005 _MR Input TMX" xfId="256"/>
    <cellStyle name="_Indicadores Red - Septiembre 2005 _MR Input TMX_GP 2011 Fija" xfId="257"/>
    <cellStyle name="_Indicadores Red - Septiembre 2005 _MR Input TMX_GP 2011 Fija IFRS" xfId="258"/>
    <cellStyle name="_Info para value partners 2" xfId="259"/>
    <cellStyle name="_Info para value partners 2_MR Input TMX" xfId="260"/>
    <cellStyle name="_Info para value partners 2_MR Input TMX_GP 2011 Fija" xfId="261"/>
    <cellStyle name="_Info para value partners 2_MR Input TMX_GP 2011 Fija IFRS" xfId="262"/>
    <cellStyle name="_info ventas" xfId="263"/>
    <cellStyle name="_info ventas_MR Input TMX" xfId="264"/>
    <cellStyle name="_info ventas_MR Input TMX_GP 2011 Fija" xfId="265"/>
    <cellStyle name="_info ventas_MR Input TMX_GP 2011 Fija IFRS" xfId="266"/>
    <cellStyle name="_Info_semanal_para_HCH" xfId="267"/>
    <cellStyle name="_Info_semanal_para_HCH_GP 2011 Fija" xfId="268"/>
    <cellStyle name="_Informe Semanal 20Mar06" xfId="269"/>
    <cellStyle name="_Informe Semanal 20Mar06_GP 2011 Fija" xfId="270"/>
    <cellStyle name="_Informe Semanal 20Mar06_GP 2011 Fija IFRS" xfId="271"/>
    <cellStyle name="_Ingresos y Costo de Venta - Noviembre Final" xfId="272"/>
    <cellStyle name="_Ingresos y Costo de Venta - Noviembre Final_MR Input TMX" xfId="273"/>
    <cellStyle name="_Ingresos y Costo de Venta - Noviembre Final_MR Input TMX_GP 2011 Fija" xfId="274"/>
    <cellStyle name="_Ingresos y Costo de Venta - Noviembre Final_MR Input TMX_GP 2011 Fija IFRS" xfId="275"/>
    <cellStyle name="_Instrumentos Regiones Capex 2007 (11-ago-2006)" xfId="276"/>
    <cellStyle name="_Instrumentos Regiones Capex 2007 (11-ago-2006)_GP 2011 Fija" xfId="277"/>
    <cellStyle name="_Instrumentos Regiones Capex 2007 (11-ago-2006)_GP 2011 Fija IFRS" xfId="278"/>
    <cellStyle name="_Libro1" xfId="279"/>
    <cellStyle name="_Libro1_MR Input TMX" xfId="280"/>
    <cellStyle name="_Libro1_MR Input TMX_GP 2011 Fija" xfId="281"/>
    <cellStyle name="_Libro1_MR Input TMX_GP 2011 Fija IFRS" xfId="282"/>
    <cellStyle name="_Libro2" xfId="283"/>
    <cellStyle name="_Libro2_MR Input TMX" xfId="284"/>
    <cellStyle name="_Libro2_MR Input TMX_GP 2011 Fija" xfId="285"/>
    <cellStyle name="_Libro2_MR Input TMX_GP 2011 Fija IFRS" xfId="286"/>
    <cellStyle name="_Libro21" xfId="287"/>
    <cellStyle name="_Libro21_MR Input TMX" xfId="288"/>
    <cellStyle name="_Libro21_MR Input TMX_GP 2011 Fija" xfId="289"/>
    <cellStyle name="_Libro21_MR Input TMX_GP 2011 Fija IFRS" xfId="290"/>
    <cellStyle name="_Libro22" xfId="291"/>
    <cellStyle name="_Libro22_MR Input TMX" xfId="292"/>
    <cellStyle name="_Libro22_MR Input TMX_GP 2011 Fija" xfId="293"/>
    <cellStyle name="_Libro22_MR Input TMX_GP 2011 Fija IFRS" xfId="294"/>
    <cellStyle name="_Libro3" xfId="295"/>
    <cellStyle name="_Libro3_GP 2011 Fija" xfId="296"/>
    <cellStyle name="_Libro3_GP 2011 Fija IFRS" xfId="297"/>
    <cellStyle name="_Libro4" xfId="298"/>
    <cellStyle name="_Libro4_MR Input TMX" xfId="299"/>
    <cellStyle name="_Libro4_MR Input TMX_GP 2011 Fija" xfId="300"/>
    <cellStyle name="_Libro4_MR Input TMX_GP 2011 Fija IFRS" xfId="301"/>
    <cellStyle name="_Libro6" xfId="302"/>
    <cellStyle name="_Libro6_GP 2011 Fija" xfId="303"/>
    <cellStyle name="_Libro6_GP 2011 Fija IFRS" xfId="304"/>
    <cellStyle name="_MARKET - Setiembre 05" xfId="305"/>
    <cellStyle name="_MARKET - Setiembre 05_GP 2008 Regionalizado" xfId="306"/>
    <cellStyle name="_MARKET - Setiembre 05_GP 2008 Regionalizado_GP 2011 Fija" xfId="307"/>
    <cellStyle name="_MARKET - Setiembre 05_GP 2008 Regionalizado_GP 2011 Fija IFRS" xfId="308"/>
    <cellStyle name="_MARKET - Setiembre 05_Libro4" xfId="309"/>
    <cellStyle name="_MARKET - Setiembre 05_Libro4_GP 2011 Fija" xfId="310"/>
    <cellStyle name="_MARKET - Setiembre 05_Libro4_GP 2011 Fija IFRS" xfId="311"/>
    <cellStyle name="_MARKET - Setiembre 05_MR Input 2008" xfId="312"/>
    <cellStyle name="_MARKET - Setiembre 05_MR Input 2008_GP 2011 Fija" xfId="313"/>
    <cellStyle name="_MARKET - Setiembre 05_MR Input 2008_GP 2011 Fija IFRS" xfId="314"/>
    <cellStyle name="_MARKET - Setiembre 05_MR Input TMX" xfId="315"/>
    <cellStyle name="_MARKET - Setiembre 05_MR Input TMX_GP 2011 Fija" xfId="316"/>
    <cellStyle name="_MARKET - Setiembre 05_MR Input TMX_GP 2011 Fija IFRS" xfId="317"/>
    <cellStyle name="_MARKET - Setiembre 05_Plantilla Mercado Noviembre 2008 (2)" xfId="318"/>
    <cellStyle name="_MARKET - Setiembre 05_Plantilla Mercado Noviembre 2008 (2)_GP 2011 Fija" xfId="319"/>
    <cellStyle name="_MARKET - Setiembre 05_Plantilla Mercado Noviembre 2008 (2)_GP 2011 Fija IFRS" xfId="320"/>
    <cellStyle name="_MARKET - Setiembre 05_Reporte Direccion" xfId="321"/>
    <cellStyle name="_MARKET - Setiembre 05_Reporte Direccion_GP 2011 Fija" xfId="322"/>
    <cellStyle name="_MARKET - Setiembre 05_Reporte Direccion_GP 2011 Fija IFRS" xfId="323"/>
    <cellStyle name="_MARKET - Setiembre 05_Tipo de Cambio (2)" xfId="324"/>
    <cellStyle name="_MARKET - Setiembre 05_Tipo de Cambio (2)_MR Input TMX" xfId="325"/>
    <cellStyle name="_MARKET - Setiembre 05_Tipo de Cambio (2)_MR Input TMX_GP 2011 Fija" xfId="326"/>
    <cellStyle name="_MARKET - Setiembre 05_Tipo de Cambio (2)_MR Input TMX_GP 2011 Fija IFRS" xfId="327"/>
    <cellStyle name="_Matriz Hajj-2005 (Soles)" xfId="328"/>
    <cellStyle name="_Matriz Hajj-2005 (Soles)_GP 2011 Fija" xfId="329"/>
    <cellStyle name="_Matriz Hajj-2005 (Soles)_GP 2011 Fija IFRS" xfId="330"/>
    <cellStyle name="_Modelo 2007" xfId="331"/>
    <cellStyle name="_Modelo 2007_GP 2011 Fija" xfId="332"/>
    <cellStyle name="_Modelo 2007_GP 2011 Fija IFRS" xfId="333"/>
    <cellStyle name="_Modelo_Fcst75" xfId="334"/>
    <cellStyle name="_Modelo_Fcst75_MR Input TMX" xfId="335"/>
    <cellStyle name="_Modelo_Fcst75_MR Input TMX_GP 2011 Fija" xfId="336"/>
    <cellStyle name="_Modelo_Fcst75_MR Input TMX_GP 2011 Fija IFRS" xfId="337"/>
    <cellStyle name="_MR Input 2006" xfId="338"/>
    <cellStyle name="_MR Input 2006_GP 2011 Fija" xfId="339"/>
    <cellStyle name="_MR Input 2006_GP 2011 Fija IFRS" xfId="340"/>
    <cellStyle name="_MR Input TMX" xfId="341"/>
    <cellStyle name="_MR Input TMX_GP 2011 Fija" xfId="342"/>
    <cellStyle name="_MR Input TMX_GP 2011 Fija IFRS" xfId="343"/>
    <cellStyle name="_New Sites Lima (9)" xfId="344"/>
    <cellStyle name="_New Sites Lima (9)_GP 2011 Fija" xfId="345"/>
    <cellStyle name="_New Sites Lima (9)_GP 2011 Fija IFRS" xfId="346"/>
    <cellStyle name="_NGN Price Template(Oct 18, 2004)" xfId="347"/>
    <cellStyle name="_OPEX 2005" xfId="348"/>
    <cellStyle name="_OPEX 2005_MR Input TMX" xfId="349"/>
    <cellStyle name="_OPEX 2005_MR Input TMX_GP 2011 Fija" xfId="350"/>
    <cellStyle name="_OPEX 2005_MR Input TMX_GP 2011 Fija IFRS" xfId="351"/>
    <cellStyle name="_P&amp;L 2005 NUEVA ESTRUCTvfinal" xfId="352"/>
    <cellStyle name="_P&amp;L 2005 NUEVA ESTRUCTvfinal_MR Input TMX" xfId="353"/>
    <cellStyle name="_P&amp;L 2005 NUEVA ESTRUCTvfinal_MR Input TMX_GP 2011 Fija" xfId="354"/>
    <cellStyle name="_P&amp;L 2005 NUEVA ESTRUCTvfinal_MR Input TMX_GP 2011 Fija IFRS" xfId="355"/>
    <cellStyle name="_P&amp;L Comercial 2005" xfId="356"/>
    <cellStyle name="_P&amp;L Comercial 2005_MR Input TMX" xfId="357"/>
    <cellStyle name="_P&amp;L Comercial 2005_MR Input TMX_GP 2011 Fija" xfId="358"/>
    <cellStyle name="_P&amp;L Comercial 2005_MR Input TMX_GP 2011 Fija IFRS" xfId="359"/>
    <cellStyle name="_P&amp;L Enero-Febrero 2005 nuevo formato" xfId="360"/>
    <cellStyle name="_P&amp;L Enero-Febrero 2005 nuevo formato_MR Input TMX" xfId="361"/>
    <cellStyle name="_P&amp;L Enero-Febrero 2005 nuevo formato_MR Input TMX_GP 2011 Fija" xfId="362"/>
    <cellStyle name="_P&amp;L Enero-Febrero 2005 nuevo formato_MR Input TMX_GP 2011 Fija IFRS" xfId="363"/>
    <cellStyle name="_PL 2005 enero - marzol" xfId="364"/>
    <cellStyle name="_PL 2005 enero - marzol_MR Input TMX" xfId="365"/>
    <cellStyle name="_PL 2005 enero - marzol_MR Input TMX_GP 2011 Fija" xfId="366"/>
    <cellStyle name="_PL 2005 enero - marzol_MR Input TMX_GP 2011 Fija IFRS" xfId="367"/>
    <cellStyle name="_PL 2005 NUEVA ESTRUCTvfinal" xfId="368"/>
    <cellStyle name="_PL 2005 NUEVA ESTRUCTvfinal_MR Input TMX" xfId="369"/>
    <cellStyle name="_PL 2005 NUEVA ESTRUCTvfinal_MR Input TMX_GP 2011 Fija" xfId="370"/>
    <cellStyle name="_PL 2005 NUEVA ESTRUCTvfinal_MR Input TMX_GP 2011 Fija IFRS" xfId="371"/>
    <cellStyle name="_PL abril 2005" xfId="372"/>
    <cellStyle name="_PL abril 2005_MR Input TMX" xfId="373"/>
    <cellStyle name="_PL abril 2005_MR Input TMX_GP 2011 Fija" xfId="374"/>
    <cellStyle name="_PL abril 2005_MR Input TMX_GP 2011 Fija IFRS" xfId="375"/>
    <cellStyle name="_PL Junio 2005" xfId="376"/>
    <cellStyle name="_PL Junio 2005_MR Input TMX" xfId="377"/>
    <cellStyle name="_PL Junio 2005_MR Input TMX_GP 2011 Fija" xfId="378"/>
    <cellStyle name="_PL Junio 2005_MR Input TMX_GP 2011 Fija IFRS" xfId="379"/>
    <cellStyle name="_PL Mayo 2005" xfId="380"/>
    <cellStyle name="_PL Mayo 2005_MR Input TMX" xfId="381"/>
    <cellStyle name="_PL Mayo 2005_MR Input TMX_GP 2011 Fija" xfId="382"/>
    <cellStyle name="_PL Mayo 2005_MR Input TMX_GP 2011 Fija IFRS" xfId="383"/>
    <cellStyle name="_PL,Market,Traffic" xfId="384"/>
    <cellStyle name="_PL,Market,Traffic_MR Input TMX" xfId="385"/>
    <cellStyle name="_PL,Market,Traffic_MR Input TMX_GP 2011 Fija" xfId="386"/>
    <cellStyle name="_PL,Market,Traffic_MR Input TMX_GP 2011 Fija IFRS" xfId="387"/>
    <cellStyle name="_Presupuesto 2007 FORMATO8 Paises v2 1_arg" xfId="388"/>
    <cellStyle name="_Presupuesto 2007 FORMATO8 Paises v2 1_arg_GP 2011 Fija" xfId="389"/>
    <cellStyle name="_Provisiones de RED a julio 2007_EN" xfId="390"/>
    <cellStyle name="_Provisiones de RED a julio 2007_EN_GP 2011 Fija" xfId="391"/>
    <cellStyle name="_Provisiones de RED a julio 2007_EN_GP 2011 Fija IFRS" xfId="392"/>
    <cellStyle name="_Proyeccion Altas" xfId="393"/>
    <cellStyle name="_Proyeccion Altas_GP 2011 Fija" xfId="394"/>
    <cellStyle name="_Proyeccion Altas_GP 2011 Fija IFRS" xfId="395"/>
    <cellStyle name="_Proyeccion Comisiones" xfId="396"/>
    <cellStyle name="_Proyeccion Comisiones_GP 2011 Fija" xfId="397"/>
    <cellStyle name="_Proyeccion Comisiones_GP 2011 Fija IFRS" xfId="398"/>
    <cellStyle name="_Proyección G&amp;P - Regionalización Ago'08" xfId="399"/>
    <cellStyle name="_Proyección G&amp;P - Regionalización Ago'08_GP 2011 Fija" xfId="400"/>
    <cellStyle name="_Proyección G&amp;P - Regionalización Ago'08_GP 2011 Fija IFRS" xfId="401"/>
    <cellStyle name="_Puntos de Venta" xfId="402"/>
    <cellStyle name="_Puntos de Venta_MR Input TMX" xfId="403"/>
    <cellStyle name="_Puntos de Venta_MR Input TMX_GP 2011 Fija" xfId="404"/>
    <cellStyle name="_Puntos de Venta_MR Input TMX_GP 2011 Fija IFRS" xfId="405"/>
    <cellStyle name="_RA Diario - Mar 06" xfId="406"/>
    <cellStyle name="_RA Diario - Mar 06_GP 2011 Fija" xfId="407"/>
    <cellStyle name="_RA Diario - Mar 06_GP 2011 Fija IFRS" xfId="408"/>
    <cellStyle name="_REAL VS PRESUPUESTO GP 2006" xfId="409"/>
    <cellStyle name="_REAL VS PRESUPUESTO GP 2006_GP 2011 Fija" xfId="410"/>
    <cellStyle name="_REAL VS PRESUPUESTO GP 2006_GP 2011 Fija IFRS" xfId="411"/>
    <cellStyle name="_Recarga ene-ago 2005" xfId="412"/>
    <cellStyle name="_Recarga ene-ago 2005_MR Input TMX" xfId="413"/>
    <cellStyle name="_Recarga ene-ago 2005_MR Input TMX_GP 2011 Fija" xfId="414"/>
    <cellStyle name="_Recarga ene-ago 2005_MR Input TMX_GP 2011 Fija IFRS" xfId="415"/>
    <cellStyle name="_Red" xfId="416"/>
    <cellStyle name="_Red_MR Input TMX" xfId="417"/>
    <cellStyle name="_Red_MR Input TMX_GP 2011 Fija" xfId="418"/>
    <cellStyle name="_Red_MR Input TMX_GP 2011 Fija IFRS" xfId="419"/>
    <cellStyle name="_Reporte de Gestión 2008" xfId="420"/>
    <cellStyle name="_Reporte de Gestión 2008_GP 2011 Fija" xfId="421"/>
    <cellStyle name="_Reporte de Gestión 2008_GP 2011 Fija IFRS" xfId="422"/>
    <cellStyle name="_Resumen" xfId="423"/>
    <cellStyle name="_resumen sila capexwll58ghz" xfId="424"/>
    <cellStyle name="_resumen sila capexwll58ghz_GP 2011 Fija" xfId="425"/>
    <cellStyle name="_Resumen_Indicadores_Red_30_Noviembre_2007final1 (3)" xfId="426"/>
    <cellStyle name="_Resumen_Indicadores_Red_30_Noviembre_2007final1 (3)_GP 2011 Fija" xfId="427"/>
    <cellStyle name="_Resumen_Indicadores_Red_30_Noviembre_2007final1 (3)_GP 2011 Fija IFRS" xfId="428"/>
    <cellStyle name="_Resumen_MR Input TMX" xfId="429"/>
    <cellStyle name="_Resumen_MR Input TMX_GP 2011 Fija" xfId="430"/>
    <cellStyle name="_Resumen_MR Input TMX_GP 2011 Fija IFRS" xfId="431"/>
    <cellStyle name="_Revisión Capex Red Rev 24AGO06 (12)" xfId="432"/>
    <cellStyle name="_Revisión Capex Red Rev 24AGO06 (12)_MR Input TMX" xfId="433"/>
    <cellStyle name="_Revisión Capex Red Rev 24AGO06 (12)_MR Input TMX_GP 2011 Fija" xfId="434"/>
    <cellStyle name="_Revisión Capex Red Rev 24AGO06 (12)_MR Input TMX_GP 2011 Fija IFRS" xfId="435"/>
    <cellStyle name="_Row1" xfId="436"/>
    <cellStyle name="_Row1_GP 2011 Fija" xfId="437"/>
    <cellStyle name="_Row1_GP 2011 Fija IFRS" xfId="438"/>
    <cellStyle name="_Row2" xfId="439"/>
    <cellStyle name="_Row3" xfId="440"/>
    <cellStyle name="_Row4" xfId="441"/>
    <cellStyle name="_Row5" xfId="442"/>
    <cellStyle name="_Row6" xfId="443"/>
    <cellStyle name="_Row7" xfId="444"/>
    <cellStyle name="_Sell in abril" xfId="445"/>
    <cellStyle name="_Sell in abril_MR Input TMX" xfId="446"/>
    <cellStyle name="_Sell in abril_MR Input TMX_GP 2011 Fija" xfId="447"/>
    <cellStyle name="_Sell in abril_MR Input TMX_GP 2011 Fija IFRS" xfId="448"/>
    <cellStyle name="_Sell in marzo" xfId="449"/>
    <cellStyle name="_Sell in marzo_MR Input TMX" xfId="450"/>
    <cellStyle name="_Sell in marzo_MR Input TMX_GP 2011 Fija" xfId="451"/>
    <cellStyle name="_Sell in marzo_MR Input TMX_GP 2011 Fija IFRS" xfId="452"/>
    <cellStyle name="_SILA_V2008 " xfId="453"/>
    <cellStyle name="_Subsidio sell in enero" xfId="454"/>
    <cellStyle name="_Subsidio sell in enero_MR Input TMX" xfId="455"/>
    <cellStyle name="_Subsidio sell in enero_MR Input TMX_GP 2011 Fija" xfId="456"/>
    <cellStyle name="_Subsidio sell in enero_MR Input TMX_GP 2011 Fija IFRS" xfId="457"/>
    <cellStyle name="_Subsidio sell in febrero TODO" xfId="458"/>
    <cellStyle name="_Subsidio sell in febrero TODO_MR Input TMX" xfId="459"/>
    <cellStyle name="_Subsidio sell in febrero TODO_MR Input TMX_GP 2011 Fija" xfId="460"/>
    <cellStyle name="_Subsidio sell in febrero TODO_MR Input TMX_GP 2011 Fija IFRS" xfId="461"/>
    <cellStyle name="_Tipo de Cambio (2)" xfId="462"/>
    <cellStyle name="_Tipo de Cambio (2)_MR Input TMX" xfId="463"/>
    <cellStyle name="_Tipo de Cambio (2)_MR Input TMX_GP 2011 Fija" xfId="464"/>
    <cellStyle name="_Tipo de Cambio (2)_MR Input TMX_GP 2011 Fija IFRS" xfId="465"/>
    <cellStyle name="_Ventas Totales - Marzo@28Mar06@1200" xfId="466"/>
    <cellStyle name="_Ventas Totales - Marzo@28Mar06@1200_GP 2011 Fija" xfId="467"/>
    <cellStyle name="_Ventas Totales - Marzo@28Mar06@1200_GP 2011 Fija IFRS" xfId="468"/>
    <cellStyle name="£ BP" xfId="469"/>
    <cellStyle name="¥ JY" xfId="470"/>
    <cellStyle name="=C:\WINNT\SYSTEM32\COMMAND.COM" xfId="471"/>
    <cellStyle name="0,0_x000d__x000a_NA_x000d__x000a_" xfId="472"/>
    <cellStyle name="0000" xfId="473"/>
    <cellStyle name="000000" xfId="474"/>
    <cellStyle name="20% - Accent1" xfId="475"/>
    <cellStyle name="20% - Accent2" xfId="476"/>
    <cellStyle name="20% - Accent3" xfId="477"/>
    <cellStyle name="20% - Accent4" xfId="478"/>
    <cellStyle name="20% - Accent5" xfId="479"/>
    <cellStyle name="20% - Accent6" xfId="480"/>
    <cellStyle name="40% - Accent1" xfId="481"/>
    <cellStyle name="40% - Accent2" xfId="482"/>
    <cellStyle name="40% - Accent3" xfId="483"/>
    <cellStyle name="40% - Accent4" xfId="484"/>
    <cellStyle name="40% - Accent5" xfId="485"/>
    <cellStyle name="40% - Accent6" xfId="486"/>
    <cellStyle name="60% - Accent1" xfId="487"/>
    <cellStyle name="60% - Accent2" xfId="488"/>
    <cellStyle name="60% - Accent3" xfId="489"/>
    <cellStyle name="60% - Accent4" xfId="490"/>
    <cellStyle name="60% - Accent5" xfId="491"/>
    <cellStyle name="60% - Accent6" xfId="492"/>
    <cellStyle name="a_Divisão" xfId="493"/>
    <cellStyle name="a_normal" xfId="494"/>
    <cellStyle name="a_quebra_1" xfId="495"/>
    <cellStyle name="a_quebra_2" xfId="496"/>
    <cellStyle name="Accent1" xfId="497"/>
    <cellStyle name="Accent1 - 20%" xfId="498"/>
    <cellStyle name="Accent1 - 40%" xfId="499"/>
    <cellStyle name="Accent1 - 60%" xfId="500"/>
    <cellStyle name="Accent1_Acumulado CIF a Diciembre 2008 final3" xfId="501"/>
    <cellStyle name="Accent2" xfId="502"/>
    <cellStyle name="Accent2 - 20%" xfId="503"/>
    <cellStyle name="Accent2 - 40%" xfId="504"/>
    <cellStyle name="Accent2 - 60%" xfId="505"/>
    <cellStyle name="Accent2_Acumulado CIF a Diciembre 2008 final3" xfId="506"/>
    <cellStyle name="Accent3" xfId="507"/>
    <cellStyle name="Accent3 - 20%" xfId="508"/>
    <cellStyle name="Accent3 - 40%" xfId="509"/>
    <cellStyle name="Accent3 - 60%" xfId="510"/>
    <cellStyle name="Accent3_Acumulado CIF a Diciembre 2008 final3" xfId="511"/>
    <cellStyle name="Accent4" xfId="512"/>
    <cellStyle name="Accent4 - 20%" xfId="513"/>
    <cellStyle name="Accent4 - 40%" xfId="514"/>
    <cellStyle name="Accent4 - 60%" xfId="515"/>
    <cellStyle name="Accent4_Acumulado CIF a Diciembre 2008 final3" xfId="516"/>
    <cellStyle name="Accent5" xfId="517"/>
    <cellStyle name="Accent5 - 20%" xfId="518"/>
    <cellStyle name="Accent5 - 40%" xfId="519"/>
    <cellStyle name="Accent5 - 60%" xfId="520"/>
    <cellStyle name="Accent5_Acumulado CIF a Diciembre 2008 final3" xfId="521"/>
    <cellStyle name="Accent6" xfId="522"/>
    <cellStyle name="Accent6 - 20%" xfId="523"/>
    <cellStyle name="Accent6 - 40%" xfId="524"/>
    <cellStyle name="Accent6 - 60%" xfId="525"/>
    <cellStyle name="Accent6_Acumulado CIF a Diciembre 2008 final3" xfId="526"/>
    <cellStyle name="ÅëÈ­ [0]_laroux" xfId="527"/>
    <cellStyle name="ÅëÈ­_laroux" xfId="528"/>
    <cellStyle name="Array" xfId="529"/>
    <cellStyle name="Array Enter" xfId="530"/>
    <cellStyle name="ÄÞ¸¶ [0]_laroux" xfId="531"/>
    <cellStyle name="ÄÞ¸¶_laroux" xfId="532"/>
    <cellStyle name="Bad" xfId="533"/>
    <cellStyle name="blank" xfId="534"/>
    <cellStyle name="Body" xfId="535"/>
    <cellStyle name="Bold/Border" xfId="536"/>
    <cellStyle name="bordi" xfId="537"/>
    <cellStyle name="Bullet" xfId="538"/>
    <cellStyle name="Ç¥ÁØ_ÀÎÀç°³¹ß¿ø" xfId="539"/>
    <cellStyle name="Cabecera 1" xfId="540"/>
    <cellStyle name="Cabecera 2" xfId="541"/>
    <cellStyle name="Calculation" xfId="542"/>
    <cellStyle name="Cancel" xfId="543"/>
    <cellStyle name="Check Cell" xfId="544"/>
    <cellStyle name="Collegamento ipertestuale" xfId="545"/>
    <cellStyle name="Collegamento ipertestuale visitato" xfId="546"/>
    <cellStyle name="Collegamento ipertestuale_MR Input TMX" xfId="547"/>
    <cellStyle name="collegato altro file" xfId="548"/>
    <cellStyle name="Collegato altro foglio" xfId="549"/>
    <cellStyle name="ColumnHeading" xfId="550"/>
    <cellStyle name="Comma" xfId="551"/>
    <cellStyle name="Comma  - Style1" xfId="552"/>
    <cellStyle name="Comma  - Style2" xfId="553"/>
    <cellStyle name="Comma  - Style3" xfId="554"/>
    <cellStyle name="Comma  - Style4" xfId="555"/>
    <cellStyle name="Comma  - Style5" xfId="556"/>
    <cellStyle name="Comma  - Style6" xfId="557"/>
    <cellStyle name="Comma  - Style7" xfId="558"/>
    <cellStyle name="Comma  - Style8" xfId="559"/>
    <cellStyle name="Comma [0]_12matrix" xfId="560"/>
    <cellStyle name="Comma 0" xfId="561"/>
    <cellStyle name="Comma 0*" xfId="562"/>
    <cellStyle name="Comma 0_GP 2010" xfId="563"/>
    <cellStyle name="Comma 2" xfId="564"/>
    <cellStyle name="Comma_12matrix" xfId="565"/>
    <cellStyle name="Comma0 - Estilo3" xfId="566"/>
    <cellStyle name="Comma0 - Modelo1" xfId="567"/>
    <cellStyle name="Comma0 - Style1" xfId="568"/>
    <cellStyle name="Comma1 - Estilo1" xfId="569"/>
    <cellStyle name="Comma1 - Modelo2" xfId="570"/>
    <cellStyle name="Comma1 - Style2" xfId="571"/>
    <cellStyle name="Currency" xfId="572"/>
    <cellStyle name="Currency [0]_12matrix" xfId="573"/>
    <cellStyle name="Currency 0" xfId="574"/>
    <cellStyle name="Currency 2" xfId="575"/>
    <cellStyle name="Currency_12matrix" xfId="576"/>
    <cellStyle name="Currency0" xfId="577"/>
    <cellStyle name="Dash" xfId="578"/>
    <cellStyle name="Date Aligned" xfId="579"/>
    <cellStyle name="Delta percentuale" xfId="580"/>
    <cellStyle name="Design" xfId="581"/>
    <cellStyle name="Dia" xfId="582"/>
    <cellStyle name="Diseño" xfId="583"/>
    <cellStyle name="Dotted Line" xfId="584"/>
    <cellStyle name="Emphasis 1" xfId="585"/>
    <cellStyle name="Emphasis 2" xfId="586"/>
    <cellStyle name="Emphasis 3" xfId="587"/>
    <cellStyle name="Encabez1" xfId="588"/>
    <cellStyle name="Encabez2" xfId="589"/>
    <cellStyle name="entry box" xfId="590"/>
    <cellStyle name="Estilo 1" xfId="591"/>
    <cellStyle name="Estilo 2" xfId="592"/>
    <cellStyle name="Estilo 3" xfId="593"/>
    <cellStyle name="Euro" xfId="594"/>
    <cellStyle name="Explanatory Text" xfId="595"/>
    <cellStyle name="F2" xfId="596"/>
    <cellStyle name="F2 - Estilo1" xfId="597"/>
    <cellStyle name="F2_MR Input TMX" xfId="598"/>
    <cellStyle name="F3" xfId="599"/>
    <cellStyle name="F4" xfId="600"/>
    <cellStyle name="F4 - Estilo2" xfId="601"/>
    <cellStyle name="F4_MR Input TMX" xfId="602"/>
    <cellStyle name="F5" xfId="603"/>
    <cellStyle name="F5 - Estilo3" xfId="604"/>
    <cellStyle name="F5_MR Input TMX" xfId="605"/>
    <cellStyle name="F6" xfId="606"/>
    <cellStyle name="F7" xfId="607"/>
    <cellStyle name="F7 - Estilo4" xfId="608"/>
    <cellStyle name="F7_MR Input TMX" xfId="609"/>
    <cellStyle name="F8" xfId="610"/>
    <cellStyle name="F8 - Estilo5" xfId="611"/>
    <cellStyle name="F8_MR Input TMX" xfId="612"/>
    <cellStyle name="Fecha" xfId="613"/>
    <cellStyle name="Fijo" xfId="614"/>
    <cellStyle name="Financiero" xfId="615"/>
    <cellStyle name="Finanční0" xfId="616"/>
    <cellStyle name="Footnote" xfId="617"/>
    <cellStyle name="Good" xfId="618"/>
    <cellStyle name="Grey" xfId="619"/>
    <cellStyle name="Hard Percent" xfId="620"/>
    <cellStyle name="Header" xfId="621"/>
    <cellStyle name="Header - Style1" xfId="622"/>
    <cellStyle name="Header_Business Summary Ppto 2008" xfId="623"/>
    <cellStyle name="Header1" xfId="624"/>
    <cellStyle name="Header2" xfId="625"/>
    <cellStyle name="Heading" xfId="626"/>
    <cellStyle name="Heading 1" xfId="627"/>
    <cellStyle name="Heading 2" xfId="628"/>
    <cellStyle name="Heading 3" xfId="629"/>
    <cellStyle name="Heading 4" xfId="630"/>
    <cellStyle name="Hyperlink seguido_apresentação 2ºsem.2001.xls Gráfico 2" xfId="631"/>
    <cellStyle name="Hyperlink_Anexos Flash Report" xfId="632"/>
    <cellStyle name="Indefinido" xfId="633"/>
    <cellStyle name="Input" xfId="634"/>
    <cellStyle name="Input (%)" xfId="635"/>
    <cellStyle name="Input (£m)" xfId="636"/>
    <cellStyle name="Input (No)" xfId="637"/>
    <cellStyle name="Input [yellow]" xfId="638"/>
    <cellStyle name="Input blu" xfId="639"/>
    <cellStyle name="Input colorato" xfId="640"/>
    <cellStyle name="Input colorato 10" xfId="641"/>
    <cellStyle name="Input colorato_Cartel1" xfId="642"/>
    <cellStyle name="Input_Acumulado CIF a Diciembre 2008 final3" xfId="643"/>
    <cellStyle name="Input2" xfId="644"/>
    <cellStyle name="InputNormal" xfId="645"/>
    <cellStyle name="kjk" xfId="646"/>
    <cellStyle name="Linked Cell" xfId="647"/>
    <cellStyle name="MacroCode" xfId="648"/>
    <cellStyle name="Migliaia (0)_0601PI" xfId="649"/>
    <cellStyle name="Migliaia [0]_02 Databook Agosto03-10" xfId="650"/>
    <cellStyle name="Migliaia_BALANCE.XLS" xfId="651"/>
    <cellStyle name="Mike" xfId="652"/>
    <cellStyle name="Miliardi" xfId="653"/>
    <cellStyle name="Millares" xfId="1" builtinId="3"/>
    <cellStyle name="Millares 2" xfId="654"/>
    <cellStyle name="Millares 3" xfId="655"/>
    <cellStyle name="Moeda [0]_2000 01 27 - Det Invest Finan" xfId="656"/>
    <cellStyle name="Moeda_2000 01 27 - Det Invest Finan" xfId="657"/>
    <cellStyle name="Monetario" xfId="658"/>
    <cellStyle name="Monetario0" xfId="659"/>
    <cellStyle name="movimentação" xfId="660"/>
    <cellStyle name="Multiple" xfId="661"/>
    <cellStyle name="no dec" xfId="662"/>
    <cellStyle name="No-definido" xfId="663"/>
    <cellStyle name="Non_definito" xfId="664"/>
    <cellStyle name="Normal" xfId="0" builtinId="0"/>
    <cellStyle name="Normal - Style1" xfId="665"/>
    <cellStyle name="Normal (%)" xfId="666"/>
    <cellStyle name="Normal (£m)" xfId="667"/>
    <cellStyle name="Normal (No)" xfId="668"/>
    <cellStyle name="Normal (x)" xfId="669"/>
    <cellStyle name="Normal 152" xfId="670"/>
    <cellStyle name="Normal 2" xfId="671"/>
    <cellStyle name="Normal 2 2" xfId="672"/>
    <cellStyle name="Normal 3" xfId="673"/>
    <cellStyle name="Normal 4" xfId="674"/>
    <cellStyle name="Normal 5" xfId="675"/>
    <cellStyle name="Normal 6" xfId="676"/>
    <cellStyle name="Normal 7" xfId="677"/>
    <cellStyle name="Normale lib." xfId="678"/>
    <cellStyle name="Normale_ cellular Costs" xfId="679"/>
    <cellStyle name="Normalny_56.Podstawowe dane o woj.(1)" xfId="680"/>
    <cellStyle name="Note" xfId="681"/>
    <cellStyle name="Output" xfId="682"/>
    <cellStyle name="Output colorato" xfId="683"/>
    <cellStyle name="Output_Acumulado CIF a Diciembre 2008 final3" xfId="684"/>
    <cellStyle name="Page Number" xfId="685"/>
    <cellStyle name="Percen - Estilo2" xfId="686"/>
    <cellStyle name="Percent (0)" xfId="687"/>
    <cellStyle name="Percent [2]" xfId="688"/>
    <cellStyle name="Percent_AdditionalPrint Code" xfId="689"/>
    <cellStyle name="Platas" xfId="690"/>
    <cellStyle name="Porcen - Estilo7" xfId="691"/>
    <cellStyle name="Porcentagem_Backup de orçamento6+6-oficial revisado 21.7.99 - 2" xfId="692"/>
    <cellStyle name="Porcentaje 2" xfId="693"/>
    <cellStyle name="Prefilled" xfId="694"/>
    <cellStyle name="PSChar" xfId="695"/>
    <cellStyle name="PSDate" xfId="696"/>
    <cellStyle name="PSDec" xfId="697"/>
    <cellStyle name="PSHeading" xfId="698"/>
    <cellStyle name="PSInt" xfId="699"/>
    <cellStyle name="PSSpacer" xfId="700"/>
    <cellStyle name="Punto" xfId="701"/>
    <cellStyle name="Punto - Estilo8" xfId="702"/>
    <cellStyle name="Punto_GP 2010 Fija" xfId="703"/>
    <cellStyle name="Punto0" xfId="704"/>
    <cellStyle name="Punto0 - Estilo1" xfId="705"/>
    <cellStyle name="Punto0 - Estilo6" xfId="706"/>
    <cellStyle name="Punto0 - Modelo2" xfId="707"/>
    <cellStyle name="Punto0_$_ENT_p98" xfId="708"/>
    <cellStyle name="Punto1 - Modelo1" xfId="709"/>
    <cellStyle name="Red Text" xfId="710"/>
    <cellStyle name="RM" xfId="711"/>
    <cellStyle name="SAPBEXaggData" xfId="712"/>
    <cellStyle name="SAPBEXaggDataEmph" xfId="713"/>
    <cellStyle name="SAPBEXaggItem" xfId="714"/>
    <cellStyle name="SAPBEXaggItemX" xfId="715"/>
    <cellStyle name="SAPBEXchaText" xfId="716"/>
    <cellStyle name="SAPBEXexcBad7" xfId="717"/>
    <cellStyle name="SAPBEXexcBad8" xfId="718"/>
    <cellStyle name="SAPBEXexcBad9" xfId="719"/>
    <cellStyle name="SAPBEXexcCritical4" xfId="720"/>
    <cellStyle name="SAPBEXexcCritical5" xfId="721"/>
    <cellStyle name="SAPBEXexcCritical6" xfId="722"/>
    <cellStyle name="SAPBEXexcGood1" xfId="723"/>
    <cellStyle name="SAPBEXexcGood2" xfId="724"/>
    <cellStyle name="SAPBEXexcGood3" xfId="725"/>
    <cellStyle name="SAPBEXfilterDrill" xfId="726"/>
    <cellStyle name="SAPBEXfilterItem" xfId="727"/>
    <cellStyle name="SAPBEXfilterText" xfId="728"/>
    <cellStyle name="SAPBEXformats" xfId="729"/>
    <cellStyle name="SAPBEXheaderItem" xfId="730"/>
    <cellStyle name="SAPBEXheaderText" xfId="731"/>
    <cellStyle name="SAPBEXHLevel0" xfId="732"/>
    <cellStyle name="SAPBEXHLevel0X" xfId="733"/>
    <cellStyle name="SAPBEXHLevel1" xfId="734"/>
    <cellStyle name="SAPBEXHLevel1X" xfId="735"/>
    <cellStyle name="SAPBEXHLevel2" xfId="736"/>
    <cellStyle name="SAPBEXHLevel2X" xfId="737"/>
    <cellStyle name="SAPBEXHLevel3" xfId="738"/>
    <cellStyle name="SAPBEXHLevel3X" xfId="739"/>
    <cellStyle name="SAPBEXinputData" xfId="740"/>
    <cellStyle name="SAPBEXresData" xfId="741"/>
    <cellStyle name="SAPBEXresDataEmph" xfId="742"/>
    <cellStyle name="SAPBEXresItem" xfId="743"/>
    <cellStyle name="SAPBEXresItemX" xfId="744"/>
    <cellStyle name="SAPBEXstdData" xfId="745"/>
    <cellStyle name="SAPBEXstdDataEmph" xfId="746"/>
    <cellStyle name="SAPBEXstdItem" xfId="747"/>
    <cellStyle name="SAPBEXstdItemX" xfId="748"/>
    <cellStyle name="SAPBEXtitle" xfId="749"/>
    <cellStyle name="SAPBEXundefined" xfId="750"/>
    <cellStyle name="SAPOutput" xfId="751"/>
    <cellStyle name="Separador de milhares [0]_BAHIA" xfId="752"/>
    <cellStyle name="Separador de milhares_Backup de orçamento6+6-oficial revisado 21.7.99 - 2" xfId="753"/>
    <cellStyle name="Sheet Title" xfId="754"/>
    <cellStyle name="slide" xfId="755"/>
    <cellStyle name="Source" xfId="756"/>
    <cellStyle name="ssubtitulo" xfId="757"/>
    <cellStyle name="standard" xfId="758"/>
    <cellStyle name="stl_suave" xfId="759"/>
    <cellStyle name="subtitulo" xfId="760"/>
    <cellStyle name="Table" xfId="761"/>
    <cellStyle name="Table Head" xfId="762"/>
    <cellStyle name="Table Head Aligned" xfId="763"/>
    <cellStyle name="Table Head Blue" xfId="764"/>
    <cellStyle name="Table Head Green" xfId="765"/>
    <cellStyle name="Table Head_B Clientes Julio_02" xfId="766"/>
    <cellStyle name="Table Title" xfId="767"/>
    <cellStyle name="Table Units" xfId="768"/>
    <cellStyle name="TableĠHead Aligned_IGM Sept 2002_Valores" xfId="769"/>
    <cellStyle name="TableĠHead Alũgned_IGō Sept 2İ02_Valores" xfId="770"/>
    <cellStyle name="taples Plaza" xfId="771"/>
    <cellStyle name="TIM BP" xfId="772"/>
    <cellStyle name="Title" xfId="773"/>
    <cellStyle name="tito1" xfId="774"/>
    <cellStyle name="titulo" xfId="775"/>
    <cellStyle name="titulomov" xfId="776"/>
    <cellStyle name="Todos" xfId="777"/>
    <cellStyle name="TopGrey" xfId="778"/>
    <cellStyle name="valore calcolato" xfId="779"/>
    <cellStyle name="Valores[2]" xfId="780"/>
    <cellStyle name="Valuta (0)_ cellular Costs" xfId="781"/>
    <cellStyle name="Valuta_ cellular Costs" xfId="782"/>
    <cellStyle name="Warning Text" xfId="783"/>
    <cellStyle name="WhitePattern1" xfId="784"/>
    <cellStyle name="year" xfId="785"/>
    <cellStyle name="콤마 [0]_laroux" xfId="786"/>
    <cellStyle name="콤마_laroux" xfId="787"/>
    <cellStyle name="통화 [0]_laroux" xfId="788"/>
    <cellStyle name="통화_laroux" xfId="789"/>
    <cellStyle name="표준_laroux" xfId="790"/>
    <cellStyle name="千位[0]_laroux" xfId="791"/>
    <cellStyle name="千位_laroux" xfId="792"/>
    <cellStyle name="千位分隔_IRAQI" xfId="793"/>
    <cellStyle name="千分位[0]_laroux" xfId="794"/>
    <cellStyle name="千分位_laroux" xfId="795"/>
    <cellStyle name="后继超级链接_~0055202" xfId="796"/>
    <cellStyle name="常规_3,ChileSat NGN Price List 20031002 with spare parts V2" xfId="797"/>
    <cellStyle name="普通_laroux" xfId="798"/>
    <cellStyle name="货币_NGN-Quotation-Templet(0710)" xfId="799"/>
    <cellStyle name="超级链接_~0055202" xfId="8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92D050"/>
    <pageSetUpPr fitToPage="1"/>
  </sheetPr>
  <dimension ref="A1:L125"/>
  <sheetViews>
    <sheetView tabSelected="1" view="pageBreakPreview" zoomScale="83" zoomScaleNormal="70" zoomScaleSheetLayoutView="83" workbookViewId="0">
      <pane ySplit="7" topLeftCell="A107" activePane="bottomLeft" state="frozen"/>
      <selection activeCell="C45" sqref="C45"/>
      <selection pane="bottomLeft" activeCell="A3" sqref="A3:G3"/>
    </sheetView>
  </sheetViews>
  <sheetFormatPr baseColWidth="10" defaultColWidth="9.140625" defaultRowHeight="12.75"/>
  <cols>
    <col min="1" max="1" width="67.28515625" style="6" customWidth="1"/>
    <col min="2" max="2" width="15.42578125" style="6" customWidth="1"/>
    <col min="3" max="3" width="11" style="6" bestFit="1" customWidth="1"/>
    <col min="4" max="4" width="24" style="7" customWidth="1"/>
    <col min="5" max="5" width="23.42578125" style="7" customWidth="1"/>
    <col min="6" max="6" width="21" style="7" customWidth="1"/>
    <col min="7" max="7" width="9.140625" style="6"/>
    <col min="8" max="8" width="15.7109375" style="6" customWidth="1"/>
    <col min="9" max="9" width="17.85546875" style="6" customWidth="1"/>
    <col min="10" max="10" width="17" style="6" bestFit="1" customWidth="1"/>
    <col min="11" max="11" width="16.28515625" style="6" bestFit="1" customWidth="1"/>
    <col min="12" max="12" width="16.28515625" style="6" customWidth="1"/>
    <col min="13" max="16384" width="9.140625" style="6"/>
  </cols>
  <sheetData>
    <row r="1" spans="1:10">
      <c r="A1" s="3" t="s">
        <v>92</v>
      </c>
    </row>
    <row r="2" spans="1:10">
      <c r="A2" s="3"/>
    </row>
    <row r="3" spans="1:10" ht="30.75" customHeight="1">
      <c r="A3" s="34" t="s">
        <v>10</v>
      </c>
      <c r="B3" s="35"/>
      <c r="C3" s="35"/>
      <c r="D3" s="35"/>
      <c r="E3" s="35"/>
      <c r="F3" s="35"/>
      <c r="G3" s="36"/>
    </row>
    <row r="4" spans="1:10">
      <c r="A4" s="8"/>
      <c r="B4" s="8"/>
      <c r="C4" s="8"/>
      <c r="D4" s="9"/>
      <c r="E4" s="9"/>
      <c r="F4" s="9"/>
      <c r="G4" s="8"/>
    </row>
    <row r="5" spans="1:10">
      <c r="A5" s="4" t="s">
        <v>95</v>
      </c>
    </row>
    <row r="6" spans="1:10">
      <c r="A6" s="5"/>
    </row>
    <row r="7" spans="1:10" ht="38.25">
      <c r="A7" s="10" t="s">
        <v>101</v>
      </c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1" t="s">
        <v>5</v>
      </c>
    </row>
    <row r="8" spans="1:10" ht="15">
      <c r="A8" s="11" t="s">
        <v>6</v>
      </c>
      <c r="B8" s="12"/>
      <c r="C8" s="12"/>
      <c r="D8" s="13">
        <f>+D9+D10+D11+D12+D13+D14+D15</f>
        <v>42326.122670999997</v>
      </c>
      <c r="E8" s="13">
        <f>+E9+E10+E11+E12+E13+E14+E15</f>
        <v>0</v>
      </c>
      <c r="F8" s="13">
        <f>+F9+F10+F11+F12+F13+F14+F15</f>
        <v>42326.122670999997</v>
      </c>
      <c r="G8" s="12"/>
      <c r="H8" s="14"/>
      <c r="I8" s="14"/>
      <c r="J8" s="14"/>
    </row>
    <row r="9" spans="1:10">
      <c r="A9" s="11" t="s">
        <v>12</v>
      </c>
      <c r="B9" s="15">
        <v>10</v>
      </c>
      <c r="C9" s="15">
        <v>10</v>
      </c>
      <c r="D9" s="16">
        <v>532.33950000000004</v>
      </c>
      <c r="E9" s="16">
        <v>0</v>
      </c>
      <c r="F9" s="16">
        <v>532.33950000000004</v>
      </c>
      <c r="G9" s="12"/>
    </row>
    <row r="10" spans="1:10">
      <c r="A10" s="11" t="s">
        <v>86</v>
      </c>
      <c r="B10" s="15">
        <v>12</v>
      </c>
      <c r="C10" s="15">
        <v>12</v>
      </c>
      <c r="D10" s="16">
        <v>350.66456999999997</v>
      </c>
      <c r="E10" s="17">
        <v>0</v>
      </c>
      <c r="F10" s="16">
        <v>350.66456999999997</v>
      </c>
      <c r="G10" s="12"/>
    </row>
    <row r="11" spans="1:10">
      <c r="A11" s="11" t="s">
        <v>87</v>
      </c>
      <c r="B11" s="15">
        <v>16</v>
      </c>
      <c r="C11" s="15">
        <v>16</v>
      </c>
      <c r="D11" s="16">
        <v>685.42532000000006</v>
      </c>
      <c r="E11" s="16">
        <v>0</v>
      </c>
      <c r="F11" s="16">
        <v>685.42532000000006</v>
      </c>
      <c r="G11" s="12"/>
    </row>
    <row r="12" spans="1:10">
      <c r="A12" s="11" t="s">
        <v>88</v>
      </c>
      <c r="B12" s="15">
        <v>13</v>
      </c>
      <c r="C12" s="15">
        <v>13</v>
      </c>
      <c r="D12" s="16">
        <v>27240.433950999999</v>
      </c>
      <c r="E12" s="16">
        <v>0</v>
      </c>
      <c r="F12" s="16">
        <v>27240.433950999999</v>
      </c>
      <c r="G12" s="12"/>
    </row>
    <row r="13" spans="1:10">
      <c r="A13" s="11" t="s">
        <v>89</v>
      </c>
      <c r="B13" s="15">
        <v>20</v>
      </c>
      <c r="C13" s="15">
        <v>20</v>
      </c>
      <c r="D13" s="16">
        <v>5686.4345199999998</v>
      </c>
      <c r="E13" s="16">
        <v>0</v>
      </c>
      <c r="F13" s="16">
        <v>5686.4345199999998</v>
      </c>
      <c r="G13" s="12"/>
    </row>
    <row r="14" spans="1:10">
      <c r="A14" s="11" t="s">
        <v>90</v>
      </c>
      <c r="B14" s="15">
        <v>40</v>
      </c>
      <c r="C14" s="15">
        <v>40</v>
      </c>
      <c r="D14" s="16">
        <v>6587.6329900000001</v>
      </c>
      <c r="E14" s="16">
        <v>0</v>
      </c>
      <c r="F14" s="16">
        <v>6587.6329900000001</v>
      </c>
      <c r="G14" s="12"/>
    </row>
    <row r="15" spans="1:10">
      <c r="A15" s="11" t="s">
        <v>91</v>
      </c>
      <c r="B15" s="15">
        <v>18</v>
      </c>
      <c r="C15" s="15">
        <v>18</v>
      </c>
      <c r="D15" s="16">
        <v>1243.1918199999998</v>
      </c>
      <c r="E15" s="16">
        <v>0</v>
      </c>
      <c r="F15" s="16">
        <v>1243.1918199999998</v>
      </c>
      <c r="G15" s="12"/>
    </row>
    <row r="16" spans="1:10" ht="15">
      <c r="A16" s="11" t="s">
        <v>7</v>
      </c>
      <c r="B16" s="15"/>
      <c r="C16" s="15"/>
      <c r="D16" s="18">
        <f>+D17+D18+D19+D60+D67+D68+D115</f>
        <v>100080.68305000015</v>
      </c>
      <c r="E16" s="18">
        <f>+E17+E18+E19+E60+E67+E68+E115</f>
        <v>-49341.693878985578</v>
      </c>
      <c r="F16" s="18">
        <f>+F17+F18+F19+F60+F67+F68+F115</f>
        <v>50738.989171014553</v>
      </c>
      <c r="G16" s="12"/>
      <c r="H16" s="14"/>
      <c r="I16" s="14"/>
      <c r="J16" s="14"/>
    </row>
    <row r="17" spans="1:12">
      <c r="A17" s="11" t="s">
        <v>90</v>
      </c>
      <c r="B17" s="15"/>
      <c r="C17" s="15"/>
      <c r="D17" s="19">
        <v>5576.5180000000018</v>
      </c>
      <c r="E17" s="19">
        <v>0</v>
      </c>
      <c r="F17" s="19">
        <v>5576.5180000000018</v>
      </c>
      <c r="G17" s="12"/>
      <c r="H17" s="14"/>
      <c r="I17" s="14"/>
      <c r="J17" s="14"/>
    </row>
    <row r="18" spans="1:12">
      <c r="A18" s="11" t="s">
        <v>79</v>
      </c>
      <c r="B18" s="15">
        <v>30</v>
      </c>
      <c r="C18" s="15">
        <v>30</v>
      </c>
      <c r="D18" s="20">
        <v>50907.442159999999</v>
      </c>
      <c r="E18" s="20">
        <v>-50907.442159999999</v>
      </c>
      <c r="F18" s="20">
        <v>0</v>
      </c>
      <c r="G18" s="12"/>
    </row>
    <row r="19" spans="1:12">
      <c r="A19" s="11" t="s">
        <v>13</v>
      </c>
      <c r="B19" s="15" t="s">
        <v>11</v>
      </c>
      <c r="C19" s="15">
        <v>30</v>
      </c>
      <c r="D19" s="21">
        <f>+D20+D52</f>
        <v>50306.23572000023</v>
      </c>
      <c r="E19" s="21">
        <f>+E20+E52</f>
        <v>-1536.95104872514</v>
      </c>
      <c r="F19" s="21">
        <f>+F20+F52</f>
        <v>48769.284671275083</v>
      </c>
      <c r="G19" s="15">
        <v>1</v>
      </c>
      <c r="I19" s="22"/>
      <c r="J19" s="22"/>
      <c r="K19" s="22"/>
      <c r="L19" s="22"/>
    </row>
    <row r="20" spans="1:12">
      <c r="A20" s="11" t="s">
        <v>14</v>
      </c>
      <c r="B20" s="15" t="s">
        <v>11</v>
      </c>
      <c r="C20" s="15">
        <v>301</v>
      </c>
      <c r="D20" s="21">
        <f>+D21+D29+D30+D39+D46</f>
        <v>43763.479050000242</v>
      </c>
      <c r="E20" s="21">
        <f>+E21+E29+E30+E39+E46</f>
        <v>-1761.2877571443996</v>
      </c>
      <c r="F20" s="21">
        <f>+F21+F29+F30+F39+F46</f>
        <v>42002.191292855838</v>
      </c>
      <c r="G20" s="15">
        <v>1</v>
      </c>
    </row>
    <row r="21" spans="1:12">
      <c r="A21" s="11" t="s">
        <v>15</v>
      </c>
      <c r="B21" s="15" t="s">
        <v>11</v>
      </c>
      <c r="C21" s="15">
        <v>3011</v>
      </c>
      <c r="D21" s="21">
        <f>+D22+D23+D24+D25+D26+D27+D28</f>
        <v>0</v>
      </c>
      <c r="E21" s="21">
        <f>+E22+E23+E24+E25+E26+E27+E28</f>
        <v>0</v>
      </c>
      <c r="F21" s="21">
        <f>+F22+F23+F24+F25+F26+F27+F28</f>
        <v>0</v>
      </c>
      <c r="G21" s="15">
        <v>1</v>
      </c>
    </row>
    <row r="22" spans="1:12">
      <c r="A22" s="12" t="s">
        <v>16</v>
      </c>
      <c r="B22" s="15" t="s">
        <v>11</v>
      </c>
      <c r="C22" s="15">
        <v>30111</v>
      </c>
      <c r="D22" s="19">
        <v>0</v>
      </c>
      <c r="E22" s="19">
        <v>0</v>
      </c>
      <c r="F22" s="19">
        <v>0</v>
      </c>
      <c r="G22" s="15">
        <v>1</v>
      </c>
    </row>
    <row r="23" spans="1:12">
      <c r="A23" s="12" t="s">
        <v>17</v>
      </c>
      <c r="B23" s="15" t="s">
        <v>11</v>
      </c>
      <c r="C23" s="15">
        <v>30112</v>
      </c>
      <c r="D23" s="19">
        <v>0</v>
      </c>
      <c r="E23" s="19">
        <v>0</v>
      </c>
      <c r="F23" s="19">
        <v>0</v>
      </c>
      <c r="G23" s="15">
        <v>1</v>
      </c>
    </row>
    <row r="24" spans="1:12">
      <c r="A24" s="12" t="s">
        <v>18</v>
      </c>
      <c r="B24" s="15" t="s">
        <v>11</v>
      </c>
      <c r="C24" s="15">
        <v>30113</v>
      </c>
      <c r="D24" s="19">
        <v>0</v>
      </c>
      <c r="E24" s="19">
        <v>0</v>
      </c>
      <c r="F24" s="19">
        <v>0</v>
      </c>
      <c r="G24" s="15">
        <v>1</v>
      </c>
    </row>
    <row r="25" spans="1:12">
      <c r="A25" s="12" t="s">
        <v>19</v>
      </c>
      <c r="B25" s="15" t="s">
        <v>11</v>
      </c>
      <c r="C25" s="15">
        <v>30114</v>
      </c>
      <c r="D25" s="19">
        <v>0</v>
      </c>
      <c r="E25" s="19">
        <v>0</v>
      </c>
      <c r="F25" s="19">
        <v>0</v>
      </c>
      <c r="G25" s="15">
        <v>1</v>
      </c>
    </row>
    <row r="26" spans="1:12">
      <c r="A26" s="12" t="s">
        <v>20</v>
      </c>
      <c r="B26" s="15" t="s">
        <v>11</v>
      </c>
      <c r="C26" s="15">
        <v>30115</v>
      </c>
      <c r="D26" s="19">
        <v>0</v>
      </c>
      <c r="E26" s="19">
        <v>0</v>
      </c>
      <c r="F26" s="19">
        <v>0</v>
      </c>
      <c r="G26" s="15">
        <v>1</v>
      </c>
    </row>
    <row r="27" spans="1:12">
      <c r="A27" s="12" t="s">
        <v>21</v>
      </c>
      <c r="B27" s="15" t="s">
        <v>11</v>
      </c>
      <c r="C27" s="15">
        <v>30116</v>
      </c>
      <c r="D27" s="19">
        <v>0</v>
      </c>
      <c r="E27" s="19">
        <v>0</v>
      </c>
      <c r="F27" s="19">
        <v>0</v>
      </c>
      <c r="G27" s="15">
        <v>1</v>
      </c>
    </row>
    <row r="28" spans="1:12">
      <c r="A28" s="12" t="s">
        <v>24</v>
      </c>
      <c r="B28" s="15" t="s">
        <v>11</v>
      </c>
      <c r="C28" s="15">
        <v>30117</v>
      </c>
      <c r="D28" s="19">
        <v>0</v>
      </c>
      <c r="E28" s="19">
        <v>0</v>
      </c>
      <c r="F28" s="19">
        <v>0</v>
      </c>
      <c r="G28" s="15">
        <v>1</v>
      </c>
    </row>
    <row r="29" spans="1:12">
      <c r="A29" s="11" t="s">
        <v>22</v>
      </c>
      <c r="B29" s="15" t="s">
        <v>11</v>
      </c>
      <c r="C29" s="15">
        <v>3012</v>
      </c>
      <c r="D29" s="23">
        <v>0</v>
      </c>
      <c r="E29" s="23">
        <v>0</v>
      </c>
      <c r="F29" s="23">
        <v>0</v>
      </c>
      <c r="G29" s="15">
        <v>1</v>
      </c>
    </row>
    <row r="30" spans="1:12">
      <c r="A30" s="11" t="s">
        <v>23</v>
      </c>
      <c r="B30" s="15" t="s">
        <v>11</v>
      </c>
      <c r="C30" s="15">
        <v>3013</v>
      </c>
      <c r="D30" s="21">
        <f>+D31+D32+D33+D34+D35+D36+D37+D38</f>
        <v>6802.8026100000025</v>
      </c>
      <c r="E30" s="21">
        <f>+E31+E32+E33+E34+E35+E36+E37+E38</f>
        <v>-270.72433256323234</v>
      </c>
      <c r="F30" s="21">
        <f>+F31+F32+F33+F34+F35+F36+F37+F38</f>
        <v>6532.0782774367699</v>
      </c>
      <c r="G30" s="15">
        <v>1</v>
      </c>
    </row>
    <row r="31" spans="1:12">
      <c r="A31" s="12" t="s">
        <v>25</v>
      </c>
      <c r="B31" s="15" t="s">
        <v>11</v>
      </c>
      <c r="C31" s="15">
        <v>30131</v>
      </c>
      <c r="D31" s="19">
        <v>0</v>
      </c>
      <c r="E31" s="19">
        <v>0</v>
      </c>
      <c r="F31" s="19">
        <v>0</v>
      </c>
      <c r="G31" s="15">
        <v>1</v>
      </c>
    </row>
    <row r="32" spans="1:12">
      <c r="A32" s="12" t="s">
        <v>26</v>
      </c>
      <c r="B32" s="15" t="s">
        <v>11</v>
      </c>
      <c r="C32" s="15">
        <v>30132</v>
      </c>
      <c r="D32" s="19">
        <v>6038.9502499999999</v>
      </c>
      <c r="E32" s="19">
        <v>-240.32606414900033</v>
      </c>
      <c r="F32" s="19">
        <v>5798.6241858509993</v>
      </c>
      <c r="G32" s="15">
        <v>1</v>
      </c>
    </row>
    <row r="33" spans="1:7">
      <c r="A33" s="12" t="s">
        <v>27</v>
      </c>
      <c r="B33" s="15" t="s">
        <v>11</v>
      </c>
      <c r="C33" s="15">
        <v>30133</v>
      </c>
      <c r="D33" s="19">
        <v>0</v>
      </c>
      <c r="E33" s="19">
        <v>0</v>
      </c>
      <c r="F33" s="19">
        <v>0</v>
      </c>
      <c r="G33" s="15">
        <v>1</v>
      </c>
    </row>
    <row r="34" spans="1:7">
      <c r="A34" s="12" t="s">
        <v>28</v>
      </c>
      <c r="B34" s="15" t="s">
        <v>11</v>
      </c>
      <c r="C34" s="15">
        <v>30134</v>
      </c>
      <c r="D34" s="19">
        <v>0</v>
      </c>
      <c r="E34" s="19">
        <v>0</v>
      </c>
      <c r="F34" s="19">
        <v>0</v>
      </c>
      <c r="G34" s="15">
        <v>1</v>
      </c>
    </row>
    <row r="35" spans="1:7">
      <c r="A35" s="12" t="s">
        <v>29</v>
      </c>
      <c r="B35" s="15" t="s">
        <v>11</v>
      </c>
      <c r="C35" s="15">
        <v>30135</v>
      </c>
      <c r="D35" s="19">
        <v>0</v>
      </c>
      <c r="E35" s="19">
        <v>0</v>
      </c>
      <c r="F35" s="19">
        <v>0</v>
      </c>
      <c r="G35" s="15">
        <v>1</v>
      </c>
    </row>
    <row r="36" spans="1:7">
      <c r="A36" s="12" t="s">
        <v>30</v>
      </c>
      <c r="B36" s="15" t="s">
        <v>11</v>
      </c>
      <c r="C36" s="15">
        <v>30136</v>
      </c>
      <c r="D36" s="19">
        <v>0</v>
      </c>
      <c r="E36" s="19">
        <v>0</v>
      </c>
      <c r="F36" s="19">
        <v>0</v>
      </c>
      <c r="G36" s="15">
        <v>1</v>
      </c>
    </row>
    <row r="37" spans="1:7">
      <c r="A37" s="12" t="s">
        <v>31</v>
      </c>
      <c r="B37" s="15" t="s">
        <v>11</v>
      </c>
      <c r="C37" s="15">
        <v>30137</v>
      </c>
      <c r="D37" s="19">
        <v>763.85236000000259</v>
      </c>
      <c r="E37" s="19">
        <v>-30.398268414231978</v>
      </c>
      <c r="F37" s="19">
        <v>733.45409158577058</v>
      </c>
      <c r="G37" s="15">
        <v>1</v>
      </c>
    </row>
    <row r="38" spans="1:7">
      <c r="A38" s="12" t="s">
        <v>32</v>
      </c>
      <c r="B38" s="15" t="s">
        <v>11</v>
      </c>
      <c r="C38" s="15">
        <v>30138</v>
      </c>
      <c r="D38" s="19">
        <v>0</v>
      </c>
      <c r="E38" s="19">
        <v>0</v>
      </c>
      <c r="F38" s="19">
        <v>0</v>
      </c>
      <c r="G38" s="15">
        <v>1</v>
      </c>
    </row>
    <row r="39" spans="1:7">
      <c r="A39" s="11" t="s">
        <v>33</v>
      </c>
      <c r="B39" s="15" t="s">
        <v>11</v>
      </c>
      <c r="C39" s="15">
        <v>3014</v>
      </c>
      <c r="D39" s="21">
        <f>+D40+D41+D42+D43+D44+D45</f>
        <v>38307.365820000239</v>
      </c>
      <c r="E39" s="21">
        <f>+E40+E41+E42+E43+E44+E45</f>
        <v>-1522.5272077554048</v>
      </c>
      <c r="F39" s="21">
        <f>+F40+F41+F42+F43+F44+F45</f>
        <v>36784.838612244828</v>
      </c>
      <c r="G39" s="15">
        <v>1</v>
      </c>
    </row>
    <row r="40" spans="1:7">
      <c r="A40" s="12" t="s">
        <v>34</v>
      </c>
      <c r="B40" s="15" t="s">
        <v>11</v>
      </c>
      <c r="C40" s="15">
        <v>30141</v>
      </c>
      <c r="D40" s="19">
        <v>6.6786300000000001</v>
      </c>
      <c r="E40" s="19">
        <v>1.6449465690000007</v>
      </c>
      <c r="F40" s="19">
        <v>8.3235765690000001</v>
      </c>
      <c r="G40" s="15">
        <v>1</v>
      </c>
    </row>
    <row r="41" spans="1:7">
      <c r="A41" s="12" t="s">
        <v>35</v>
      </c>
      <c r="B41" s="15" t="s">
        <v>11</v>
      </c>
      <c r="C41" s="15">
        <v>30142</v>
      </c>
      <c r="D41" s="19">
        <v>3971.1531900000414</v>
      </c>
      <c r="E41" s="19">
        <v>-158.03601275207816</v>
      </c>
      <c r="F41" s="19">
        <v>3813.1171772479634</v>
      </c>
      <c r="G41" s="15">
        <v>1</v>
      </c>
    </row>
    <row r="42" spans="1:7">
      <c r="A42" s="12" t="s">
        <v>36</v>
      </c>
      <c r="B42" s="15" t="s">
        <v>11</v>
      </c>
      <c r="C42" s="15">
        <v>30143</v>
      </c>
      <c r="D42" s="19">
        <v>34329.534000000196</v>
      </c>
      <c r="E42" s="19">
        <v>-1366.1361415723266</v>
      </c>
      <c r="F42" s="19">
        <v>32963.397858427867</v>
      </c>
      <c r="G42" s="15">
        <v>1</v>
      </c>
    </row>
    <row r="43" spans="1:7">
      <c r="A43" s="12" t="s">
        <v>37</v>
      </c>
      <c r="B43" s="15" t="s">
        <v>11</v>
      </c>
      <c r="C43" s="15">
        <v>30144</v>
      </c>
      <c r="D43" s="19">
        <v>0</v>
      </c>
      <c r="E43" s="19">
        <v>0</v>
      </c>
      <c r="F43" s="19">
        <v>0</v>
      </c>
      <c r="G43" s="15">
        <v>1</v>
      </c>
    </row>
    <row r="44" spans="1:7">
      <c r="A44" s="12" t="s">
        <v>38</v>
      </c>
      <c r="B44" s="15" t="s">
        <v>11</v>
      </c>
      <c r="C44" s="15">
        <v>30145</v>
      </c>
      <c r="D44" s="19">
        <v>0</v>
      </c>
      <c r="E44" s="19">
        <v>0</v>
      </c>
      <c r="F44" s="19">
        <v>0</v>
      </c>
      <c r="G44" s="15">
        <v>1</v>
      </c>
    </row>
    <row r="45" spans="1:7">
      <c r="A45" s="12" t="s">
        <v>39</v>
      </c>
      <c r="B45" s="15" t="s">
        <v>11</v>
      </c>
      <c r="C45" s="15">
        <v>30146</v>
      </c>
      <c r="D45" s="19">
        <v>0</v>
      </c>
      <c r="E45" s="19">
        <v>0</v>
      </c>
      <c r="F45" s="19">
        <v>0</v>
      </c>
      <c r="G45" s="15">
        <v>1</v>
      </c>
    </row>
    <row r="46" spans="1:7">
      <c r="A46" s="11" t="s">
        <v>43</v>
      </c>
      <c r="B46" s="15" t="s">
        <v>11</v>
      </c>
      <c r="C46" s="15">
        <v>3015</v>
      </c>
      <c r="D46" s="21">
        <f>+D47+D48+D49+D50+D51</f>
        <v>-1346.6893799999998</v>
      </c>
      <c r="E46" s="21">
        <f>+E47+E48+E49+E50+E51</f>
        <v>31.963783174237392</v>
      </c>
      <c r="F46" s="21">
        <f>+F47+F48+F49+F50+F51</f>
        <v>-1314.7255968257628</v>
      </c>
      <c r="G46" s="15">
        <v>1</v>
      </c>
    </row>
    <row r="47" spans="1:7">
      <c r="A47" s="12" t="s">
        <v>40</v>
      </c>
      <c r="B47" s="15" t="s">
        <v>11</v>
      </c>
      <c r="C47" s="15">
        <v>30151</v>
      </c>
      <c r="D47" s="19">
        <v>2374.0893799999999</v>
      </c>
      <c r="E47" s="19">
        <v>-26.855699801911797</v>
      </c>
      <c r="F47" s="19">
        <v>2347.2336801980882</v>
      </c>
      <c r="G47" s="15">
        <v>1</v>
      </c>
    </row>
    <row r="48" spans="1:7">
      <c r="A48" s="12" t="s">
        <v>41</v>
      </c>
      <c r="B48" s="15" t="s">
        <v>11</v>
      </c>
      <c r="C48" s="15">
        <v>30152</v>
      </c>
      <c r="D48" s="19">
        <v>461.66203000000013</v>
      </c>
      <c r="E48" s="19">
        <v>-18.372302145880013</v>
      </c>
      <c r="F48" s="19">
        <v>443.28972785412014</v>
      </c>
      <c r="G48" s="15">
        <v>1</v>
      </c>
    </row>
    <row r="49" spans="1:7">
      <c r="A49" s="12" t="s">
        <v>42</v>
      </c>
      <c r="B49" s="15" t="s">
        <v>11</v>
      </c>
      <c r="C49" s="15">
        <v>30153</v>
      </c>
      <c r="D49" s="19">
        <v>0</v>
      </c>
      <c r="E49" s="19">
        <v>0</v>
      </c>
      <c r="F49" s="19">
        <v>0</v>
      </c>
      <c r="G49" s="15">
        <v>1</v>
      </c>
    </row>
    <row r="50" spans="1:7">
      <c r="A50" s="12" t="s">
        <v>44</v>
      </c>
      <c r="B50" s="15" t="s">
        <v>11</v>
      </c>
      <c r="C50" s="15">
        <v>30154</v>
      </c>
      <c r="D50" s="19">
        <v>0</v>
      </c>
      <c r="E50" s="19">
        <v>0</v>
      </c>
      <c r="F50" s="19">
        <v>0</v>
      </c>
      <c r="G50" s="15">
        <v>1</v>
      </c>
    </row>
    <row r="51" spans="1:7">
      <c r="A51" s="12" t="s">
        <v>45</v>
      </c>
      <c r="B51" s="15" t="s">
        <v>11</v>
      </c>
      <c r="C51" s="15">
        <v>30155</v>
      </c>
      <c r="D51" s="19">
        <v>-4182.4407899999997</v>
      </c>
      <c r="E51" s="19">
        <v>77.191785122029202</v>
      </c>
      <c r="F51" s="19">
        <v>-4105.2490048779709</v>
      </c>
      <c r="G51" s="15">
        <v>1</v>
      </c>
    </row>
    <row r="52" spans="1:7">
      <c r="A52" s="11" t="s">
        <v>47</v>
      </c>
      <c r="B52" s="15" t="s">
        <v>11</v>
      </c>
      <c r="C52" s="15">
        <v>302</v>
      </c>
      <c r="D52" s="21">
        <f>+D53+D54+D55+D56+D57+D58+D59</f>
        <v>6542.7566699999861</v>
      </c>
      <c r="E52" s="21">
        <f>+E53+E54+E55+E56+E57+E58+E59</f>
        <v>224.33670841925971</v>
      </c>
      <c r="F52" s="21">
        <f>+F53+F54+F55+F56+F57+F58+F59</f>
        <v>6767.0933784192466</v>
      </c>
      <c r="G52" s="15">
        <v>1</v>
      </c>
    </row>
    <row r="53" spans="1:7">
      <c r="A53" s="12" t="s">
        <v>46</v>
      </c>
      <c r="B53" s="15" t="s">
        <v>11</v>
      </c>
      <c r="C53" s="15">
        <v>3021</v>
      </c>
      <c r="D53" s="19">
        <v>0</v>
      </c>
      <c r="E53" s="19">
        <v>0</v>
      </c>
      <c r="F53" s="19">
        <v>0</v>
      </c>
      <c r="G53" s="15">
        <v>1</v>
      </c>
    </row>
    <row r="54" spans="1:7">
      <c r="A54" s="12" t="s">
        <v>48</v>
      </c>
      <c r="B54" s="15" t="s">
        <v>11</v>
      </c>
      <c r="C54" s="15">
        <v>3022</v>
      </c>
      <c r="D54" s="19">
        <v>4173.7992699999813</v>
      </c>
      <c r="E54" s="19">
        <v>245.55295570436175</v>
      </c>
      <c r="F54" s="19">
        <v>4419.3522257043433</v>
      </c>
      <c r="G54" s="15">
        <v>1</v>
      </c>
    </row>
    <row r="55" spans="1:7">
      <c r="A55" s="12" t="s">
        <v>49</v>
      </c>
      <c r="B55" s="15" t="s">
        <v>11</v>
      </c>
      <c r="C55" s="15">
        <v>3023</v>
      </c>
      <c r="D55" s="19">
        <v>206.87430000000001</v>
      </c>
      <c r="E55" s="19">
        <v>0</v>
      </c>
      <c r="F55" s="19">
        <v>206.87430000000001</v>
      </c>
      <c r="G55" s="15">
        <v>1</v>
      </c>
    </row>
    <row r="56" spans="1:7">
      <c r="A56" s="12" t="s">
        <v>50</v>
      </c>
      <c r="B56" s="15" t="s">
        <v>11</v>
      </c>
      <c r="C56" s="15">
        <v>3024</v>
      </c>
      <c r="D56" s="19">
        <v>1194.2276400000037</v>
      </c>
      <c r="E56" s="19">
        <v>-47.525483977262063</v>
      </c>
      <c r="F56" s="19">
        <v>1146.7021560227417</v>
      </c>
      <c r="G56" s="15">
        <v>1</v>
      </c>
    </row>
    <row r="57" spans="1:7">
      <c r="A57" s="12" t="s">
        <v>51</v>
      </c>
      <c r="B57" s="15" t="s">
        <v>11</v>
      </c>
      <c r="C57" s="15">
        <v>3025</v>
      </c>
      <c r="D57" s="19">
        <v>0</v>
      </c>
      <c r="E57" s="19">
        <v>0</v>
      </c>
      <c r="F57" s="19">
        <v>0</v>
      </c>
      <c r="G57" s="15">
        <v>1</v>
      </c>
    </row>
    <row r="58" spans="1:7">
      <c r="A58" s="12" t="s">
        <v>52</v>
      </c>
      <c r="B58" s="15" t="s">
        <v>11</v>
      </c>
      <c r="C58" s="15">
        <v>3026</v>
      </c>
      <c r="D58" s="19">
        <v>0</v>
      </c>
      <c r="E58" s="19">
        <v>0</v>
      </c>
      <c r="F58" s="19">
        <v>0</v>
      </c>
      <c r="G58" s="15">
        <v>1</v>
      </c>
    </row>
    <row r="59" spans="1:7">
      <c r="A59" s="12" t="s">
        <v>53</v>
      </c>
      <c r="B59" s="15" t="s">
        <v>11</v>
      </c>
      <c r="C59" s="15">
        <v>3027</v>
      </c>
      <c r="D59" s="19">
        <v>967.85546000000068</v>
      </c>
      <c r="E59" s="19">
        <v>26.30923669216002</v>
      </c>
      <c r="F59" s="19">
        <v>994.16469669216065</v>
      </c>
      <c r="G59" s="15">
        <v>1</v>
      </c>
    </row>
    <row r="60" spans="1:7">
      <c r="A60" s="24" t="s">
        <v>96</v>
      </c>
      <c r="B60" s="15" t="s">
        <v>11</v>
      </c>
      <c r="C60" s="25">
        <v>31</v>
      </c>
      <c r="D60" s="21">
        <f>+D61+D62+D63+D64+D65+D66</f>
        <v>25499.955310000001</v>
      </c>
      <c r="E60" s="21">
        <f>+E61+E62+E63+E64+E65+E66</f>
        <v>776.34003072479675</v>
      </c>
      <c r="F60" s="21">
        <f>+F61+F62+F63+F64+F65+F66</f>
        <v>26276.295340724799</v>
      </c>
      <c r="G60" s="15">
        <v>1</v>
      </c>
    </row>
    <row r="61" spans="1:7">
      <c r="A61" s="26" t="s">
        <v>54</v>
      </c>
      <c r="B61" s="15" t="s">
        <v>11</v>
      </c>
      <c r="C61" s="25">
        <v>311</v>
      </c>
      <c r="D61" s="19">
        <v>17705.629780000003</v>
      </c>
      <c r="E61" s="19">
        <v>659.79077844614733</v>
      </c>
      <c r="F61" s="19">
        <v>18365.420558446149</v>
      </c>
      <c r="G61" s="15">
        <v>1</v>
      </c>
    </row>
    <row r="62" spans="1:7">
      <c r="A62" s="26" t="s">
        <v>55</v>
      </c>
      <c r="B62" s="15" t="s">
        <v>11</v>
      </c>
      <c r="C62" s="25">
        <v>312</v>
      </c>
      <c r="D62" s="19">
        <v>1168.8573300000003</v>
      </c>
      <c r="E62" s="19">
        <v>5.6623911299999881</v>
      </c>
      <c r="F62" s="19">
        <v>1174.5197211300001</v>
      </c>
      <c r="G62" s="15">
        <v>1</v>
      </c>
    </row>
    <row r="63" spans="1:7">
      <c r="A63" s="26" t="s">
        <v>56</v>
      </c>
      <c r="B63" s="15" t="s">
        <v>11</v>
      </c>
      <c r="C63" s="25">
        <v>313</v>
      </c>
      <c r="D63" s="19">
        <v>0</v>
      </c>
      <c r="E63" s="19">
        <v>0</v>
      </c>
      <c r="F63" s="19">
        <v>0</v>
      </c>
      <c r="G63" s="15">
        <v>1</v>
      </c>
    </row>
    <row r="64" spans="1:7">
      <c r="A64" s="26" t="s">
        <v>57</v>
      </c>
      <c r="B64" s="15" t="s">
        <v>11</v>
      </c>
      <c r="C64" s="25">
        <v>314</v>
      </c>
      <c r="D64" s="19">
        <v>6625.4681999999993</v>
      </c>
      <c r="E64" s="19">
        <v>110.88686114864949</v>
      </c>
      <c r="F64" s="19">
        <v>6736.3550611486489</v>
      </c>
      <c r="G64" s="15">
        <v>1</v>
      </c>
    </row>
    <row r="65" spans="1:8">
      <c r="A65" s="26" t="s">
        <v>58</v>
      </c>
      <c r="B65" s="15" t="s">
        <v>11</v>
      </c>
      <c r="C65" s="25">
        <v>315</v>
      </c>
      <c r="D65" s="19">
        <v>0</v>
      </c>
      <c r="E65" s="19">
        <v>0</v>
      </c>
      <c r="F65" s="19">
        <v>0</v>
      </c>
      <c r="G65" s="15">
        <v>1</v>
      </c>
    </row>
    <row r="66" spans="1:8">
      <c r="A66" s="26" t="s">
        <v>59</v>
      </c>
      <c r="B66" s="15" t="s">
        <v>11</v>
      </c>
      <c r="C66" s="25">
        <v>316</v>
      </c>
      <c r="D66" s="19">
        <v>0</v>
      </c>
      <c r="E66" s="19">
        <v>0</v>
      </c>
      <c r="F66" s="19">
        <v>0</v>
      </c>
      <c r="G66" s="15">
        <v>1</v>
      </c>
    </row>
    <row r="67" spans="1:8">
      <c r="A67" s="24" t="s">
        <v>97</v>
      </c>
      <c r="B67" s="15" t="s">
        <v>11</v>
      </c>
      <c r="C67" s="25">
        <v>32</v>
      </c>
      <c r="D67" s="23">
        <v>0</v>
      </c>
      <c r="E67" s="27">
        <v>0</v>
      </c>
      <c r="F67" s="23">
        <v>0</v>
      </c>
      <c r="G67" s="15">
        <v>1</v>
      </c>
    </row>
    <row r="68" spans="1:8">
      <c r="A68" s="24" t="s">
        <v>98</v>
      </c>
      <c r="B68" s="15" t="s">
        <v>11</v>
      </c>
      <c r="C68" s="25">
        <v>33</v>
      </c>
      <c r="D68" s="21">
        <f>+D69+D101+D108</f>
        <v>-35576.638890000089</v>
      </c>
      <c r="E68" s="21">
        <f>+E69+E101+E108</f>
        <v>2326.3592990147645</v>
      </c>
      <c r="F68" s="21">
        <f>+F69+F101+F108</f>
        <v>-33250.27959098533</v>
      </c>
      <c r="G68" s="15">
        <v>1</v>
      </c>
    </row>
    <row r="69" spans="1:8">
      <c r="A69" s="28" t="s">
        <v>99</v>
      </c>
      <c r="B69" s="15" t="s">
        <v>11</v>
      </c>
      <c r="C69" s="25">
        <v>341</v>
      </c>
      <c r="D69" s="21">
        <f>+D70+D78+D79+D88+D95</f>
        <v>-21975.877210000082</v>
      </c>
      <c r="E69" s="21">
        <f>+E70+E78+E79+E88+E95</f>
        <v>2127.9891991488103</v>
      </c>
      <c r="F69" s="21">
        <f>+F70+F78+F79+F88+F95</f>
        <v>-19847.888010851271</v>
      </c>
      <c r="G69" s="15">
        <v>1</v>
      </c>
      <c r="H69" s="22"/>
    </row>
    <row r="70" spans="1:8">
      <c r="A70" s="28" t="s">
        <v>60</v>
      </c>
      <c r="B70" s="15" t="s">
        <v>11</v>
      </c>
      <c r="C70" s="25">
        <v>3411</v>
      </c>
      <c r="D70" s="21">
        <f>D71+D72+D73+D74+D75+D76+D77</f>
        <v>0</v>
      </c>
      <c r="E70" s="21">
        <f>E71+E72+E73+E74+E75+E76+E77</f>
        <v>0</v>
      </c>
      <c r="F70" s="21">
        <f>F71+F72+F73+F74+F75+F76+F77</f>
        <v>0</v>
      </c>
      <c r="G70" s="15">
        <v>1</v>
      </c>
    </row>
    <row r="71" spans="1:8">
      <c r="A71" s="28" t="s">
        <v>16</v>
      </c>
      <c r="B71" s="15" t="s">
        <v>11</v>
      </c>
      <c r="C71" s="25">
        <v>34111</v>
      </c>
      <c r="D71" s="19">
        <v>0</v>
      </c>
      <c r="E71" s="19">
        <v>0</v>
      </c>
      <c r="F71" s="19">
        <v>0</v>
      </c>
      <c r="G71" s="15">
        <v>1</v>
      </c>
    </row>
    <row r="72" spans="1:8">
      <c r="A72" s="28" t="s">
        <v>17</v>
      </c>
      <c r="B72" s="15" t="s">
        <v>11</v>
      </c>
      <c r="C72" s="25">
        <v>34112</v>
      </c>
      <c r="D72" s="19">
        <v>0</v>
      </c>
      <c r="E72" s="19">
        <v>0</v>
      </c>
      <c r="F72" s="19">
        <v>0</v>
      </c>
      <c r="G72" s="15">
        <v>1</v>
      </c>
    </row>
    <row r="73" spans="1:8">
      <c r="A73" s="28" t="s">
        <v>18</v>
      </c>
      <c r="B73" s="15" t="s">
        <v>11</v>
      </c>
      <c r="C73" s="25">
        <v>34113</v>
      </c>
      <c r="D73" s="19">
        <v>0</v>
      </c>
      <c r="E73" s="19">
        <v>0</v>
      </c>
      <c r="F73" s="19">
        <v>0</v>
      </c>
      <c r="G73" s="15">
        <v>1</v>
      </c>
    </row>
    <row r="74" spans="1:8">
      <c r="A74" s="28" t="s">
        <v>19</v>
      </c>
      <c r="B74" s="15" t="s">
        <v>11</v>
      </c>
      <c r="C74" s="25">
        <v>34114</v>
      </c>
      <c r="D74" s="19">
        <v>0</v>
      </c>
      <c r="E74" s="19">
        <v>0</v>
      </c>
      <c r="F74" s="19">
        <v>0</v>
      </c>
      <c r="G74" s="15">
        <v>1</v>
      </c>
    </row>
    <row r="75" spans="1:8">
      <c r="A75" s="28" t="s">
        <v>20</v>
      </c>
      <c r="B75" s="15" t="s">
        <v>11</v>
      </c>
      <c r="C75" s="25">
        <v>34115</v>
      </c>
      <c r="D75" s="19">
        <v>0</v>
      </c>
      <c r="E75" s="19">
        <v>0</v>
      </c>
      <c r="F75" s="19">
        <v>0</v>
      </c>
      <c r="G75" s="15">
        <v>1</v>
      </c>
    </row>
    <row r="76" spans="1:8">
      <c r="A76" s="28" t="s">
        <v>21</v>
      </c>
      <c r="B76" s="15" t="s">
        <v>11</v>
      </c>
      <c r="C76" s="25">
        <v>34116</v>
      </c>
      <c r="D76" s="19">
        <v>0</v>
      </c>
      <c r="E76" s="19">
        <v>0</v>
      </c>
      <c r="F76" s="19">
        <v>0</v>
      </c>
      <c r="G76" s="15">
        <v>1</v>
      </c>
    </row>
    <row r="77" spans="1:8">
      <c r="A77" s="28" t="s">
        <v>24</v>
      </c>
      <c r="B77" s="15" t="s">
        <v>11</v>
      </c>
      <c r="C77" s="25">
        <v>34117</v>
      </c>
      <c r="D77" s="19">
        <v>0</v>
      </c>
      <c r="E77" s="19">
        <v>0</v>
      </c>
      <c r="F77" s="19">
        <v>0</v>
      </c>
      <c r="G77" s="15">
        <v>1</v>
      </c>
    </row>
    <row r="78" spans="1:8">
      <c r="A78" s="26" t="s">
        <v>61</v>
      </c>
      <c r="B78" s="15" t="s">
        <v>11</v>
      </c>
      <c r="C78" s="25">
        <v>3412</v>
      </c>
      <c r="D78" s="19">
        <v>0</v>
      </c>
      <c r="E78" s="19">
        <v>0</v>
      </c>
      <c r="F78" s="19">
        <v>0</v>
      </c>
      <c r="G78" s="15">
        <v>1</v>
      </c>
    </row>
    <row r="79" spans="1:8">
      <c r="A79" s="26" t="s">
        <v>62</v>
      </c>
      <c r="B79" s="15" t="s">
        <v>11</v>
      </c>
      <c r="C79" s="25">
        <v>3413</v>
      </c>
      <c r="D79" s="21">
        <f>+D80+D81+D82+D83+D84+D85+D86+D87</f>
        <v>-4753.1509200000019</v>
      </c>
      <c r="E79" s="21">
        <f>+E80+E81+E82+E83+E84+E85+E86+E87</f>
        <v>1439.5559095425651</v>
      </c>
      <c r="F79" s="21">
        <f>+F80+F81+F82+F83+F84+F85+F86+F87</f>
        <v>-3313.5950104574376</v>
      </c>
      <c r="G79" s="15">
        <v>1</v>
      </c>
    </row>
    <row r="80" spans="1:8">
      <c r="A80" s="28" t="s">
        <v>25</v>
      </c>
      <c r="B80" s="15" t="s">
        <v>11</v>
      </c>
      <c r="C80" s="25">
        <v>34131</v>
      </c>
      <c r="D80" s="19">
        <v>0</v>
      </c>
      <c r="E80" s="19">
        <v>0</v>
      </c>
      <c r="F80" s="19">
        <v>0</v>
      </c>
      <c r="G80" s="15">
        <v>1</v>
      </c>
    </row>
    <row r="81" spans="1:7">
      <c r="A81" s="24" t="s">
        <v>26</v>
      </c>
      <c r="B81" s="15" t="s">
        <v>11</v>
      </c>
      <c r="C81" s="25">
        <v>34132</v>
      </c>
      <c r="D81" s="19">
        <v>-4032.1616899999999</v>
      </c>
      <c r="E81" s="19">
        <v>1410.98636679738</v>
      </c>
      <c r="F81" s="19">
        <v>-2621.1753232026203</v>
      </c>
      <c r="G81" s="15">
        <v>1</v>
      </c>
    </row>
    <row r="82" spans="1:7">
      <c r="A82" s="28" t="s">
        <v>27</v>
      </c>
      <c r="B82" s="15" t="s">
        <v>11</v>
      </c>
      <c r="C82" s="25">
        <v>34133</v>
      </c>
      <c r="D82" s="19">
        <v>0</v>
      </c>
      <c r="E82" s="19">
        <v>0</v>
      </c>
      <c r="F82" s="19">
        <v>0</v>
      </c>
      <c r="G82" s="15">
        <v>1</v>
      </c>
    </row>
    <row r="83" spans="1:7">
      <c r="A83" s="28" t="s">
        <v>28</v>
      </c>
      <c r="B83" s="15" t="s">
        <v>11</v>
      </c>
      <c r="C83" s="25">
        <v>34134</v>
      </c>
      <c r="D83" s="19">
        <v>0</v>
      </c>
      <c r="E83" s="19">
        <v>0</v>
      </c>
      <c r="F83" s="19">
        <v>0</v>
      </c>
      <c r="G83" s="15">
        <v>1</v>
      </c>
    </row>
    <row r="84" spans="1:7">
      <c r="A84" s="28" t="s">
        <v>29</v>
      </c>
      <c r="B84" s="15" t="s">
        <v>11</v>
      </c>
      <c r="C84" s="25">
        <v>34135</v>
      </c>
      <c r="D84" s="19">
        <v>0</v>
      </c>
      <c r="E84" s="19">
        <v>0</v>
      </c>
      <c r="F84" s="19">
        <v>0</v>
      </c>
      <c r="G84" s="15">
        <v>1</v>
      </c>
    </row>
    <row r="85" spans="1:7">
      <c r="A85" s="28" t="s">
        <v>30</v>
      </c>
      <c r="B85" s="15" t="s">
        <v>11</v>
      </c>
      <c r="C85" s="25">
        <v>34136</v>
      </c>
      <c r="D85" s="19">
        <v>0</v>
      </c>
      <c r="E85" s="19">
        <v>0</v>
      </c>
      <c r="F85" s="19">
        <v>0</v>
      </c>
      <c r="G85" s="15">
        <v>1</v>
      </c>
    </row>
    <row r="86" spans="1:7">
      <c r="A86" s="28" t="s">
        <v>31</v>
      </c>
      <c r="B86" s="15" t="s">
        <v>11</v>
      </c>
      <c r="C86" s="25">
        <v>34137</v>
      </c>
      <c r="D86" s="19">
        <v>-720.98923000000218</v>
      </c>
      <c r="E86" s="19">
        <v>28.569542745185135</v>
      </c>
      <c r="F86" s="19">
        <v>-692.41968725481706</v>
      </c>
      <c r="G86" s="15">
        <v>1</v>
      </c>
    </row>
    <row r="87" spans="1:7">
      <c r="A87" s="28" t="s">
        <v>32</v>
      </c>
      <c r="B87" s="15" t="s">
        <v>11</v>
      </c>
      <c r="C87" s="25">
        <v>34138</v>
      </c>
      <c r="D87" s="19">
        <v>0</v>
      </c>
      <c r="E87" s="19">
        <v>0</v>
      </c>
      <c r="F87" s="19">
        <v>0</v>
      </c>
      <c r="G87" s="15">
        <v>1</v>
      </c>
    </row>
    <row r="88" spans="1:7">
      <c r="A88" s="26" t="s">
        <v>63</v>
      </c>
      <c r="B88" s="15" t="s">
        <v>11</v>
      </c>
      <c r="C88" s="25">
        <v>3414</v>
      </c>
      <c r="D88" s="21">
        <f>+D89+D90+D91+D92+D93+D94</f>
        <v>-16821.321600000072</v>
      </c>
      <c r="E88" s="21">
        <f>+E89+E90+E91+E92+E93+E94</f>
        <v>648.84434504132901</v>
      </c>
      <c r="F88" s="21">
        <f>+F89+F90+F91+F92+F93+F94</f>
        <v>-16172.477254958741</v>
      </c>
      <c r="G88" s="15">
        <v>1</v>
      </c>
    </row>
    <row r="89" spans="1:7">
      <c r="A89" s="28" t="s">
        <v>34</v>
      </c>
      <c r="B89" s="15" t="s">
        <v>11</v>
      </c>
      <c r="C89" s="25">
        <v>34141</v>
      </c>
      <c r="D89" s="19">
        <v>-2.8277500000000004</v>
      </c>
      <c r="E89" s="19">
        <v>-0.63953699610333348</v>
      </c>
      <c r="F89" s="19">
        <v>-3.4672869961033337</v>
      </c>
      <c r="G89" s="15">
        <v>1</v>
      </c>
    </row>
    <row r="90" spans="1:7">
      <c r="A90" s="28" t="s">
        <v>64</v>
      </c>
      <c r="B90" s="15" t="s">
        <v>11</v>
      </c>
      <c r="C90" s="25">
        <v>34142</v>
      </c>
      <c r="D90" s="19">
        <v>-1914.004360000012</v>
      </c>
      <c r="E90" s="19">
        <v>74.506435427519989</v>
      </c>
      <c r="F90" s="19">
        <v>-1839.4979245724919</v>
      </c>
      <c r="G90" s="15">
        <v>1</v>
      </c>
    </row>
    <row r="91" spans="1:7">
      <c r="A91" s="28" t="s">
        <v>36</v>
      </c>
      <c r="B91" s="15" t="s">
        <v>11</v>
      </c>
      <c r="C91" s="25">
        <v>34143</v>
      </c>
      <c r="D91" s="19">
        <v>-14904.48949000006</v>
      </c>
      <c r="E91" s="19">
        <v>574.97744660991236</v>
      </c>
      <c r="F91" s="19">
        <v>-14329.512043390147</v>
      </c>
      <c r="G91" s="15">
        <v>1</v>
      </c>
    </row>
    <row r="92" spans="1:7">
      <c r="A92" s="28" t="s">
        <v>37</v>
      </c>
      <c r="B92" s="15" t="s">
        <v>11</v>
      </c>
      <c r="C92" s="25">
        <v>34144</v>
      </c>
      <c r="D92" s="19">
        <v>0</v>
      </c>
      <c r="E92" s="19">
        <v>0</v>
      </c>
      <c r="F92" s="19">
        <v>0</v>
      </c>
      <c r="G92" s="15">
        <v>1</v>
      </c>
    </row>
    <row r="93" spans="1:7">
      <c r="A93" s="28" t="s">
        <v>38</v>
      </c>
      <c r="B93" s="15" t="s">
        <v>11</v>
      </c>
      <c r="C93" s="25">
        <v>34145</v>
      </c>
      <c r="D93" s="19">
        <v>0</v>
      </c>
      <c r="E93" s="19">
        <v>0</v>
      </c>
      <c r="F93" s="19">
        <v>0</v>
      </c>
      <c r="G93" s="15">
        <v>1</v>
      </c>
    </row>
    <row r="94" spans="1:7">
      <c r="A94" s="28" t="s">
        <v>39</v>
      </c>
      <c r="B94" s="15" t="s">
        <v>11</v>
      </c>
      <c r="C94" s="25">
        <v>34146</v>
      </c>
      <c r="D94" s="19">
        <v>0</v>
      </c>
      <c r="E94" s="19">
        <v>0</v>
      </c>
      <c r="F94" s="19">
        <v>0</v>
      </c>
      <c r="G94" s="15">
        <v>1</v>
      </c>
    </row>
    <row r="95" spans="1:7">
      <c r="A95" s="26" t="s">
        <v>65</v>
      </c>
      <c r="B95" s="15" t="s">
        <v>11</v>
      </c>
      <c r="C95" s="25">
        <v>3415</v>
      </c>
      <c r="D95" s="21">
        <f>+D96+D97+D98+D99+D100</f>
        <v>-401.40469000000644</v>
      </c>
      <c r="E95" s="21">
        <f>+E96+E97+E98+E99+E100</f>
        <v>39.588944564916289</v>
      </c>
      <c r="F95" s="21">
        <f>+F96+F97+F98+F99+F100</f>
        <v>-361.81574543509009</v>
      </c>
      <c r="G95" s="15">
        <v>1</v>
      </c>
    </row>
    <row r="96" spans="1:7">
      <c r="A96" s="28" t="s">
        <v>40</v>
      </c>
      <c r="B96" s="15" t="s">
        <v>11</v>
      </c>
      <c r="C96" s="25">
        <v>34151</v>
      </c>
      <c r="D96" s="19">
        <v>-1145.7461200000057</v>
      </c>
      <c r="E96" s="19">
        <v>15.673141033111744</v>
      </c>
      <c r="F96" s="19">
        <v>-1130.072978966894</v>
      </c>
      <c r="G96" s="15">
        <v>1</v>
      </c>
    </row>
    <row r="97" spans="1:7">
      <c r="A97" s="28" t="s">
        <v>41</v>
      </c>
      <c r="B97" s="15" t="s">
        <v>11</v>
      </c>
      <c r="C97" s="25">
        <v>34152</v>
      </c>
      <c r="D97" s="19">
        <v>-439.29095000000046</v>
      </c>
      <c r="E97" s="19">
        <v>17.423364844886454</v>
      </c>
      <c r="F97" s="19">
        <v>-421.867585155114</v>
      </c>
      <c r="G97" s="15">
        <v>1</v>
      </c>
    </row>
    <row r="98" spans="1:7">
      <c r="A98" s="28" t="s">
        <v>42</v>
      </c>
      <c r="B98" s="15" t="s">
        <v>11</v>
      </c>
      <c r="C98" s="25">
        <v>34153</v>
      </c>
      <c r="D98" s="19">
        <v>0</v>
      </c>
      <c r="E98" s="19">
        <v>0</v>
      </c>
      <c r="F98" s="19">
        <v>0</v>
      </c>
      <c r="G98" s="15">
        <v>1</v>
      </c>
    </row>
    <row r="99" spans="1:7">
      <c r="A99" s="28" t="s">
        <v>44</v>
      </c>
      <c r="B99" s="15" t="s">
        <v>11</v>
      </c>
      <c r="C99" s="25">
        <v>34154</v>
      </c>
      <c r="D99" s="19">
        <v>0</v>
      </c>
      <c r="E99" s="19">
        <v>0</v>
      </c>
      <c r="F99" s="19">
        <v>0</v>
      </c>
      <c r="G99" s="15">
        <v>1</v>
      </c>
    </row>
    <row r="100" spans="1:7">
      <c r="A100" s="28" t="s">
        <v>45</v>
      </c>
      <c r="B100" s="15" t="s">
        <v>11</v>
      </c>
      <c r="C100" s="25">
        <v>34155</v>
      </c>
      <c r="D100" s="19">
        <v>1183.6323799999998</v>
      </c>
      <c r="E100" s="19">
        <v>6.4924386869180886</v>
      </c>
      <c r="F100" s="19">
        <v>1190.1248186869179</v>
      </c>
      <c r="G100" s="15">
        <v>1</v>
      </c>
    </row>
    <row r="101" spans="1:7">
      <c r="A101" s="28" t="s">
        <v>100</v>
      </c>
      <c r="B101" s="15" t="s">
        <v>11</v>
      </c>
      <c r="C101" s="25">
        <v>342</v>
      </c>
      <c r="D101" s="21">
        <f>+D102+D103+D104+D105+D106+D107</f>
        <v>-3463.3447100000099</v>
      </c>
      <c r="E101" s="21">
        <f>+E102+E103+E104+E105+E106+E107</f>
        <v>-82.737555461486807</v>
      </c>
      <c r="F101" s="21">
        <f>+F102+F103+F104+F105+F106+F107</f>
        <v>-3546.0822654614963</v>
      </c>
      <c r="G101" s="15">
        <v>1</v>
      </c>
    </row>
    <row r="102" spans="1:7">
      <c r="A102" s="28" t="s">
        <v>66</v>
      </c>
      <c r="B102" s="15" t="s">
        <v>11</v>
      </c>
      <c r="C102" s="25">
        <v>3421</v>
      </c>
      <c r="D102" s="19">
        <v>-1895.0025600000117</v>
      </c>
      <c r="E102" s="19">
        <v>-104.3211242498993</v>
      </c>
      <c r="F102" s="19">
        <v>-1999.3236842499109</v>
      </c>
      <c r="G102" s="15">
        <v>1</v>
      </c>
    </row>
    <row r="103" spans="1:7">
      <c r="A103" s="28" t="s">
        <v>67</v>
      </c>
      <c r="B103" s="15" t="s">
        <v>11</v>
      </c>
      <c r="C103" s="25">
        <v>3422</v>
      </c>
      <c r="D103" s="19">
        <v>-206.87429999999998</v>
      </c>
      <c r="E103" s="19">
        <v>0</v>
      </c>
      <c r="F103" s="19">
        <v>-206.87429999999998</v>
      </c>
      <c r="G103" s="15">
        <v>1</v>
      </c>
    </row>
    <row r="104" spans="1:7">
      <c r="A104" s="28" t="s">
        <v>68</v>
      </c>
      <c r="B104" s="15" t="s">
        <v>11</v>
      </c>
      <c r="C104" s="25">
        <v>3423</v>
      </c>
      <c r="D104" s="19">
        <v>-834.66387999999858</v>
      </c>
      <c r="E104" s="19">
        <v>32.636179739125311</v>
      </c>
      <c r="F104" s="19">
        <v>-802.0277002608733</v>
      </c>
      <c r="G104" s="15">
        <v>1</v>
      </c>
    </row>
    <row r="105" spans="1:7">
      <c r="A105" s="28" t="s">
        <v>69</v>
      </c>
      <c r="B105" s="15" t="s">
        <v>11</v>
      </c>
      <c r="C105" s="25">
        <v>3424</v>
      </c>
      <c r="D105" s="19">
        <v>0</v>
      </c>
      <c r="E105" s="19">
        <v>0</v>
      </c>
      <c r="F105" s="19">
        <v>0</v>
      </c>
      <c r="G105" s="15">
        <v>1</v>
      </c>
    </row>
    <row r="106" spans="1:7">
      <c r="A106" s="28" t="s">
        <v>70</v>
      </c>
      <c r="B106" s="15" t="s">
        <v>11</v>
      </c>
      <c r="C106" s="25">
        <v>3425</v>
      </c>
      <c r="D106" s="19">
        <v>0</v>
      </c>
      <c r="E106" s="19">
        <v>0</v>
      </c>
      <c r="F106" s="19">
        <v>0</v>
      </c>
      <c r="G106" s="15">
        <v>1</v>
      </c>
    </row>
    <row r="107" spans="1:7">
      <c r="A107" s="28" t="s">
        <v>71</v>
      </c>
      <c r="B107" s="15" t="s">
        <v>11</v>
      </c>
      <c r="C107" s="25">
        <v>3426</v>
      </c>
      <c r="D107" s="19">
        <v>-526.80396999999937</v>
      </c>
      <c r="E107" s="19">
        <v>-11.052610950712824</v>
      </c>
      <c r="F107" s="19">
        <v>-537.85658095071221</v>
      </c>
      <c r="G107" s="15">
        <v>1</v>
      </c>
    </row>
    <row r="108" spans="1:7">
      <c r="A108" s="26" t="s">
        <v>72</v>
      </c>
      <c r="B108" s="15" t="s">
        <v>11</v>
      </c>
      <c r="C108" s="25">
        <v>343</v>
      </c>
      <c r="D108" s="21">
        <f>+D109+D110+D111+D112+D113+D114</f>
        <v>-10137.41697</v>
      </c>
      <c r="E108" s="21">
        <f>+E109+E110+E111+E112+E113+E114</f>
        <v>281.10765532744091</v>
      </c>
      <c r="F108" s="21">
        <f>+F109+F110+F111+F112+F113+F114</f>
        <v>-9856.3093146725587</v>
      </c>
      <c r="G108" s="15">
        <v>1</v>
      </c>
    </row>
    <row r="109" spans="1:7">
      <c r="A109" s="28" t="s">
        <v>73</v>
      </c>
      <c r="B109" s="15" t="s">
        <v>11</v>
      </c>
      <c r="C109" s="25">
        <v>3431</v>
      </c>
      <c r="D109" s="19">
        <v>-4683.0806800000009</v>
      </c>
      <c r="E109" s="19">
        <v>-207.46352290112205</v>
      </c>
      <c r="F109" s="19">
        <v>-4890.5442029011228</v>
      </c>
      <c r="G109" s="15">
        <v>1</v>
      </c>
    </row>
    <row r="110" spans="1:7">
      <c r="A110" s="28" t="s">
        <v>74</v>
      </c>
      <c r="B110" s="15" t="s">
        <v>11</v>
      </c>
      <c r="C110" s="25">
        <v>3432</v>
      </c>
      <c r="D110" s="19">
        <v>-1151.4773900000005</v>
      </c>
      <c r="E110" s="19">
        <v>-5.6623919071666551</v>
      </c>
      <c r="F110" s="19">
        <v>-1157.1397819071672</v>
      </c>
      <c r="G110" s="15">
        <v>1</v>
      </c>
    </row>
    <row r="111" spans="1:7">
      <c r="A111" s="28" t="s">
        <v>75</v>
      </c>
      <c r="B111" s="15" t="s">
        <v>11</v>
      </c>
      <c r="C111" s="25">
        <v>3433</v>
      </c>
      <c r="D111" s="19">
        <v>0</v>
      </c>
      <c r="E111" s="19">
        <v>0</v>
      </c>
      <c r="F111" s="19">
        <v>0</v>
      </c>
      <c r="G111" s="15">
        <v>1</v>
      </c>
    </row>
    <row r="112" spans="1:7">
      <c r="A112" s="28" t="s">
        <v>76</v>
      </c>
      <c r="B112" s="15" t="s">
        <v>11</v>
      </c>
      <c r="C112" s="25">
        <v>3434</v>
      </c>
      <c r="D112" s="19">
        <v>-3745.8588999999993</v>
      </c>
      <c r="E112" s="19">
        <v>-62.766429864270364</v>
      </c>
      <c r="F112" s="19">
        <v>-3808.6253298642696</v>
      </c>
      <c r="G112" s="15">
        <v>1</v>
      </c>
    </row>
    <row r="113" spans="1:10">
      <c r="A113" s="28" t="s">
        <v>77</v>
      </c>
      <c r="B113" s="15" t="s">
        <v>11</v>
      </c>
      <c r="C113" s="25">
        <v>3435</v>
      </c>
      <c r="D113" s="19">
        <v>0</v>
      </c>
      <c r="E113" s="19">
        <v>0</v>
      </c>
      <c r="F113" s="19">
        <v>0</v>
      </c>
      <c r="G113" s="15">
        <v>1</v>
      </c>
    </row>
    <row r="114" spans="1:10">
      <c r="A114" s="28" t="s">
        <v>78</v>
      </c>
      <c r="B114" s="15" t="s">
        <v>11</v>
      </c>
      <c r="C114" s="25">
        <v>3436</v>
      </c>
      <c r="D114" s="19">
        <v>-557</v>
      </c>
      <c r="E114" s="19">
        <v>557</v>
      </c>
      <c r="F114" s="19">
        <v>0</v>
      </c>
      <c r="G114" s="15">
        <v>1</v>
      </c>
    </row>
    <row r="115" spans="1:10">
      <c r="A115" s="29" t="s">
        <v>80</v>
      </c>
      <c r="B115" s="15">
        <v>49</v>
      </c>
      <c r="C115" s="15">
        <v>49</v>
      </c>
      <c r="D115" s="30">
        <v>3367.1707500000002</v>
      </c>
      <c r="E115" s="30">
        <v>0</v>
      </c>
      <c r="F115" s="30">
        <v>3367.1707500000002</v>
      </c>
      <c r="G115" s="12"/>
      <c r="H115" s="14"/>
    </row>
    <row r="116" spans="1:10" ht="15">
      <c r="A116" s="11" t="s">
        <v>8</v>
      </c>
      <c r="B116" s="15"/>
      <c r="C116" s="15"/>
      <c r="D116" s="18">
        <f>+D117+D118+D119+D120</f>
        <v>-141491.75283099999</v>
      </c>
      <c r="E116" s="18">
        <f>+E117+E118+E119+E120</f>
        <v>-12987.177460000001</v>
      </c>
      <c r="F116" s="18">
        <f>+F117+F118+F119+F120</f>
        <v>-154478.930291</v>
      </c>
      <c r="G116" s="12"/>
      <c r="H116" s="14"/>
      <c r="I116" s="14"/>
      <c r="J116" s="14"/>
    </row>
    <row r="117" spans="1:10">
      <c r="A117" s="11" t="s">
        <v>81</v>
      </c>
      <c r="B117" s="15">
        <v>42</v>
      </c>
      <c r="C117" s="15">
        <v>42</v>
      </c>
      <c r="D117" s="30">
        <v>-4500.1876199999897</v>
      </c>
      <c r="E117" s="30">
        <v>-12987.177460000001</v>
      </c>
      <c r="F117" s="30">
        <v>-17487.36508</v>
      </c>
      <c r="G117" s="12"/>
      <c r="H117" s="14"/>
    </row>
    <row r="118" spans="1:10">
      <c r="A118" s="11" t="s">
        <v>93</v>
      </c>
      <c r="B118" s="15">
        <v>43</v>
      </c>
      <c r="C118" s="15">
        <v>43</v>
      </c>
      <c r="D118" s="30">
        <v>-135947.939571</v>
      </c>
      <c r="E118" s="30">
        <v>0</v>
      </c>
      <c r="F118" s="30">
        <v>-135947.939571</v>
      </c>
      <c r="G118" s="12"/>
      <c r="H118" s="14"/>
    </row>
    <row r="119" spans="1:10">
      <c r="A119" s="11" t="s">
        <v>82</v>
      </c>
      <c r="B119" s="15">
        <v>46</v>
      </c>
      <c r="C119" s="15">
        <v>46</v>
      </c>
      <c r="D119" s="30">
        <v>-484.69794999999993</v>
      </c>
      <c r="E119" s="30">
        <v>0</v>
      </c>
      <c r="F119" s="30">
        <v>-484.69794999999993</v>
      </c>
      <c r="G119" s="12"/>
      <c r="H119" s="14"/>
    </row>
    <row r="120" spans="1:10">
      <c r="A120" s="29" t="s">
        <v>83</v>
      </c>
      <c r="B120" s="15">
        <v>491</v>
      </c>
      <c r="C120" s="15">
        <v>491</v>
      </c>
      <c r="D120" s="30">
        <v>-558.92768999999998</v>
      </c>
      <c r="E120" s="30">
        <v>0</v>
      </c>
      <c r="F120" s="30">
        <v>-558.92768999999998</v>
      </c>
      <c r="G120" s="12"/>
      <c r="H120" s="14"/>
    </row>
    <row r="121" spans="1:10" ht="15">
      <c r="A121" s="11" t="s">
        <v>8</v>
      </c>
      <c r="B121" s="15"/>
      <c r="C121" s="15"/>
      <c r="D121" s="18">
        <f>+D122</f>
        <v>-85.778999999999996</v>
      </c>
      <c r="E121" s="18">
        <f>+E122</f>
        <v>0</v>
      </c>
      <c r="F121" s="18">
        <f>+F122</f>
        <v>-85.778999999999996</v>
      </c>
      <c r="G121" s="12"/>
      <c r="H121" s="14"/>
      <c r="I121" s="14"/>
      <c r="J121" s="14"/>
    </row>
    <row r="122" spans="1:10">
      <c r="A122" s="29" t="s">
        <v>94</v>
      </c>
      <c r="B122" s="15">
        <v>42</v>
      </c>
      <c r="C122" s="15">
        <v>42</v>
      </c>
      <c r="D122" s="30">
        <v>-85.778999999999996</v>
      </c>
      <c r="E122" s="30">
        <v>0</v>
      </c>
      <c r="F122" s="30">
        <v>-85.778999999999996</v>
      </c>
      <c r="G122" s="12"/>
      <c r="H122" s="14"/>
    </row>
    <row r="123" spans="1:10" ht="15">
      <c r="A123" s="11" t="s">
        <v>9</v>
      </c>
      <c r="B123" s="15"/>
      <c r="C123" s="15"/>
      <c r="D123" s="18">
        <f>+D124+D125</f>
        <v>-829.27389999985462</v>
      </c>
      <c r="E123" s="18">
        <f>+E124+E125</f>
        <v>62328.871338985577</v>
      </c>
      <c r="F123" s="18">
        <f>+F124+F125</f>
        <v>61499.597438985598</v>
      </c>
      <c r="G123" s="12"/>
      <c r="H123" s="14"/>
      <c r="I123" s="14"/>
      <c r="J123" s="14"/>
    </row>
    <row r="124" spans="1:10">
      <c r="A124" s="11" t="s">
        <v>84</v>
      </c>
      <c r="B124" s="15">
        <v>50</v>
      </c>
      <c r="C124" s="15">
        <v>50</v>
      </c>
      <c r="D124" s="30">
        <v>-365853.58060000004</v>
      </c>
      <c r="E124" s="30">
        <v>0</v>
      </c>
      <c r="F124" s="30">
        <v>-365853.58060000004</v>
      </c>
      <c r="G124" s="12"/>
      <c r="H124" s="14"/>
      <c r="I124" s="31"/>
    </row>
    <row r="125" spans="1:10">
      <c r="A125" s="32" t="s">
        <v>85</v>
      </c>
      <c r="B125" s="33">
        <v>591</v>
      </c>
      <c r="C125" s="33">
        <v>591</v>
      </c>
      <c r="D125" s="30">
        <v>365024.30670000019</v>
      </c>
      <c r="E125" s="30">
        <v>62328.871338985577</v>
      </c>
      <c r="F125" s="30">
        <v>427353.17803898564</v>
      </c>
      <c r="G125" s="12"/>
      <c r="I125" s="31"/>
    </row>
  </sheetData>
  <mergeCells count="1">
    <mergeCell ref="A3:G3"/>
  </mergeCells>
  <pageMargins left="0.70866141732283472" right="0.70866141732283472" top="0.74803149606299213" bottom="0.74803149606299213" header="0.31496062992125984" footer="0.31496062992125984"/>
  <pageSetup scale="52" fitToHeight="5" orientation="portrait" r:id="rId1"/>
  <headerFooter>
    <oddFooter>Página &amp;P</oddFooter>
  </headerFooter>
  <rowBreaks count="2" manualBreakCount="2">
    <brk id="47" max="6" man="1"/>
    <brk id="9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Final en miles </vt:lpstr>
      <vt:lpstr>'Final en miles '!Área_de_impresión</vt:lpstr>
      <vt:lpstr>'Final en miles '!Títulos_a_imprimir</vt:lpstr>
    </vt:vector>
  </TitlesOfParts>
  <Company>KPMG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2017-10-31T20:43:09Z</cp:lastPrinted>
  <dcterms:created xsi:type="dcterms:W3CDTF">2015-06-09T15:40:32Z</dcterms:created>
  <dcterms:modified xsi:type="dcterms:W3CDTF">2018-12-17T21:38:43Z</dcterms:modified>
</cp:coreProperties>
</file>