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 " sheetId="1" r:id="rId4"/>
  </sheets>
  <definedNames/>
  <calcPr/>
</workbook>
</file>

<file path=xl/sharedStrings.xml><?xml version="1.0" encoding="utf-8"?>
<sst xmlns="http://schemas.openxmlformats.org/spreadsheetml/2006/main" count="217" uniqueCount="97">
  <si>
    <t>VELATEL PERU S.A.C.</t>
  </si>
  <si>
    <t>INFORME 1: RECONCILIACIÓN DEL ESTADO DE LA SITUACIÓN FINANCIERA ESTATUARIO CON EL DE CONTABILIDAD SEPARADA</t>
  </si>
  <si>
    <t>Periodo de reporte: Enero a Diciembre 2016</t>
  </si>
  <si>
    <t>Expresado en Miles de Soles</t>
  </si>
  <si>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</si>
  <si>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</si>
  <si>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</si>
  <si>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</si>
  <si>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</si>
  <si>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</si>
  <si>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</si>
  <si>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 xml:space="preserve">    Efectivo y equivalentes de efectivo</t>
  </si>
  <si>
    <t xml:space="preserve">    Cuentas por cobrar comerciales, neto</t>
  </si>
  <si>
    <t xml:space="preserve">    Cuentas por cobrar a partes relacionadas</t>
  </si>
  <si>
    <t xml:space="preserve">    Gastos pagados por anticipado</t>
  </si>
  <si>
    <t xml:space="preserve">    Impuestos por recuperar</t>
  </si>
  <si>
    <t>ACTIVO NO CORRIENTE</t>
  </si>
  <si>
    <t xml:space="preserve">    Activo Fijo Bruto  </t>
  </si>
  <si>
    <t>NOTA1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</si>
  <si>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</si>
  <si>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</si>
  <si>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</si>
  <si>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</si>
  <si>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</si>
  <si>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</si>
  <si>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</si>
  <si>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</si>
  <si>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      Otros Equipos Terminales  </t>
  </si>
  <si>
    <t xml:space="preserve">          Planta y Equipo de Acceso Local  </t>
  </si>
  <si>
    <t xml:space="preserve">          Equipos Centrales y de agregación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</si>
  <si>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</si>
  <si>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</si>
  <si>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</si>
  <si>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</si>
  <si>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</si>
  <si>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</si>
  <si>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</si>
  <si>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</si>
  <si>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</si>
  <si>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</si>
  <si>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</si>
  <si>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</si>
  <si>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</si>
  <si>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</si>
  <si>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</si>
  <si>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Otros Activos Fijos Brutos de Comunicaciones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</si>
  <si>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</si>
  <si>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</si>
  <si>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</si>
  <si>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     Equipos para Circuitos Alquilados  </t>
  </si>
  <si>
    <t xml:space="preserve">                Otros  </t>
  </si>
  <si>
    <t xml:space="preserve">        Terreno, Edificios, Planta y Equipos no de Telecomunicaciones  </t>
  </si>
  <si>
    <t xml:space="preserve">           Terrenos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</si>
  <si>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</si>
  <si>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</si>
  <si>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</si>
  <si>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</si>
  <si>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</si>
  <si>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</si>
  <si>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r>
      <t xml:space="preserve">    </t>
    </r>
    <r>
      <rPr>
        <rFont val="Calibri Light"/>
        <b/>
        <sz val="10.0"/>
      </rPr>
      <t xml:space="preserve">Activos Intangibles </t>
    </r>
    <r>
      <rPr>
        <rFont val="Calibri Light"/>
        <sz val="10.0"/>
      </rPr>
      <t xml:space="preserve"> </t>
    </r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</si>
  <si>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</si>
  <si>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</si>
  <si>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</si>
  <si>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</si>
  <si>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</si>
  <si>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</si>
  <si>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r>
      <t xml:space="preserve">    </t>
    </r>
    <r>
      <rPr>
        <rFont val="Calibri Light"/>
        <b/>
        <sz val="10.0"/>
      </rPr>
      <t xml:space="preserve">Otros Activos No Corrientes </t>
    </r>
    <r>
      <rPr>
        <rFont val="Calibri Light"/>
        <sz val="10.0"/>
      </rPr>
      <t xml:space="preserve"> </t>
    </r>
  </si>
  <si>
    <r>
      <t xml:space="preserve">     </t>
    </r>
    <r>
      <rPr>
        <rFont val="Calibri Light"/>
        <b/>
        <sz val="10.0"/>
      </rPr>
      <t xml:space="preserve">Depreciación del Activo Fijo Bruto, y Amortización </t>
    </r>
    <r>
      <rPr>
        <rFont val="Calibri Light"/>
        <sz val="10.0"/>
      </rPr>
      <t xml:space="preserve"> </t>
    </r>
  </si>
  <si>
    <r>
      <t xml:space="preserve">        </t>
    </r>
    <r>
      <rPr>
        <rFont val="Calibri Light"/>
        <b/>
        <sz val="10.0"/>
      </rPr>
      <t xml:space="preserve">Depreciación de Planta y Equipo de Comunicaciones </t>
    </r>
    <r>
      <rPr>
        <rFont val="Calibri Light"/>
        <sz val="10.0"/>
      </rPr>
      <t xml:space="preserve"> </t>
    </r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</si>
  <si>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</si>
  <si>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</si>
  <si>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</si>
  <si>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</si>
  <si>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</si>
  <si>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</si>
  <si>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r>
      <t xml:space="preserve">            </t>
    </r>
    <r>
      <rPr>
        <rFont val="Calibri Light"/>
        <b/>
        <sz val="10.0"/>
      </rPr>
      <t xml:space="preserve">Depreciación de Edificios, y Planta y Equipos no de Telecomunicaciones </t>
    </r>
    <r>
      <rPr>
        <rFont val="Calibri Light"/>
        <sz val="10.0"/>
      </rPr>
      <t xml:space="preserve"> </t>
    </r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</si>
  <si>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</si>
  <si>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</si>
  <si>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</si>
  <si>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</si>
  <si>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</si>
  <si>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</si>
  <si>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</si>
  <si>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</si>
  <si>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</si>
  <si>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</si>
  <si>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</si>
  <si>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</si>
  <si>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</si>
  <si>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   Activo por impuesto a las ganancias diferido, neto</t>
  </si>
  <si>
    <t>PASIVO CORRIENTE</t>
  </si>
  <si>
    <t xml:space="preserve">    Cuentas por pagar comerciales</t>
  </si>
  <si>
    <t xml:space="preserve">    Cuentas por pagar a partes relacionadas</t>
  </si>
  <si>
    <t xml:space="preserve">    Otras cuentas por pagar</t>
  </si>
  <si>
    <t>PATRIMONIO NETO</t>
  </si>
  <si>
    <t xml:space="preserve">    Capital Social</t>
  </si>
  <si>
    <t xml:space="preserve">    Resultados Acumulados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</si>
</sst>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"/>
    <numFmt numFmtId="165" formatCode="_ * #,##0.00_ ;_ * \-#,##0.00_ ;_ * &quot;-&quot;??_ ;_ @_ "/>
  </numFmts>
  <fonts count="6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u/>
      <sz val="10.0"/>
      <color theme="1"/>
      <name val="Calibri"/>
    </font>
    <font>
      <b/>
      <u/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</fills>
  <borders count="9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3" fontId="2" numFmtId="164" xfId="0" applyBorder="1" applyFont="1" applyNumberFormat="1"/>
    <xf borderId="2" fillId="3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ont="1">
      <alignment horizontal="center" shrinkToFit="0" vertical="center" wrapText="1"/>
    </xf>
    <xf borderId="1" fillId="3" fontId="1" numFmtId="164" xfId="0" applyAlignment="1" applyBorder="1" applyFont="1" applyNumberFormat="1">
      <alignment horizontal="center" shrinkToFit="0" vertical="center" wrapText="1"/>
    </xf>
    <xf borderId="5" fillId="2" fontId="1" numFmtId="0" xfId="0" applyBorder="1" applyFont="1"/>
    <xf borderId="6" fillId="2" fontId="1" numFmtId="0" xfId="0" applyBorder="1" applyFont="1"/>
    <xf borderId="5" fillId="4" fontId="1" numFmtId="0" xfId="0" applyAlignment="1" applyBorder="1" applyFill="1" applyFont="1">
      <alignment horizontal="center" vertical="center"/>
    </xf>
    <xf borderId="5" fillId="4" fontId="1" numFmtId="164" xfId="0" applyAlignment="1" applyBorder="1" applyFont="1" applyNumberFormat="1">
      <alignment horizontal="center" shrinkToFit="0" vertical="center" wrapText="1"/>
    </xf>
    <xf borderId="5" fillId="4" fontId="1" numFmtId="0" xfId="0" applyAlignment="1" applyBorder="1" applyFont="1">
      <alignment horizontal="center" shrinkToFit="0" vertical="center" wrapText="1"/>
    </xf>
    <xf borderId="5" fillId="3" fontId="1" numFmtId="0" xfId="0" applyBorder="1" applyFont="1"/>
    <xf borderId="5" fillId="3" fontId="2" numFmtId="0" xfId="0" applyBorder="1" applyFont="1"/>
    <xf borderId="5" fillId="3" fontId="4" numFmtId="164" xfId="0" applyBorder="1" applyFont="1" applyNumberFormat="1"/>
    <xf borderId="1" fillId="3" fontId="2" numFmtId="165" xfId="0" applyBorder="1" applyFont="1" applyNumberFormat="1"/>
    <xf borderId="5" fillId="3" fontId="2" numFmtId="0" xfId="0" applyAlignment="1" applyBorder="1" applyFont="1">
      <alignment horizontal="center"/>
    </xf>
    <xf borderId="5" fillId="3" fontId="2" numFmtId="164" xfId="0" applyBorder="1" applyFont="1" applyNumberFormat="1"/>
    <xf borderId="5" fillId="0" fontId="5" numFmtId="164" xfId="0" applyBorder="1" applyFont="1" applyNumberFormat="1"/>
    <xf borderId="5" fillId="0" fontId="1" numFmtId="164" xfId="0" applyBorder="1" applyFont="1" applyNumberFormat="1"/>
    <xf borderId="1" fillId="3" fontId="2" numFmtId="4" xfId="0" applyBorder="1" applyFont="1" applyNumberFormat="1"/>
    <xf borderId="5" fillId="3" fontId="1" numFmtId="164" xfId="0" applyBorder="1" applyFont="1" applyNumberFormat="1"/>
    <xf borderId="5" fillId="3" fontId="2" numFmtId="0" xfId="0" applyAlignment="1" applyBorder="1" applyFont="1">
      <alignment horizontal="left"/>
    </xf>
    <xf borderId="7" fillId="0" fontId="2" numFmtId="164" xfId="0" applyBorder="1" applyFont="1" applyNumberFormat="1"/>
    <xf borderId="1" fillId="3" fontId="2" numFmtId="3" xfId="0" applyAlignment="1" applyBorder="1" applyFont="1" applyNumberFormat="1">
      <alignment horizontal="left" shrinkToFit="0" vertical="center" wrapText="1"/>
    </xf>
    <xf borderId="8" fillId="3" fontId="1" numFmtId="0" xfId="0" applyBorder="1" applyFont="1"/>
    <xf borderId="8" fillId="3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58.88"/>
    <col customWidth="1" min="2" max="2" width="13.5"/>
    <col customWidth="1" min="3" max="3" width="9.63"/>
    <col customWidth="1" min="4" max="4" width="21.0"/>
    <col customWidth="1" min="5" max="5" width="20.5"/>
    <col customWidth="1" min="6" max="6" width="18.38"/>
    <col customWidth="1" min="7" max="7" width="8.0"/>
    <col customWidth="1" min="8" max="8" width="13.75"/>
    <col customWidth="1" min="9" max="9" width="15.63"/>
    <col customWidth="1" min="10" max="10" width="14.88"/>
    <col customWidth="1" min="11" max="12" width="14.25"/>
    <col customWidth="1" min="13" max="26" width="8.0"/>
  </cols>
  <sheetData>
    <row r="1" ht="12.75" customHeight="1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/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0.75" customHeight="1">
      <c r="A3" s="4" t="s">
        <v>1</v>
      </c>
      <c r="B3" s="5"/>
      <c r="C3" s="5"/>
      <c r="D3" s="5"/>
      <c r="E3" s="5"/>
      <c r="F3" s="5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/>
      <c r="B4" s="7"/>
      <c r="C4" s="7"/>
      <c r="D4" s="8"/>
      <c r="E4" s="8"/>
      <c r="F4" s="8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9" t="s">
        <v>2</v>
      </c>
      <c r="B5" s="2"/>
      <c r="C5" s="2"/>
      <c r="D5" s="3"/>
      <c r="E5" s="3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0"/>
      <c r="B6" s="2"/>
      <c r="C6" s="2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1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3" t="s">
        <v>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14" t="s">
        <v>10</v>
      </c>
      <c r="B8" s="15"/>
      <c r="C8" s="15"/>
      <c r="D8" s="16">
        <f t="shared" ref="D8:F8" si="1">+D9+D10+D11+D12+D13</f>
        <v>887.76261</v>
      </c>
      <c r="E8" s="16">
        <f t="shared" si="1"/>
        <v>0</v>
      </c>
      <c r="F8" s="16">
        <f t="shared" si="1"/>
        <v>887.76261</v>
      </c>
      <c r="G8" s="15"/>
      <c r="H8" s="17"/>
      <c r="I8" s="17"/>
      <c r="J8" s="1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4" t="s">
        <v>11</v>
      </c>
      <c r="B9" s="18">
        <v>10.0</v>
      </c>
      <c r="C9" s="18">
        <v>10.0</v>
      </c>
      <c r="D9" s="19">
        <v>31.17054000000002</v>
      </c>
      <c r="E9" s="19">
        <v>0.0</v>
      </c>
      <c r="F9" s="19">
        <v>31.17054000000002</v>
      </c>
      <c r="G9" s="1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4" t="s">
        <v>12</v>
      </c>
      <c r="B10" s="18">
        <v>12.0</v>
      </c>
      <c r="C10" s="18">
        <v>12.0</v>
      </c>
      <c r="D10" s="19">
        <v>309.03696999999994</v>
      </c>
      <c r="E10" s="19">
        <v>0.0</v>
      </c>
      <c r="F10" s="19">
        <v>309.03696999999994</v>
      </c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4" t="s">
        <v>13</v>
      </c>
      <c r="B11" s="18">
        <v>13.0</v>
      </c>
      <c r="C11" s="18">
        <v>13.0</v>
      </c>
      <c r="D11" s="19">
        <v>80.69484</v>
      </c>
      <c r="E11" s="19">
        <v>0.0</v>
      </c>
      <c r="F11" s="19">
        <v>80.69484</v>
      </c>
      <c r="G11" s="1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4" t="s">
        <v>14</v>
      </c>
      <c r="B12" s="18">
        <v>18.0</v>
      </c>
      <c r="C12" s="18">
        <v>18.0</v>
      </c>
      <c r="D12" s="19">
        <v>6.441199999999953</v>
      </c>
      <c r="E12" s="19">
        <v>0.0</v>
      </c>
      <c r="F12" s="19">
        <v>6.441199999999953</v>
      </c>
      <c r="G12" s="1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4" t="s">
        <v>15</v>
      </c>
      <c r="B13" s="18">
        <v>40.0</v>
      </c>
      <c r="C13" s="18">
        <v>40.0</v>
      </c>
      <c r="D13" s="19">
        <v>460.41905999999983</v>
      </c>
      <c r="E13" s="19">
        <v>0.0</v>
      </c>
      <c r="F13" s="19">
        <v>460.41905999999983</v>
      </c>
      <c r="G13" s="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14" t="s">
        <v>16</v>
      </c>
      <c r="B14" s="18"/>
      <c r="C14" s="18"/>
      <c r="D14" s="20">
        <f t="shared" ref="D14:F14" si="2">D15+D56+D63+D64+D111</f>
        <v>1117.94851</v>
      </c>
      <c r="E14" s="20">
        <f t="shared" si="2"/>
        <v>3.348296356</v>
      </c>
      <c r="F14" s="20">
        <f t="shared" si="2"/>
        <v>1121.296806</v>
      </c>
      <c r="G14" s="15"/>
      <c r="H14" s="17"/>
      <c r="I14" s="17"/>
      <c r="J14" s="1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4" t="s">
        <v>17</v>
      </c>
      <c r="B15" s="18" t="s">
        <v>18</v>
      </c>
      <c r="C15" s="18">
        <v>30.0</v>
      </c>
      <c r="D15" s="21">
        <f t="shared" ref="D15:F15" si="3">+D16+D48</f>
        <v>2262.325336</v>
      </c>
      <c r="E15" s="21">
        <f t="shared" si="3"/>
        <v>-1.356893843</v>
      </c>
      <c r="F15" s="21">
        <f t="shared" si="3"/>
        <v>2260.968442</v>
      </c>
      <c r="G15" s="18">
        <v>1.0</v>
      </c>
      <c r="H15" s="2"/>
      <c r="I15" s="22"/>
      <c r="J15" s="22"/>
      <c r="K15" s="22"/>
      <c r="L15" s="2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4" t="s">
        <v>19</v>
      </c>
      <c r="B16" s="18" t="s">
        <v>18</v>
      </c>
      <c r="C16" s="18">
        <v>301.0</v>
      </c>
      <c r="D16" s="21">
        <f t="shared" ref="D16:F16" si="4">+D17+D25+D26+D35+D42</f>
        <v>1177.696908</v>
      </c>
      <c r="E16" s="21">
        <f t="shared" si="4"/>
        <v>5.150876726</v>
      </c>
      <c r="F16" s="21">
        <f t="shared" si="4"/>
        <v>1182.847785</v>
      </c>
      <c r="G16" s="18">
        <v>1.0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4" t="s">
        <v>20</v>
      </c>
      <c r="B17" s="18" t="s">
        <v>18</v>
      </c>
      <c r="C17" s="18">
        <v>3011.0</v>
      </c>
      <c r="D17" s="21">
        <f t="shared" ref="D17:F17" si="5">+D18+D19+D20+D21+D22+D23+D24</f>
        <v>0</v>
      </c>
      <c r="E17" s="21">
        <f t="shared" si="5"/>
        <v>0</v>
      </c>
      <c r="F17" s="21">
        <f t="shared" si="5"/>
        <v>0</v>
      </c>
      <c r="G17" s="18">
        <v>1.0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5" t="s">
        <v>21</v>
      </c>
      <c r="B18" s="18" t="s">
        <v>18</v>
      </c>
      <c r="C18" s="18">
        <v>30111.0</v>
      </c>
      <c r="D18" s="19">
        <v>0.0</v>
      </c>
      <c r="E18" s="19">
        <v>0.0</v>
      </c>
      <c r="F18" s="19">
        <v>0.0</v>
      </c>
      <c r="G18" s="18">
        <v>1.0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5" t="s">
        <v>22</v>
      </c>
      <c r="B19" s="18" t="s">
        <v>18</v>
      </c>
      <c r="C19" s="18">
        <v>30112.0</v>
      </c>
      <c r="D19" s="19">
        <v>0.0</v>
      </c>
      <c r="E19" s="19">
        <v>0.0</v>
      </c>
      <c r="F19" s="19">
        <v>0.0</v>
      </c>
      <c r="G19" s="18">
        <v>1.0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5" t="s">
        <v>23</v>
      </c>
      <c r="B20" s="18" t="s">
        <v>18</v>
      </c>
      <c r="C20" s="18">
        <v>30113.0</v>
      </c>
      <c r="D20" s="19">
        <v>0.0</v>
      </c>
      <c r="E20" s="19">
        <v>0.0</v>
      </c>
      <c r="F20" s="19">
        <v>0.0</v>
      </c>
      <c r="G20" s="18">
        <v>1.0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5" t="s">
        <v>24</v>
      </c>
      <c r="B21" s="18" t="s">
        <v>18</v>
      </c>
      <c r="C21" s="18">
        <v>30114.0</v>
      </c>
      <c r="D21" s="19">
        <v>0.0</v>
      </c>
      <c r="E21" s="19">
        <v>0.0</v>
      </c>
      <c r="F21" s="19">
        <v>0.0</v>
      </c>
      <c r="G21" s="18">
        <v>1.0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5" t="s">
        <v>25</v>
      </c>
      <c r="B22" s="18" t="s">
        <v>18</v>
      </c>
      <c r="C22" s="18">
        <v>30115.0</v>
      </c>
      <c r="D22" s="19">
        <v>0.0</v>
      </c>
      <c r="E22" s="19">
        <v>0.0</v>
      </c>
      <c r="F22" s="19">
        <v>0.0</v>
      </c>
      <c r="G22" s="18">
        <v>1.0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5" t="s">
        <v>26</v>
      </c>
      <c r="B23" s="18" t="s">
        <v>18</v>
      </c>
      <c r="C23" s="18">
        <v>30116.0</v>
      </c>
      <c r="D23" s="19">
        <v>0.0</v>
      </c>
      <c r="E23" s="19">
        <v>0.0</v>
      </c>
      <c r="F23" s="19">
        <v>0.0</v>
      </c>
      <c r="G23" s="18">
        <v>1.0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5" t="s">
        <v>27</v>
      </c>
      <c r="B24" s="18" t="s">
        <v>18</v>
      </c>
      <c r="C24" s="18">
        <v>30117.0</v>
      </c>
      <c r="D24" s="19">
        <v>0.0</v>
      </c>
      <c r="E24" s="19">
        <v>0.0</v>
      </c>
      <c r="F24" s="19">
        <v>0.0</v>
      </c>
      <c r="G24" s="18">
        <v>1.0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4" t="s">
        <v>28</v>
      </c>
      <c r="B25" s="18" t="s">
        <v>18</v>
      </c>
      <c r="C25" s="18">
        <v>3012.0</v>
      </c>
      <c r="D25" s="23">
        <v>0.0</v>
      </c>
      <c r="E25" s="23">
        <v>0.0</v>
      </c>
      <c r="F25" s="23">
        <v>0.0</v>
      </c>
      <c r="G25" s="18">
        <v>1.0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4" t="s">
        <v>29</v>
      </c>
      <c r="B26" s="18" t="s">
        <v>18</v>
      </c>
      <c r="C26" s="18">
        <v>3013.0</v>
      </c>
      <c r="D26" s="21">
        <f t="shared" ref="D26:F26" si="6">+D27+D28+D29+D30+D31+D32+D33+D34</f>
        <v>151.7025208</v>
      </c>
      <c r="E26" s="21">
        <f t="shared" si="6"/>
        <v>-0.9102151251</v>
      </c>
      <c r="F26" s="21">
        <f t="shared" si="6"/>
        <v>150.7923057</v>
      </c>
      <c r="G26" s="18">
        <v>1.0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5" t="s">
        <v>30</v>
      </c>
      <c r="B27" s="18" t="s">
        <v>18</v>
      </c>
      <c r="C27" s="18">
        <v>30131.0</v>
      </c>
      <c r="D27" s="19">
        <v>0.0</v>
      </c>
      <c r="E27" s="19">
        <v>0.0</v>
      </c>
      <c r="F27" s="19">
        <v>0.0</v>
      </c>
      <c r="G27" s="18">
        <v>1.0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5" t="s">
        <v>31</v>
      </c>
      <c r="B28" s="18" t="s">
        <v>18</v>
      </c>
      <c r="C28" s="18">
        <v>30132.0</v>
      </c>
      <c r="D28" s="19">
        <v>0.0</v>
      </c>
      <c r="E28" s="19">
        <v>0.0</v>
      </c>
      <c r="F28" s="19">
        <v>0.0</v>
      </c>
      <c r="G28" s="18">
        <v>1.0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5" t="s">
        <v>32</v>
      </c>
      <c r="B29" s="18" t="s">
        <v>18</v>
      </c>
      <c r="C29" s="18">
        <v>30133.0</v>
      </c>
      <c r="D29" s="19">
        <v>0.0</v>
      </c>
      <c r="E29" s="19">
        <v>0.0</v>
      </c>
      <c r="F29" s="19">
        <v>0.0</v>
      </c>
      <c r="G29" s="18">
        <v>1.0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5" t="s">
        <v>33</v>
      </c>
      <c r="B30" s="18" t="s">
        <v>18</v>
      </c>
      <c r="C30" s="18">
        <v>30134.0</v>
      </c>
      <c r="D30" s="19">
        <v>0.0</v>
      </c>
      <c r="E30" s="19">
        <v>0.0</v>
      </c>
      <c r="F30" s="19">
        <v>0.0</v>
      </c>
      <c r="G30" s="18">
        <v>1.0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15" t="s">
        <v>34</v>
      </c>
      <c r="B31" s="18" t="s">
        <v>18</v>
      </c>
      <c r="C31" s="18">
        <v>30135.0</v>
      </c>
      <c r="D31" s="19">
        <v>0.0</v>
      </c>
      <c r="E31" s="19">
        <v>0.0</v>
      </c>
      <c r="F31" s="19">
        <v>0.0</v>
      </c>
      <c r="G31" s="18">
        <v>1.0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5" t="s">
        <v>35</v>
      </c>
      <c r="B32" s="18" t="s">
        <v>18</v>
      </c>
      <c r="C32" s="18">
        <v>30136.0</v>
      </c>
      <c r="D32" s="19">
        <v>0.0</v>
      </c>
      <c r="E32" s="19">
        <v>0.0</v>
      </c>
      <c r="F32" s="19">
        <v>0.0</v>
      </c>
      <c r="G32" s="18">
        <v>1.0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5" t="s">
        <v>36</v>
      </c>
      <c r="B33" s="18" t="s">
        <v>18</v>
      </c>
      <c r="C33" s="18">
        <v>30137.0</v>
      </c>
      <c r="D33" s="19">
        <v>151.70252084400002</v>
      </c>
      <c r="E33" s="19">
        <v>-0.9102151250640036</v>
      </c>
      <c r="F33" s="19">
        <v>150.792305718936</v>
      </c>
      <c r="G33" s="18">
        <v>1.0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5" t="s">
        <v>37</v>
      </c>
      <c r="B34" s="18" t="s">
        <v>18</v>
      </c>
      <c r="C34" s="18">
        <v>30138.0</v>
      </c>
      <c r="D34" s="19">
        <v>0.0</v>
      </c>
      <c r="E34" s="19">
        <v>0.0</v>
      </c>
      <c r="F34" s="19">
        <v>0.0</v>
      </c>
      <c r="G34" s="18">
        <v>1.0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4" t="s">
        <v>38</v>
      </c>
      <c r="B35" s="18" t="s">
        <v>18</v>
      </c>
      <c r="C35" s="18">
        <v>3014.0</v>
      </c>
      <c r="D35" s="21">
        <f t="shared" ref="D35:F35" si="7">+D36+D37+D38+D39+D40+D41</f>
        <v>13.19143486</v>
      </c>
      <c r="E35" s="21">
        <f t="shared" si="7"/>
        <v>-0.07914860914</v>
      </c>
      <c r="F35" s="21">
        <f t="shared" si="7"/>
        <v>13.11228625</v>
      </c>
      <c r="G35" s="18">
        <v>1.0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5" t="s">
        <v>39</v>
      </c>
      <c r="B36" s="18" t="s">
        <v>18</v>
      </c>
      <c r="C36" s="18">
        <v>30141.0</v>
      </c>
      <c r="D36" s="19">
        <v>0.0</v>
      </c>
      <c r="E36" s="19">
        <v>0.0</v>
      </c>
      <c r="F36" s="19">
        <v>0.0</v>
      </c>
      <c r="G36" s="18">
        <v>1.0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5" t="s">
        <v>40</v>
      </c>
      <c r="B37" s="18" t="s">
        <v>18</v>
      </c>
      <c r="C37" s="18">
        <v>30142.0</v>
      </c>
      <c r="D37" s="19">
        <v>13.191434855999999</v>
      </c>
      <c r="E37" s="19">
        <v>-0.07914860913600023</v>
      </c>
      <c r="F37" s="19">
        <v>13.112286246864</v>
      </c>
      <c r="G37" s="18">
        <v>1.0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5" t="s">
        <v>41</v>
      </c>
      <c r="B38" s="18" t="s">
        <v>18</v>
      </c>
      <c r="C38" s="18">
        <v>30143.0</v>
      </c>
      <c r="D38" s="19">
        <v>0.0</v>
      </c>
      <c r="E38" s="19">
        <v>0.0</v>
      </c>
      <c r="F38" s="19">
        <v>0.0</v>
      </c>
      <c r="G38" s="18">
        <v>1.0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5" t="s">
        <v>42</v>
      </c>
      <c r="B39" s="18" t="s">
        <v>18</v>
      </c>
      <c r="C39" s="18">
        <v>30144.0</v>
      </c>
      <c r="D39" s="19">
        <v>0.0</v>
      </c>
      <c r="E39" s="19">
        <v>0.0</v>
      </c>
      <c r="F39" s="19">
        <v>0.0</v>
      </c>
      <c r="G39" s="18">
        <v>1.0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5" t="s">
        <v>43</v>
      </c>
      <c r="B40" s="18" t="s">
        <v>18</v>
      </c>
      <c r="C40" s="18">
        <v>30145.0</v>
      </c>
      <c r="D40" s="19">
        <v>0.0</v>
      </c>
      <c r="E40" s="19">
        <v>0.0</v>
      </c>
      <c r="F40" s="19">
        <v>0.0</v>
      </c>
      <c r="G40" s="18">
        <v>1.0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15" t="s">
        <v>44</v>
      </c>
      <c r="B41" s="18" t="s">
        <v>18</v>
      </c>
      <c r="C41" s="18">
        <v>30146.0</v>
      </c>
      <c r="D41" s="19">
        <v>0.0</v>
      </c>
      <c r="E41" s="19">
        <v>0.0</v>
      </c>
      <c r="F41" s="19">
        <v>0.0</v>
      </c>
      <c r="G41" s="18">
        <v>1.0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4" t="s">
        <v>45</v>
      </c>
      <c r="B42" s="18" t="s">
        <v>18</v>
      </c>
      <c r="C42" s="18">
        <v>3015.0</v>
      </c>
      <c r="D42" s="21">
        <f t="shared" ref="D42:F42" si="8">+D43+D44+D45+D46+D47</f>
        <v>1012.802952</v>
      </c>
      <c r="E42" s="21">
        <f t="shared" si="8"/>
        <v>6.14024046</v>
      </c>
      <c r="F42" s="21">
        <f t="shared" si="8"/>
        <v>1018.943193</v>
      </c>
      <c r="G42" s="18">
        <v>1.0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5" t="s">
        <v>46</v>
      </c>
      <c r="B43" s="18" t="s">
        <v>18</v>
      </c>
      <c r="C43" s="18">
        <v>30151.0</v>
      </c>
      <c r="D43" s="19">
        <v>643.0030617894733</v>
      </c>
      <c r="E43" s="19">
        <v>8.35903980326315</v>
      </c>
      <c r="F43" s="19">
        <v>651.3621015927365</v>
      </c>
      <c r="G43" s="18">
        <v>1.0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5" t="s">
        <v>47</v>
      </c>
      <c r="B44" s="18" t="s">
        <v>18</v>
      </c>
      <c r="C44" s="18">
        <v>30152.0</v>
      </c>
      <c r="D44" s="19">
        <v>369.7998904632</v>
      </c>
      <c r="E44" s="19">
        <v>-2.2187993427791985</v>
      </c>
      <c r="F44" s="19">
        <v>367.5810911204208</v>
      </c>
      <c r="G44" s="18">
        <v>1.0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5" t="s">
        <v>48</v>
      </c>
      <c r="B45" s="18" t="s">
        <v>18</v>
      </c>
      <c r="C45" s="18">
        <v>30153.0</v>
      </c>
      <c r="D45" s="19">
        <v>0.0</v>
      </c>
      <c r="E45" s="19">
        <v>0.0</v>
      </c>
      <c r="F45" s="19">
        <v>0.0</v>
      </c>
      <c r="G45" s="18">
        <v>1.0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5" t="s">
        <v>49</v>
      </c>
      <c r="B46" s="18" t="s">
        <v>18</v>
      </c>
      <c r="C46" s="18">
        <v>30154.0</v>
      </c>
      <c r="D46" s="19">
        <v>0.0</v>
      </c>
      <c r="E46" s="19">
        <v>0.0</v>
      </c>
      <c r="F46" s="19">
        <v>0.0</v>
      </c>
      <c r="G46" s="18">
        <v>1.0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5" t="s">
        <v>50</v>
      </c>
      <c r="B47" s="18" t="s">
        <v>18</v>
      </c>
      <c r="C47" s="18">
        <v>30155.0</v>
      </c>
      <c r="D47" s="19">
        <v>0.0</v>
      </c>
      <c r="E47" s="19">
        <v>0.0</v>
      </c>
      <c r="F47" s="19">
        <v>0.0</v>
      </c>
      <c r="G47" s="18">
        <v>1.0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4" t="s">
        <v>51</v>
      </c>
      <c r="B48" s="18" t="s">
        <v>18</v>
      </c>
      <c r="C48" s="18">
        <v>302.0</v>
      </c>
      <c r="D48" s="21">
        <f t="shared" ref="D48:F48" si="9">+D49+D50+D51+D52+D53+D54+D55</f>
        <v>1084.628428</v>
      </c>
      <c r="E48" s="21">
        <f t="shared" si="9"/>
        <v>-6.507770569</v>
      </c>
      <c r="F48" s="21">
        <f t="shared" si="9"/>
        <v>1078.120658</v>
      </c>
      <c r="G48" s="18">
        <v>1.0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5" t="s">
        <v>52</v>
      </c>
      <c r="B49" s="18" t="s">
        <v>18</v>
      </c>
      <c r="C49" s="18">
        <v>3021.0</v>
      </c>
      <c r="D49" s="19">
        <v>0.0</v>
      </c>
      <c r="E49" s="19">
        <v>0.0</v>
      </c>
      <c r="F49" s="19">
        <v>0.0</v>
      </c>
      <c r="G49" s="18">
        <v>1.0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5" t="s">
        <v>53</v>
      </c>
      <c r="B50" s="18" t="s">
        <v>18</v>
      </c>
      <c r="C50" s="18">
        <v>3022.0</v>
      </c>
      <c r="D50" s="19">
        <v>0.0</v>
      </c>
      <c r="E50" s="19">
        <v>0.0</v>
      </c>
      <c r="F50" s="19">
        <v>0.0</v>
      </c>
      <c r="G50" s="18">
        <v>1.0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5" t="s">
        <v>54</v>
      </c>
      <c r="B51" s="18" t="s">
        <v>18</v>
      </c>
      <c r="C51" s="18">
        <v>3023.0</v>
      </c>
      <c r="D51" s="19">
        <v>0.0</v>
      </c>
      <c r="E51" s="19">
        <v>0.0</v>
      </c>
      <c r="F51" s="19">
        <v>0.0</v>
      </c>
      <c r="G51" s="18">
        <v>1.0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5" t="s">
        <v>55</v>
      </c>
      <c r="B52" s="18" t="s">
        <v>18</v>
      </c>
      <c r="C52" s="18">
        <v>3024.0</v>
      </c>
      <c r="D52" s="19">
        <v>1084.62842816</v>
      </c>
      <c r="E52" s="19">
        <v>-6.507770568960041</v>
      </c>
      <c r="F52" s="19">
        <v>1078.12065759104</v>
      </c>
      <c r="G52" s="18">
        <v>1.0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5" t="s">
        <v>56</v>
      </c>
      <c r="B53" s="18" t="s">
        <v>18</v>
      </c>
      <c r="C53" s="18">
        <v>3025.0</v>
      </c>
      <c r="D53" s="19">
        <v>0.0</v>
      </c>
      <c r="E53" s="19">
        <v>0.0</v>
      </c>
      <c r="F53" s="19">
        <v>0.0</v>
      </c>
      <c r="G53" s="18">
        <v>1.0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5" t="s">
        <v>57</v>
      </c>
      <c r="B54" s="18" t="s">
        <v>18</v>
      </c>
      <c r="C54" s="18">
        <v>3026.0</v>
      </c>
      <c r="D54" s="19">
        <v>0.0</v>
      </c>
      <c r="E54" s="19">
        <v>0.0</v>
      </c>
      <c r="F54" s="19">
        <v>0.0</v>
      </c>
      <c r="G54" s="18">
        <v>1.0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5" t="s">
        <v>58</v>
      </c>
      <c r="B55" s="18" t="s">
        <v>18</v>
      </c>
      <c r="C55" s="18">
        <v>3027.0</v>
      </c>
      <c r="D55" s="19">
        <v>0.0</v>
      </c>
      <c r="E55" s="19">
        <v>0.0</v>
      </c>
      <c r="F55" s="19">
        <v>0.0</v>
      </c>
      <c r="G55" s="18">
        <v>1.0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4" t="s">
        <v>59</v>
      </c>
      <c r="B56" s="18" t="s">
        <v>18</v>
      </c>
      <c r="C56" s="18">
        <v>31.0</v>
      </c>
      <c r="D56" s="21">
        <f t="shared" ref="D56:F56" si="10">+D57+D58+D59+D60+D61+D62</f>
        <v>751.85856</v>
      </c>
      <c r="E56" s="21">
        <f t="shared" si="10"/>
        <v>24.81133248</v>
      </c>
      <c r="F56" s="21">
        <f t="shared" si="10"/>
        <v>776.6698925</v>
      </c>
      <c r="G56" s="18">
        <v>1.0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14" t="s">
        <v>60</v>
      </c>
      <c r="B57" s="18" t="s">
        <v>18</v>
      </c>
      <c r="C57" s="18">
        <v>311.0</v>
      </c>
      <c r="D57" s="19">
        <v>751.85856</v>
      </c>
      <c r="E57" s="19">
        <v>24.811332479999923</v>
      </c>
      <c r="F57" s="19">
        <v>776.6698924799999</v>
      </c>
      <c r="G57" s="18">
        <v>1.0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4" t="s">
        <v>61</v>
      </c>
      <c r="B58" s="18" t="s">
        <v>18</v>
      </c>
      <c r="C58" s="18">
        <v>312.0</v>
      </c>
      <c r="D58" s="19">
        <v>0.0</v>
      </c>
      <c r="E58" s="19">
        <v>0.0</v>
      </c>
      <c r="F58" s="19">
        <v>0.0</v>
      </c>
      <c r="G58" s="18">
        <v>1.0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4" t="s">
        <v>62</v>
      </c>
      <c r="B59" s="18" t="s">
        <v>18</v>
      </c>
      <c r="C59" s="18">
        <v>313.0</v>
      </c>
      <c r="D59" s="19">
        <v>0.0</v>
      </c>
      <c r="E59" s="19">
        <v>0.0</v>
      </c>
      <c r="F59" s="19">
        <v>0.0</v>
      </c>
      <c r="G59" s="18">
        <v>1.0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4" t="s">
        <v>63</v>
      </c>
      <c r="B60" s="18" t="s">
        <v>18</v>
      </c>
      <c r="C60" s="18">
        <v>314.0</v>
      </c>
      <c r="D60" s="19">
        <v>0.0</v>
      </c>
      <c r="E60" s="19">
        <v>0.0</v>
      </c>
      <c r="F60" s="19">
        <v>0.0</v>
      </c>
      <c r="G60" s="18">
        <v>1.0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4" t="s">
        <v>64</v>
      </c>
      <c r="B61" s="18" t="s">
        <v>18</v>
      </c>
      <c r="C61" s="18">
        <v>315.0</v>
      </c>
      <c r="D61" s="19">
        <v>0.0</v>
      </c>
      <c r="E61" s="19">
        <v>0.0</v>
      </c>
      <c r="F61" s="19">
        <v>0.0</v>
      </c>
      <c r="G61" s="18">
        <v>1.0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4" t="s">
        <v>65</v>
      </c>
      <c r="B62" s="18" t="s">
        <v>18</v>
      </c>
      <c r="C62" s="18">
        <v>316.0</v>
      </c>
      <c r="D62" s="19">
        <v>0.0</v>
      </c>
      <c r="E62" s="19">
        <v>0.0</v>
      </c>
      <c r="F62" s="19">
        <v>0.0</v>
      </c>
      <c r="G62" s="18">
        <v>1.0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4" t="s">
        <v>66</v>
      </c>
      <c r="B63" s="18" t="s">
        <v>18</v>
      </c>
      <c r="C63" s="18">
        <v>32.0</v>
      </c>
      <c r="D63" s="23">
        <v>0.0</v>
      </c>
      <c r="E63" s="21">
        <v>0.0</v>
      </c>
      <c r="F63" s="23">
        <v>0.0</v>
      </c>
      <c r="G63" s="18">
        <v>1.0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4" t="s">
        <v>67</v>
      </c>
      <c r="B64" s="18" t="s">
        <v>18</v>
      </c>
      <c r="C64" s="18">
        <v>33.0</v>
      </c>
      <c r="D64" s="21">
        <f t="shared" ref="D64:F64" si="11">+D65+D97+D104</f>
        <v>-1911.039386</v>
      </c>
      <c r="E64" s="21">
        <f t="shared" si="11"/>
        <v>-20.10614228</v>
      </c>
      <c r="F64" s="21">
        <f t="shared" si="11"/>
        <v>-1931.145528</v>
      </c>
      <c r="G64" s="18">
        <v>1.0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15" t="s">
        <v>68</v>
      </c>
      <c r="B65" s="18" t="s">
        <v>18</v>
      </c>
      <c r="C65" s="18">
        <v>341.0</v>
      </c>
      <c r="D65" s="21">
        <f t="shared" ref="D65:F65" si="12">+D66+D74+D75+D84+D91</f>
        <v>-483.3229932</v>
      </c>
      <c r="E65" s="21">
        <f t="shared" si="12"/>
        <v>0.367058394</v>
      </c>
      <c r="F65" s="21">
        <f t="shared" si="12"/>
        <v>-482.9559348</v>
      </c>
      <c r="G65" s="18">
        <v>1.0</v>
      </c>
      <c r="H65" s="2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5" t="s">
        <v>69</v>
      </c>
      <c r="B66" s="18" t="s">
        <v>18</v>
      </c>
      <c r="C66" s="18">
        <v>3411.0</v>
      </c>
      <c r="D66" s="21">
        <f t="shared" ref="D66:F66" si="13">D67+D68+D69+D70+D71+D72+D73</f>
        <v>0</v>
      </c>
      <c r="E66" s="21">
        <f t="shared" si="13"/>
        <v>0</v>
      </c>
      <c r="F66" s="21">
        <f t="shared" si="13"/>
        <v>0</v>
      </c>
      <c r="G66" s="18">
        <v>1.0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5" t="s">
        <v>21</v>
      </c>
      <c r="B67" s="18" t="s">
        <v>18</v>
      </c>
      <c r="C67" s="18">
        <v>34111.0</v>
      </c>
      <c r="D67" s="19">
        <v>0.0</v>
      </c>
      <c r="E67" s="19">
        <v>0.0</v>
      </c>
      <c r="F67" s="19">
        <v>0.0</v>
      </c>
      <c r="G67" s="18">
        <v>1.0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5" t="s">
        <v>22</v>
      </c>
      <c r="B68" s="18" t="s">
        <v>18</v>
      </c>
      <c r="C68" s="18">
        <v>34112.0</v>
      </c>
      <c r="D68" s="19">
        <v>0.0</v>
      </c>
      <c r="E68" s="19">
        <v>0.0</v>
      </c>
      <c r="F68" s="19">
        <v>0.0</v>
      </c>
      <c r="G68" s="18">
        <v>1.0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5" t="s">
        <v>23</v>
      </c>
      <c r="B69" s="18" t="s">
        <v>18</v>
      </c>
      <c r="C69" s="18">
        <v>34113.0</v>
      </c>
      <c r="D69" s="19">
        <v>0.0</v>
      </c>
      <c r="E69" s="19">
        <v>0.0</v>
      </c>
      <c r="F69" s="19">
        <v>0.0</v>
      </c>
      <c r="G69" s="18">
        <v>1.0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5" t="s">
        <v>24</v>
      </c>
      <c r="B70" s="18" t="s">
        <v>18</v>
      </c>
      <c r="C70" s="18">
        <v>34114.0</v>
      </c>
      <c r="D70" s="19">
        <v>0.0</v>
      </c>
      <c r="E70" s="19">
        <v>0.0</v>
      </c>
      <c r="F70" s="19">
        <v>0.0</v>
      </c>
      <c r="G70" s="18">
        <v>1.0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5" t="s">
        <v>25</v>
      </c>
      <c r="B71" s="18" t="s">
        <v>18</v>
      </c>
      <c r="C71" s="18">
        <v>34115.0</v>
      </c>
      <c r="D71" s="19">
        <v>0.0</v>
      </c>
      <c r="E71" s="19">
        <v>0.0</v>
      </c>
      <c r="F71" s="19">
        <v>0.0</v>
      </c>
      <c r="G71" s="18">
        <v>1.0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15" t="s">
        <v>26</v>
      </c>
      <c r="B72" s="18" t="s">
        <v>18</v>
      </c>
      <c r="C72" s="18">
        <v>34116.0</v>
      </c>
      <c r="D72" s="19">
        <v>0.0</v>
      </c>
      <c r="E72" s="19">
        <v>0.0</v>
      </c>
      <c r="F72" s="19">
        <v>0.0</v>
      </c>
      <c r="G72" s="18">
        <v>1.0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15" t="s">
        <v>27</v>
      </c>
      <c r="B73" s="18" t="s">
        <v>18</v>
      </c>
      <c r="C73" s="18">
        <v>34117.0</v>
      </c>
      <c r="D73" s="19">
        <v>0.0</v>
      </c>
      <c r="E73" s="19">
        <v>0.0</v>
      </c>
      <c r="F73" s="19">
        <v>0.0</v>
      </c>
      <c r="G73" s="18">
        <v>1.0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14" t="s">
        <v>70</v>
      </c>
      <c r="B74" s="18" t="s">
        <v>18</v>
      </c>
      <c r="C74" s="18">
        <v>3412.0</v>
      </c>
      <c r="D74" s="19">
        <v>0.0</v>
      </c>
      <c r="E74" s="19">
        <v>0.0</v>
      </c>
      <c r="F74" s="19">
        <v>0.0</v>
      </c>
      <c r="G74" s="18">
        <v>1.0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14" t="s">
        <v>71</v>
      </c>
      <c r="B75" s="18" t="s">
        <v>18</v>
      </c>
      <c r="C75" s="18">
        <v>3413.0</v>
      </c>
      <c r="D75" s="21">
        <f t="shared" ref="D75:F75" si="14">+D76+D77+D78+D79+D80+D81+D82+D83</f>
        <v>-99.25093736</v>
      </c>
      <c r="E75" s="21">
        <f t="shared" si="14"/>
        <v>0.5955056241</v>
      </c>
      <c r="F75" s="21">
        <f t="shared" si="14"/>
        <v>-98.65543173</v>
      </c>
      <c r="G75" s="18">
        <v>1.0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15" t="s">
        <v>30</v>
      </c>
      <c r="B76" s="18" t="s">
        <v>18</v>
      </c>
      <c r="C76" s="18">
        <v>34131.0</v>
      </c>
      <c r="D76" s="19">
        <v>0.0</v>
      </c>
      <c r="E76" s="19">
        <v>0.0</v>
      </c>
      <c r="F76" s="19">
        <v>0.0</v>
      </c>
      <c r="G76" s="18">
        <v>1.0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4" t="s">
        <v>31</v>
      </c>
      <c r="B77" s="18" t="s">
        <v>18</v>
      </c>
      <c r="C77" s="18">
        <v>34132.0</v>
      </c>
      <c r="D77" s="19">
        <v>0.0</v>
      </c>
      <c r="E77" s="19">
        <v>0.0</v>
      </c>
      <c r="F77" s="19">
        <v>0.0</v>
      </c>
      <c r="G77" s="18">
        <v>1.0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15" t="s">
        <v>32</v>
      </c>
      <c r="B78" s="18" t="s">
        <v>18</v>
      </c>
      <c r="C78" s="18">
        <v>34133.0</v>
      </c>
      <c r="D78" s="19">
        <v>0.0</v>
      </c>
      <c r="E78" s="19">
        <v>0.0</v>
      </c>
      <c r="F78" s="19">
        <v>0.0</v>
      </c>
      <c r="G78" s="18">
        <v>1.0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15" t="s">
        <v>33</v>
      </c>
      <c r="B79" s="18" t="s">
        <v>18</v>
      </c>
      <c r="C79" s="18">
        <v>34134.0</v>
      </c>
      <c r="D79" s="19">
        <v>0.0</v>
      </c>
      <c r="E79" s="19">
        <v>0.0</v>
      </c>
      <c r="F79" s="19">
        <v>0.0</v>
      </c>
      <c r="G79" s="18">
        <v>1.0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15" t="s">
        <v>34</v>
      </c>
      <c r="B80" s="18" t="s">
        <v>18</v>
      </c>
      <c r="C80" s="18">
        <v>34135.0</v>
      </c>
      <c r="D80" s="19">
        <v>0.0</v>
      </c>
      <c r="E80" s="19">
        <v>0.0</v>
      </c>
      <c r="F80" s="19">
        <v>0.0</v>
      </c>
      <c r="G80" s="18">
        <v>1.0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15" t="s">
        <v>35</v>
      </c>
      <c r="B81" s="18" t="s">
        <v>18</v>
      </c>
      <c r="C81" s="18">
        <v>34136.0</v>
      </c>
      <c r="D81" s="19">
        <v>0.0</v>
      </c>
      <c r="E81" s="19">
        <v>0.0</v>
      </c>
      <c r="F81" s="19">
        <v>0.0</v>
      </c>
      <c r="G81" s="18">
        <v>1.0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15" t="s">
        <v>36</v>
      </c>
      <c r="B82" s="18" t="s">
        <v>18</v>
      </c>
      <c r="C82" s="18">
        <v>34137.0</v>
      </c>
      <c r="D82" s="19">
        <v>-99.2509373575</v>
      </c>
      <c r="E82" s="19">
        <v>0.5955056241449984</v>
      </c>
      <c r="F82" s="19">
        <v>-98.65543173335502</v>
      </c>
      <c r="G82" s="18">
        <v>1.0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15" t="s">
        <v>37</v>
      </c>
      <c r="B83" s="18" t="s">
        <v>18</v>
      </c>
      <c r="C83" s="18">
        <v>34138.0</v>
      </c>
      <c r="D83" s="19">
        <v>0.0</v>
      </c>
      <c r="E83" s="19">
        <v>0.0</v>
      </c>
      <c r="F83" s="19">
        <v>0.0</v>
      </c>
      <c r="G83" s="18">
        <v>1.0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14" t="s">
        <v>72</v>
      </c>
      <c r="B84" s="18" t="s">
        <v>18</v>
      </c>
      <c r="C84" s="18">
        <v>3414.0</v>
      </c>
      <c r="D84" s="21">
        <f t="shared" ref="D84:F84" si="15">+D85+D86+D87+D88+D89+D90</f>
        <v>-8.628020564</v>
      </c>
      <c r="E84" s="21">
        <f t="shared" si="15"/>
        <v>0.05176812338</v>
      </c>
      <c r="F84" s="21">
        <f t="shared" si="15"/>
        <v>-8.576252441</v>
      </c>
      <c r="G84" s="18">
        <v>1.0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15" t="s">
        <v>39</v>
      </c>
      <c r="B85" s="18" t="s">
        <v>18</v>
      </c>
      <c r="C85" s="18">
        <v>34141.0</v>
      </c>
      <c r="D85" s="19">
        <v>0.0</v>
      </c>
      <c r="E85" s="19">
        <v>0.0</v>
      </c>
      <c r="F85" s="19">
        <v>0.0</v>
      </c>
      <c r="G85" s="18">
        <v>1.0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15" t="s">
        <v>73</v>
      </c>
      <c r="B86" s="18" t="s">
        <v>18</v>
      </c>
      <c r="C86" s="18">
        <v>34142.0</v>
      </c>
      <c r="D86" s="19">
        <v>-8.628020563999998</v>
      </c>
      <c r="E86" s="19">
        <v>0.05176812338399941</v>
      </c>
      <c r="F86" s="19">
        <v>-8.576252440615999</v>
      </c>
      <c r="G86" s="18">
        <v>1.0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15" t="s">
        <v>41</v>
      </c>
      <c r="B87" s="18" t="s">
        <v>18</v>
      </c>
      <c r="C87" s="18">
        <v>34143.0</v>
      </c>
      <c r="D87" s="19">
        <v>0.0</v>
      </c>
      <c r="E87" s="19">
        <v>0.0</v>
      </c>
      <c r="F87" s="19">
        <v>0.0</v>
      </c>
      <c r="G87" s="18">
        <v>1.0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15" t="s">
        <v>42</v>
      </c>
      <c r="B88" s="18" t="s">
        <v>18</v>
      </c>
      <c r="C88" s="18">
        <v>34144.0</v>
      </c>
      <c r="D88" s="19">
        <v>0.0</v>
      </c>
      <c r="E88" s="19">
        <v>0.0</v>
      </c>
      <c r="F88" s="19">
        <v>0.0</v>
      </c>
      <c r="G88" s="18">
        <v>1.0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15" t="s">
        <v>43</v>
      </c>
      <c r="B89" s="18" t="s">
        <v>18</v>
      </c>
      <c r="C89" s="18">
        <v>34145.0</v>
      </c>
      <c r="D89" s="19">
        <v>0.0</v>
      </c>
      <c r="E89" s="19">
        <v>0.0</v>
      </c>
      <c r="F89" s="19">
        <v>0.0</v>
      </c>
      <c r="G89" s="18">
        <v>1.0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15" t="s">
        <v>44</v>
      </c>
      <c r="B90" s="18" t="s">
        <v>18</v>
      </c>
      <c r="C90" s="18">
        <v>34146.0</v>
      </c>
      <c r="D90" s="19">
        <v>0.0</v>
      </c>
      <c r="E90" s="19">
        <v>0.0</v>
      </c>
      <c r="F90" s="19">
        <v>0.0</v>
      </c>
      <c r="G90" s="18">
        <v>1.0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14" t="s">
        <v>74</v>
      </c>
      <c r="B91" s="18" t="s">
        <v>18</v>
      </c>
      <c r="C91" s="18">
        <v>3415.0</v>
      </c>
      <c r="D91" s="21">
        <f t="shared" ref="D91:F91" si="16">+D92+D93+D94+D95+D96</f>
        <v>-375.4440352</v>
      </c>
      <c r="E91" s="21">
        <f t="shared" si="16"/>
        <v>-0.2802153535</v>
      </c>
      <c r="F91" s="21">
        <f t="shared" si="16"/>
        <v>-375.7242506</v>
      </c>
      <c r="G91" s="18">
        <v>1.0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15" t="s">
        <v>46</v>
      </c>
      <c r="B92" s="18" t="s">
        <v>18</v>
      </c>
      <c r="C92" s="18">
        <v>34151.0</v>
      </c>
      <c r="D92" s="19">
        <v>-133.3094507846784</v>
      </c>
      <c r="E92" s="19">
        <v>-1.7330228602008064</v>
      </c>
      <c r="F92" s="19">
        <v>-135.0424736448792</v>
      </c>
      <c r="G92" s="18">
        <v>1.0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15" t="s">
        <v>47</v>
      </c>
      <c r="B93" s="18" t="s">
        <v>18</v>
      </c>
      <c r="C93" s="18">
        <v>34152.0</v>
      </c>
      <c r="D93" s="19">
        <v>-242.1345844454666</v>
      </c>
      <c r="E93" s="19">
        <v>1.4528075066727881</v>
      </c>
      <c r="F93" s="19">
        <v>-240.68177693879383</v>
      </c>
      <c r="G93" s="18">
        <v>1.0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15" t="s">
        <v>48</v>
      </c>
      <c r="B94" s="18" t="s">
        <v>18</v>
      </c>
      <c r="C94" s="18">
        <v>34153.0</v>
      </c>
      <c r="D94" s="19">
        <v>0.0</v>
      </c>
      <c r="E94" s="19">
        <v>0.0</v>
      </c>
      <c r="F94" s="19">
        <v>0.0</v>
      </c>
      <c r="G94" s="18">
        <v>1.0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15" t="s">
        <v>49</v>
      </c>
      <c r="B95" s="18" t="s">
        <v>18</v>
      </c>
      <c r="C95" s="18">
        <v>34154.0</v>
      </c>
      <c r="D95" s="19">
        <v>0.0</v>
      </c>
      <c r="E95" s="19">
        <v>0.0</v>
      </c>
      <c r="F95" s="19">
        <v>0.0</v>
      </c>
      <c r="G95" s="18">
        <v>1.0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15" t="s">
        <v>50</v>
      </c>
      <c r="B96" s="18" t="s">
        <v>18</v>
      </c>
      <c r="C96" s="18">
        <v>34155.0</v>
      </c>
      <c r="D96" s="19">
        <v>0.0</v>
      </c>
      <c r="E96" s="19">
        <v>0.0</v>
      </c>
      <c r="F96" s="19">
        <v>0.0</v>
      </c>
      <c r="G96" s="18">
        <v>1.0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15" t="s">
        <v>75</v>
      </c>
      <c r="B97" s="18" t="s">
        <v>18</v>
      </c>
      <c r="C97" s="18">
        <v>342.0</v>
      </c>
      <c r="D97" s="21">
        <f t="shared" ref="D97:F97" si="17">+D98+D99+D100+D101+D102+D103</f>
        <v>-683.113561</v>
      </c>
      <c r="E97" s="21">
        <f t="shared" si="17"/>
        <v>4.098681366</v>
      </c>
      <c r="F97" s="21">
        <f t="shared" si="17"/>
        <v>-679.0148796</v>
      </c>
      <c r="G97" s="18">
        <v>1.0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15" t="s">
        <v>76</v>
      </c>
      <c r="B98" s="18" t="s">
        <v>18</v>
      </c>
      <c r="C98" s="18">
        <v>3421.0</v>
      </c>
      <c r="D98" s="19">
        <v>0.0</v>
      </c>
      <c r="E98" s="19">
        <v>0.0</v>
      </c>
      <c r="F98" s="19">
        <v>0.0</v>
      </c>
      <c r="G98" s="18">
        <v>1.0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15" t="s">
        <v>77</v>
      </c>
      <c r="B99" s="18" t="s">
        <v>18</v>
      </c>
      <c r="C99" s="18">
        <v>3422.0</v>
      </c>
      <c r="D99" s="19">
        <v>0.0</v>
      </c>
      <c r="E99" s="19">
        <v>0.0</v>
      </c>
      <c r="F99" s="19">
        <v>0.0</v>
      </c>
      <c r="G99" s="18">
        <v>1.0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15" t="s">
        <v>78</v>
      </c>
      <c r="B100" s="18" t="s">
        <v>18</v>
      </c>
      <c r="C100" s="18">
        <v>3423.0</v>
      </c>
      <c r="D100" s="19">
        <v>-683.1135609577777</v>
      </c>
      <c r="E100" s="19">
        <v>4.098681365746659</v>
      </c>
      <c r="F100" s="19">
        <v>-679.0148795920311</v>
      </c>
      <c r="G100" s="18">
        <v>1.0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15" t="s">
        <v>79</v>
      </c>
      <c r="B101" s="18" t="s">
        <v>18</v>
      </c>
      <c r="C101" s="18">
        <v>3424.0</v>
      </c>
      <c r="D101" s="19">
        <v>0.0</v>
      </c>
      <c r="E101" s="19">
        <v>0.0</v>
      </c>
      <c r="F101" s="19">
        <v>0.0</v>
      </c>
      <c r="G101" s="18">
        <v>1.0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15" t="s">
        <v>80</v>
      </c>
      <c r="B102" s="18" t="s">
        <v>18</v>
      </c>
      <c r="C102" s="18">
        <v>3425.0</v>
      </c>
      <c r="D102" s="19">
        <v>0.0</v>
      </c>
      <c r="E102" s="19">
        <v>0.0</v>
      </c>
      <c r="F102" s="19">
        <v>0.0</v>
      </c>
      <c r="G102" s="18">
        <v>1.0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15" t="s">
        <v>81</v>
      </c>
      <c r="B103" s="18" t="s">
        <v>18</v>
      </c>
      <c r="C103" s="18">
        <v>3426.0</v>
      </c>
      <c r="D103" s="19">
        <v>0.0</v>
      </c>
      <c r="E103" s="19">
        <v>0.0</v>
      </c>
      <c r="F103" s="19">
        <v>0.0</v>
      </c>
      <c r="G103" s="18">
        <v>1.0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14" t="s">
        <v>82</v>
      </c>
      <c r="B104" s="18" t="s">
        <v>18</v>
      </c>
      <c r="C104" s="18">
        <v>343.0</v>
      </c>
      <c r="D104" s="21">
        <f t="shared" ref="D104:F104" si="18">+D105+D106+D107+D108+D109+D110</f>
        <v>-744.6028321</v>
      </c>
      <c r="E104" s="21">
        <f t="shared" si="18"/>
        <v>-24.57188204</v>
      </c>
      <c r="F104" s="21">
        <f t="shared" si="18"/>
        <v>-769.1747141</v>
      </c>
      <c r="G104" s="18">
        <v>1.0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15" t="s">
        <v>83</v>
      </c>
      <c r="B105" s="18" t="s">
        <v>18</v>
      </c>
      <c r="C105" s="18">
        <v>3431.0</v>
      </c>
      <c r="D105" s="19">
        <v>-744.602832083333</v>
      </c>
      <c r="E105" s="19">
        <v>-24.571882040749934</v>
      </c>
      <c r="F105" s="19">
        <v>-769.1747141240829</v>
      </c>
      <c r="G105" s="18">
        <v>1.0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15" t="s">
        <v>84</v>
      </c>
      <c r="B106" s="18" t="s">
        <v>18</v>
      </c>
      <c r="C106" s="18">
        <v>3432.0</v>
      </c>
      <c r="D106" s="19">
        <v>0.0</v>
      </c>
      <c r="E106" s="19">
        <v>0.0</v>
      </c>
      <c r="F106" s="19">
        <v>0.0</v>
      </c>
      <c r="G106" s="18">
        <v>1.0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15" t="s">
        <v>85</v>
      </c>
      <c r="B107" s="18" t="s">
        <v>18</v>
      </c>
      <c r="C107" s="18">
        <v>3433.0</v>
      </c>
      <c r="D107" s="19">
        <v>0.0</v>
      </c>
      <c r="E107" s="19">
        <v>0.0</v>
      </c>
      <c r="F107" s="19">
        <v>0.0</v>
      </c>
      <c r="G107" s="18">
        <v>1.0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15" t="s">
        <v>86</v>
      </c>
      <c r="B108" s="18" t="s">
        <v>18</v>
      </c>
      <c r="C108" s="18">
        <v>3434.0</v>
      </c>
      <c r="D108" s="19">
        <v>0.0</v>
      </c>
      <c r="E108" s="19">
        <v>0.0</v>
      </c>
      <c r="F108" s="19">
        <v>0.0</v>
      </c>
      <c r="G108" s="18">
        <v>1.0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15" t="s">
        <v>87</v>
      </c>
      <c r="B109" s="18" t="s">
        <v>18</v>
      </c>
      <c r="C109" s="18">
        <v>3435.0</v>
      </c>
      <c r="D109" s="19">
        <v>0.0</v>
      </c>
      <c r="E109" s="19">
        <v>0.0</v>
      </c>
      <c r="F109" s="19">
        <v>0.0</v>
      </c>
      <c r="G109" s="18">
        <v>1.0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15" t="s">
        <v>88</v>
      </c>
      <c r="B110" s="18" t="s">
        <v>18</v>
      </c>
      <c r="C110" s="18">
        <v>3436.0</v>
      </c>
      <c r="D110" s="19">
        <v>0.0</v>
      </c>
      <c r="E110" s="19">
        <v>0.0</v>
      </c>
      <c r="F110" s="19">
        <v>0.0</v>
      </c>
      <c r="G110" s="18">
        <v>1.0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14" t="s">
        <v>89</v>
      </c>
      <c r="B111" s="18">
        <v>49.0</v>
      </c>
      <c r="C111" s="18">
        <v>49.0</v>
      </c>
      <c r="D111" s="25">
        <v>14.804</v>
      </c>
      <c r="E111" s="25">
        <v>0.0</v>
      </c>
      <c r="F111" s="25">
        <v>14.804</v>
      </c>
      <c r="G111" s="15"/>
      <c r="H111" s="1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14" t="s">
        <v>90</v>
      </c>
      <c r="B112" s="18"/>
      <c r="C112" s="18"/>
      <c r="D112" s="20">
        <f t="shared" ref="D112:F112" si="19">+D113+D114+D115</f>
        <v>-10857.66371</v>
      </c>
      <c r="E112" s="20">
        <f t="shared" si="19"/>
        <v>0</v>
      </c>
      <c r="F112" s="20">
        <f t="shared" si="19"/>
        <v>-10857.66371</v>
      </c>
      <c r="G112" s="15"/>
      <c r="H112" s="17"/>
      <c r="I112" s="17"/>
      <c r="J112" s="1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14" t="s">
        <v>91</v>
      </c>
      <c r="B113" s="18">
        <v>42.0</v>
      </c>
      <c r="C113" s="18">
        <v>42.0</v>
      </c>
      <c r="D113" s="25">
        <v>-3585.1425300000005</v>
      </c>
      <c r="E113" s="25">
        <v>0.0</v>
      </c>
      <c r="F113" s="25">
        <v>-3585.1425300000005</v>
      </c>
      <c r="G113" s="15"/>
      <c r="H113" s="1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14" t="s">
        <v>92</v>
      </c>
      <c r="B114" s="18">
        <v>43.0</v>
      </c>
      <c r="C114" s="18">
        <v>43.0</v>
      </c>
      <c r="D114" s="25">
        <v>-6092.4671499999995</v>
      </c>
      <c r="E114" s="25">
        <v>0.0</v>
      </c>
      <c r="F114" s="25">
        <v>-6092.4671499999995</v>
      </c>
      <c r="G114" s="15"/>
      <c r="H114" s="1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14" t="s">
        <v>93</v>
      </c>
      <c r="B115" s="18">
        <v>46.0</v>
      </c>
      <c r="C115" s="18">
        <v>46.0</v>
      </c>
      <c r="D115" s="25">
        <v>-1180.05403</v>
      </c>
      <c r="E115" s="25">
        <v>0.0</v>
      </c>
      <c r="F115" s="25">
        <v>-1180.05403</v>
      </c>
      <c r="G115" s="15"/>
      <c r="H115" s="1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14" t="s">
        <v>94</v>
      </c>
      <c r="B116" s="18"/>
      <c r="C116" s="18"/>
      <c r="D116" s="20">
        <f t="shared" ref="D116:F116" si="20">+D117+D118</f>
        <v>8851.95259</v>
      </c>
      <c r="E116" s="20">
        <f t="shared" si="20"/>
        <v>-3.348296356</v>
      </c>
      <c r="F116" s="20">
        <f t="shared" si="20"/>
        <v>8848.604294</v>
      </c>
      <c r="G116" s="15"/>
      <c r="H116" s="17"/>
      <c r="I116" s="17"/>
      <c r="J116" s="1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14" t="s">
        <v>95</v>
      </c>
      <c r="B117" s="18">
        <v>50.0</v>
      </c>
      <c r="C117" s="18">
        <v>50.0</v>
      </c>
      <c r="D117" s="25">
        <v>-32898.478</v>
      </c>
      <c r="E117" s="25">
        <v>0.0</v>
      </c>
      <c r="F117" s="25">
        <v>-32898.478</v>
      </c>
      <c r="G117" s="15"/>
      <c r="H117" s="17"/>
      <c r="I117" s="26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7" t="s">
        <v>96</v>
      </c>
      <c r="B118" s="28">
        <v>591.0</v>
      </c>
      <c r="C118" s="28">
        <v>591.0</v>
      </c>
      <c r="D118" s="25">
        <v>41750.43059</v>
      </c>
      <c r="E118" s="25">
        <v>-3.348296356321531</v>
      </c>
      <c r="F118" s="25">
        <v>41747.08229364368</v>
      </c>
      <c r="G118" s="15"/>
      <c r="H118" s="2"/>
      <c r="I118" s="26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3"/>
      <c r="E119" s="3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3"/>
      <c r="E120" s="3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3"/>
      <c r="E121" s="3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3"/>
      <c r="E122" s="3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3"/>
      <c r="E123" s="3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3"/>
      <c r="E124" s="3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3"/>
      <c r="E125" s="3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3"/>
      <c r="E126" s="3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3"/>
      <c r="E127" s="3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3"/>
      <c r="E128" s="3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3"/>
      <c r="E129" s="3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3"/>
      <c r="E130" s="3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3"/>
      <c r="E131" s="3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3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3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3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3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3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3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3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3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3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3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3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3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3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3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3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3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3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3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3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3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3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3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3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3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3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3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3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3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3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3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3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3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3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3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3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3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3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3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3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3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3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3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3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3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3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3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3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3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3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3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3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3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3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3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3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3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3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3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3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3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3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3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3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3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:G3"/>
  </mergeCells>
  <printOptions/>
  <pageMargins bottom="0.7480314960629921" footer="0.0" header="0.0" left="0.7086614173228347" right="0.7086614173228347" top="0.7480314960629921"/>
  <pageSetup orientation="portrait"/>
  <headerFooter>
    <oddFooter/>
  </headerFooter>
  <drawing r:id="rId1"/>
</worksheet>
</file>