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Conta Separada\América Móvil 2017-2016\2016\"/>
    </mc:Choice>
  </mc:AlternateContent>
  <bookViews>
    <workbookView xWindow="360" yWindow="345" windowWidth="18675" windowHeight="11550"/>
  </bookViews>
  <sheets>
    <sheet name="INFORME 1" sheetId="1" r:id="rId1"/>
  </sheets>
  <definedNames>
    <definedName name="_xlnm._FilterDatabase" localSheetId="0" hidden="1">'INFORME 1'!$A$7:$G$130</definedName>
    <definedName name="_xlnm.Print_Area" localSheetId="0">'INFORME 1'!$A$1:$G$131</definedName>
  </definedNames>
  <calcPr calcId="152511"/>
</workbook>
</file>

<file path=xl/calcChain.xml><?xml version="1.0" encoding="utf-8"?>
<calcChain xmlns="http://schemas.openxmlformats.org/spreadsheetml/2006/main">
  <c r="F124" i="1" l="1"/>
  <c r="D124" i="1"/>
  <c r="E124" i="1"/>
  <c r="E120" i="1"/>
  <c r="D120" i="1"/>
  <c r="F120" i="1"/>
  <c r="F114" i="1"/>
  <c r="D114" i="1"/>
  <c r="E114" i="1"/>
  <c r="D105" i="1"/>
  <c r="E105" i="1"/>
  <c r="F105" i="1"/>
  <c r="E98" i="1"/>
  <c r="F98" i="1"/>
  <c r="D98" i="1"/>
  <c r="F92" i="1"/>
  <c r="D92" i="1"/>
  <c r="E92" i="1"/>
  <c r="D85" i="1"/>
  <c r="E85" i="1"/>
  <c r="F85" i="1"/>
  <c r="F76" i="1"/>
  <c r="D76" i="1"/>
  <c r="E76" i="1"/>
  <c r="F67" i="1"/>
  <c r="E67" i="1"/>
  <c r="D67" i="1"/>
  <c r="D57" i="1"/>
  <c r="E57" i="1"/>
  <c r="F57" i="1"/>
  <c r="E49" i="1"/>
  <c r="D49" i="1"/>
  <c r="F49" i="1"/>
  <c r="F43" i="1"/>
  <c r="E43" i="1"/>
  <c r="D43" i="1"/>
  <c r="D36" i="1"/>
  <c r="F36" i="1"/>
  <c r="E36" i="1"/>
  <c r="F27" i="1"/>
  <c r="E27" i="1"/>
  <c r="D27" i="1"/>
  <c r="E18" i="1"/>
  <c r="F18" i="1"/>
  <c r="D18" i="1"/>
  <c r="F8" i="1"/>
  <c r="E8" i="1"/>
  <c r="D8" i="1"/>
  <c r="E17" i="1" l="1"/>
  <c r="E16" i="1" s="1"/>
  <c r="D66" i="1"/>
  <c r="D65" i="1" s="1"/>
  <c r="D17" i="1"/>
  <c r="D16" i="1" s="1"/>
  <c r="D14" i="1" s="1"/>
  <c r="F17" i="1"/>
  <c r="F16" i="1" s="1"/>
  <c r="E66" i="1"/>
  <c r="E65" i="1" s="1"/>
  <c r="E14" i="1" s="1"/>
  <c r="F66" i="1"/>
  <c r="F65" i="1" s="1"/>
  <c r="F14" i="1" l="1"/>
</calcChain>
</file>

<file path=xl/sharedStrings.xml><?xml version="1.0" encoding="utf-8"?>
<sst xmlns="http://schemas.openxmlformats.org/spreadsheetml/2006/main" count="229" uniqueCount="108">
  <si>
    <t>AMERICA MOVIL PERU S.A.C.</t>
  </si>
  <si>
    <t>INFORME 1: RECONCILIACIÓN DEL ESTADO DE LA SITUACIÓN FINANCIERA ESTATUARIO CON EL DE CONTABILIDAD SEPARADA</t>
  </si>
  <si>
    <t>Periodo de reporte: Enero a Diciembre 2016</t>
  </si>
  <si>
    <t>Expresado en Miles de Nuevos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</si>
  <si>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</si>
  <si>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</si>
  <si>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</si>
  <si>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</si>
  <si>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</si>
  <si>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</si>
  <si>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</si>
  <si>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</si>
  <si>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</si>
  <si>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</si>
  <si>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</si>
  <si>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</si>
  <si>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</si>
  <si>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</si>
  <si>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</si>
  <si>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</si>
  <si>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</si>
  <si>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</si>
  <si>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</si>
  <si>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</si>
  <si>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</si>
  <si>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</si>
  <si>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</si>
  <si>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</si>
  <si>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</si>
  <si>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</si>
  <si>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</si>
  <si>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</si>
  <si>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</si>
  <si>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</si>
  <si>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</si>
  <si>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</si>
  <si>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</si>
  <si>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</si>
  <si>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</si>
  <si>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</si>
  <si>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</si>
  <si>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</si>
  <si>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</si>
  <si>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</si>
  <si>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</si>
  <si>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</si>
  <si>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</si>
  <si>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</si>
  <si>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</si>
  <si>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</si>
  <si>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</si>
  <si>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</si>
  <si>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</si>
  <si>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</si>
  <si>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</si>
  <si>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</si>
  <si>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</si>
  <si>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</si>
  <si>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</si>
  <si>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</si>
  <si>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b/>
        <sz val="11"/>
        <rFont val="Calibri"/>
        <family val="2"/>
      </rPr>
      <t xml:space="preserve">Activos Intangibles </t>
    </r>
    <r>
      <rPr>
        <sz val="11"/>
        <rFont val="Calibri"/>
        <family val="2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</si>
  <si>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</si>
  <si>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</si>
  <si>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</si>
  <si>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</si>
  <si>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</si>
  <si>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</si>
  <si>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b/>
        <sz val="11"/>
        <rFont val="Calibri"/>
        <family val="2"/>
      </rPr>
      <t xml:space="preserve">Otros Activos No Corrientes </t>
    </r>
    <r>
      <rPr>
        <sz val="11"/>
        <rFont val="Calibri"/>
        <family val="2"/>
      </rPr>
      <t xml:space="preserve"> </t>
    </r>
  </si>
  <si>
    <r>
      <t xml:space="preserve">     </t>
    </r>
    <r>
      <rPr>
        <b/>
        <sz val="11"/>
        <rFont val="Calibri"/>
        <family val="2"/>
      </rPr>
      <t xml:space="preserve">Depreciación del Activo Fijo Bruto, y Amortización </t>
    </r>
    <r>
      <rPr>
        <sz val="11"/>
        <rFont val="Calibri"/>
        <family val="2"/>
      </rPr>
      <t xml:space="preserve"> </t>
    </r>
  </si>
  <si>
    <r>
      <t xml:space="preserve">        </t>
    </r>
    <r>
      <rPr>
        <b/>
        <sz val="11"/>
        <rFont val="Calibri"/>
        <family val="2"/>
      </rPr>
      <t xml:space="preserve">Depreciación de Planta y Equipo de Comunicaciones </t>
    </r>
    <r>
      <rPr>
        <sz val="11"/>
        <rFont val="Calibri"/>
        <family val="2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</si>
  <si>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</si>
  <si>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</si>
  <si>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</si>
  <si>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</si>
  <si>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</si>
  <si>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</si>
  <si>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b/>
        <sz val="11"/>
        <rFont val="Calibri"/>
        <family val="2"/>
      </rPr>
      <t xml:space="preserve">Depreciación de Edificios, y Planta y Equipos no de Telecomunicaciones </t>
    </r>
    <r>
      <rPr>
        <sz val="11"/>
        <rFont val="Calibri"/>
        <family val="2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</si>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</sst>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Border="1"/>
    <xf numFmtId="0" fontId="0" fillId="3" borderId="0" xfId="0" applyFont="1" applyFill="1"/>
    <xf numFmtId="164" fontId="0" fillId="3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/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0" fillId="3" borderId="4" xfId="0" applyFont="1" applyFill="1" applyBorder="1"/>
    <xf numFmtId="164" fontId="4" fillId="3" borderId="4" xfId="0" applyNumberFormat="1" applyFont="1" applyFill="1" applyBorder="1"/>
    <xf numFmtId="0" fontId="0" fillId="3" borderId="4" xfId="0" applyFont="1" applyFill="1" applyBorder="1" applyAlignment="1">
      <alignment horizontal="center"/>
    </xf>
    <xf numFmtId="164" fontId="1" fillId="3" borderId="4" xfId="1" applyNumberFormat="1" applyFont="1" applyFill="1" applyBorder="1"/>
    <xf numFmtId="164" fontId="1" fillId="0" borderId="4" xfId="1" applyNumberFormat="1" applyFont="1" applyFill="1" applyBorder="1"/>
    <xf numFmtId="164" fontId="4" fillId="0" borderId="4" xfId="0" applyNumberFormat="1" applyFont="1" applyFill="1" applyBorder="1"/>
    <xf numFmtId="164" fontId="0" fillId="0" borderId="6" xfId="0" applyNumberFormat="1" applyFont="1" applyFill="1" applyBorder="1"/>
    <xf numFmtId="164" fontId="5" fillId="0" borderId="4" xfId="0" applyNumberFormat="1" applyFont="1" applyFill="1" applyBorder="1"/>
    <xf numFmtId="164" fontId="0" fillId="3" borderId="4" xfId="0" applyNumberFormat="1" applyFont="1" applyFill="1" applyBorder="1"/>
    <xf numFmtId="164" fontId="2" fillId="3" borderId="4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 applyProtection="1"/>
    <xf numFmtId="164" fontId="2" fillId="0" borderId="4" xfId="0" applyNumberFormat="1" applyFont="1" applyFill="1" applyBorder="1"/>
    <xf numFmtId="0" fontId="6" fillId="3" borderId="4" xfId="0" applyNumberFormat="1" applyFont="1" applyFill="1" applyBorder="1" applyAlignment="1" applyProtection="1"/>
    <xf numFmtId="0" fontId="2" fillId="3" borderId="4" xfId="0" applyNumberFormat="1" applyFont="1" applyFill="1" applyBorder="1"/>
    <xf numFmtId="164" fontId="0" fillId="0" borderId="7" xfId="0" applyNumberFormat="1" applyFont="1" applyFill="1" applyBorder="1"/>
    <xf numFmtId="0" fontId="2" fillId="3" borderId="7" xfId="0" applyFont="1" applyFill="1" applyBorder="1"/>
    <xf numFmtId="0" fontId="0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tabSelected="1" view="pageBreakPreview" zoomScale="83" zoomScaleNormal="70" zoomScaleSheetLayoutView="83" workbookViewId="0">
      <pane ySplit="7" topLeftCell="A8" activePane="bottomLeft" state="frozen"/>
      <selection activeCell="B68" sqref="B68"/>
      <selection pane="bottomLeft" activeCell="C33" sqref="C33"/>
    </sheetView>
  </sheetViews>
  <sheetFormatPr baseColWidth="10" defaultColWidth="9.140625" defaultRowHeight="15" x14ac:dyDescent="0.25"/>
  <cols>
    <col min="1" max="1" width="67.28515625" style="2" customWidth="1"/>
    <col min="2" max="2" width="15.42578125" style="2" customWidth="1"/>
    <col min="3" max="3" width="11" style="2" bestFit="1" customWidth="1"/>
    <col min="4" max="4" width="24" style="3" customWidth="1"/>
    <col min="5" max="5" width="23.42578125" style="3" customWidth="1"/>
    <col min="6" max="6" width="21" style="3" customWidth="1"/>
    <col min="7" max="16384" width="9.140625" style="2"/>
  </cols>
  <sheetData>
    <row r="1" spans="1:7" x14ac:dyDescent="0.25">
      <c r="A1" s="1" t="s">
        <v>0</v>
      </c>
    </row>
    <row r="2" spans="1:7" x14ac:dyDescent="0.25">
      <c r="A2" s="1"/>
    </row>
    <row r="3" spans="1:7" ht="30.75" customHeight="1" x14ac:dyDescent="0.25">
      <c r="A3" s="31" t="s">
        <v>1</v>
      </c>
      <c r="B3" s="32"/>
      <c r="C3" s="32"/>
      <c r="D3" s="32"/>
      <c r="E3" s="32"/>
      <c r="F3" s="32"/>
      <c r="G3" s="33"/>
    </row>
    <row r="4" spans="1:7" x14ac:dyDescent="0.25">
      <c r="A4" s="4"/>
      <c r="B4" s="4"/>
      <c r="C4" s="4"/>
      <c r="D4" s="5"/>
      <c r="E4" s="5"/>
      <c r="F4" s="5"/>
      <c r="G4" s="4"/>
    </row>
    <row r="5" spans="1:7" x14ac:dyDescent="0.25">
      <c r="A5" s="6" t="s">
        <v>2</v>
      </c>
    </row>
    <row r="6" spans="1:7" x14ac:dyDescent="0.25">
      <c r="A6" s="7"/>
    </row>
    <row r="7" spans="1:7" ht="45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</row>
    <row r="8" spans="1:7" ht="17.25" x14ac:dyDescent="0.4">
      <c r="A8" s="11" t="s">
        <v>10</v>
      </c>
      <c r="B8" s="12"/>
      <c r="C8" s="12"/>
      <c r="D8" s="13">
        <f>D9+D10+D11+D12+D13</f>
        <v>1591120.1887089999</v>
      </c>
      <c r="E8" s="13">
        <f>E9+E10+E11+E12+E13</f>
        <v>-1500.2063799999999</v>
      </c>
      <c r="F8" s="13">
        <f>F9+F10+F11+F12+F13</f>
        <v>1589619.982329</v>
      </c>
      <c r="G8" s="12"/>
    </row>
    <row r="9" spans="1:7" x14ac:dyDescent="0.25">
      <c r="A9" s="11" t="s">
        <v>11</v>
      </c>
      <c r="B9" s="14">
        <v>10</v>
      </c>
      <c r="C9" s="14">
        <v>10</v>
      </c>
      <c r="D9" s="15">
        <v>50118.502289999997</v>
      </c>
      <c r="E9" s="15">
        <v>0</v>
      </c>
      <c r="F9" s="15">
        <v>50118.502289999997</v>
      </c>
      <c r="G9" s="12"/>
    </row>
    <row r="10" spans="1:7" x14ac:dyDescent="0.25">
      <c r="A10" s="11" t="s">
        <v>12</v>
      </c>
      <c r="B10" s="14">
        <v>12</v>
      </c>
      <c r="C10" s="14">
        <v>12</v>
      </c>
      <c r="D10" s="15">
        <v>922017.72224000003</v>
      </c>
      <c r="E10" s="16">
        <v>-1499.2063799999999</v>
      </c>
      <c r="F10" s="15">
        <v>920518.51586000016</v>
      </c>
      <c r="G10" s="12"/>
    </row>
    <row r="11" spans="1:7" x14ac:dyDescent="0.25">
      <c r="A11" s="11" t="s">
        <v>13</v>
      </c>
      <c r="B11" s="14">
        <v>13</v>
      </c>
      <c r="C11" s="14">
        <v>13</v>
      </c>
      <c r="D11" s="15">
        <v>31656.444660000001</v>
      </c>
      <c r="E11" s="15">
        <v>-1</v>
      </c>
      <c r="F11" s="15">
        <v>31655.444660000001</v>
      </c>
      <c r="G11" s="12"/>
    </row>
    <row r="12" spans="1:7" x14ac:dyDescent="0.25">
      <c r="A12" s="11" t="s">
        <v>14</v>
      </c>
      <c r="B12" s="14">
        <v>20</v>
      </c>
      <c r="C12" s="14">
        <v>20</v>
      </c>
      <c r="D12" s="15">
        <v>464163.51502999989</v>
      </c>
      <c r="E12" s="15">
        <v>0</v>
      </c>
      <c r="F12" s="15">
        <v>464163.51502999989</v>
      </c>
      <c r="G12" s="12"/>
    </row>
    <row r="13" spans="1:7" x14ac:dyDescent="0.25">
      <c r="A13" s="11" t="s">
        <v>15</v>
      </c>
      <c r="B13" s="14">
        <v>40</v>
      </c>
      <c r="C13" s="14">
        <v>40</v>
      </c>
      <c r="D13" s="15">
        <v>123164.0044889999</v>
      </c>
      <c r="E13" s="15">
        <v>0</v>
      </c>
      <c r="F13" s="15">
        <v>123164.0044889999</v>
      </c>
      <c r="G13" s="12"/>
    </row>
    <row r="14" spans="1:7" ht="17.25" x14ac:dyDescent="0.4">
      <c r="A14" s="11" t="s">
        <v>16</v>
      </c>
      <c r="B14" s="14"/>
      <c r="C14" s="14"/>
      <c r="D14" s="17">
        <f>+D15+D16+D57+D64+D65+D112+D113</f>
        <v>7473942.2397608366</v>
      </c>
      <c r="E14" s="17">
        <f>+E15+E16+E57+E64+E65+E112+E113</f>
        <v>-3262096.0730289863</v>
      </c>
      <c r="F14" s="17">
        <f>+F15+F16+F57+F64+F65+F112+F113</f>
        <v>4211846.1667318512</v>
      </c>
      <c r="G14" s="12"/>
    </row>
    <row r="15" spans="1:7" x14ac:dyDescent="0.25">
      <c r="A15" s="11" t="s">
        <v>17</v>
      </c>
      <c r="B15" s="14">
        <v>30</v>
      </c>
      <c r="C15" s="14">
        <v>30</v>
      </c>
      <c r="D15" s="18">
        <v>2932896.2516399999</v>
      </c>
      <c r="E15" s="18">
        <v>-2932896.2516399999</v>
      </c>
      <c r="F15" s="18">
        <v>0</v>
      </c>
      <c r="G15" s="12"/>
    </row>
    <row r="16" spans="1:7" x14ac:dyDescent="0.25">
      <c r="A16" s="11" t="s">
        <v>18</v>
      </c>
      <c r="B16" s="14" t="s">
        <v>19</v>
      </c>
      <c r="C16" s="14">
        <v>30</v>
      </c>
      <c r="D16" s="19">
        <f>+D17+D49</f>
        <v>5349312.1527397893</v>
      </c>
      <c r="E16" s="19">
        <f>+E17+E49</f>
        <v>-1012715.3234553665</v>
      </c>
      <c r="F16" s="19">
        <f>+F17+F49</f>
        <v>4336596.829284423</v>
      </c>
      <c r="G16" s="14">
        <v>1</v>
      </c>
    </row>
    <row r="17" spans="1:7" x14ac:dyDescent="0.25">
      <c r="A17" s="11" t="s">
        <v>20</v>
      </c>
      <c r="B17" s="14" t="s">
        <v>19</v>
      </c>
      <c r="C17" s="14">
        <v>301</v>
      </c>
      <c r="D17" s="19">
        <f>+D18+D26+D27+D36+D43</f>
        <v>4079258.1776597798</v>
      </c>
      <c r="E17" s="19">
        <f>+E18+E26+E27+E36+E43</f>
        <v>-1248748.5103466162</v>
      </c>
      <c r="F17" s="19">
        <f>+F18+F26+F27+F36+F43</f>
        <v>2830509.6673131641</v>
      </c>
      <c r="G17" s="14">
        <v>1</v>
      </c>
    </row>
    <row r="18" spans="1:7" x14ac:dyDescent="0.25">
      <c r="A18" s="11" t="s">
        <v>21</v>
      </c>
      <c r="B18" s="14" t="s">
        <v>19</v>
      </c>
      <c r="C18" s="14">
        <v>3011</v>
      </c>
      <c r="D18" s="19">
        <f>+D19+D20+D21+D22+D23+D24+D25</f>
        <v>725892.73411997047</v>
      </c>
      <c r="E18" s="19">
        <f>+E19+E20+E21+E22+E23+E24+E25</f>
        <v>-53379.296543658013</v>
      </c>
      <c r="F18" s="19">
        <f>+F19+F20+F21+F22+F23+F24+F25</f>
        <v>672513.43757631246</v>
      </c>
      <c r="G18" s="14">
        <v>1</v>
      </c>
    </row>
    <row r="19" spans="1:7" x14ac:dyDescent="0.25">
      <c r="A19" s="12" t="s">
        <v>22</v>
      </c>
      <c r="B19" s="14" t="s">
        <v>19</v>
      </c>
      <c r="C19" s="14">
        <v>30111</v>
      </c>
      <c r="D19" s="20">
        <v>11817.377489959126</v>
      </c>
      <c r="E19" s="20">
        <v>-699.6822890764696</v>
      </c>
      <c r="F19" s="20">
        <v>11117.695200882656</v>
      </c>
      <c r="G19" s="14">
        <v>1</v>
      </c>
    </row>
    <row r="20" spans="1:7" x14ac:dyDescent="0.25">
      <c r="A20" s="12" t="s">
        <v>23</v>
      </c>
      <c r="B20" s="14" t="s">
        <v>19</v>
      </c>
      <c r="C20" s="14">
        <v>30112</v>
      </c>
      <c r="D20" s="20">
        <v>70143.788469996129</v>
      </c>
      <c r="E20" s="20">
        <v>-4142.7619241064258</v>
      </c>
      <c r="F20" s="20">
        <v>66001.026545889676</v>
      </c>
      <c r="G20" s="14">
        <v>1</v>
      </c>
    </row>
    <row r="21" spans="1:7" x14ac:dyDescent="0.25">
      <c r="A21" s="12" t="s">
        <v>24</v>
      </c>
      <c r="B21" s="14" t="s">
        <v>19</v>
      </c>
      <c r="C21" s="14">
        <v>30113</v>
      </c>
      <c r="D21" s="20">
        <v>159015.95068009832</v>
      </c>
      <c r="E21" s="20">
        <v>-10635.91105404163</v>
      </c>
      <c r="F21" s="20">
        <v>148380.03962605671</v>
      </c>
      <c r="G21" s="14">
        <v>1</v>
      </c>
    </row>
    <row r="22" spans="1:7" x14ac:dyDescent="0.25">
      <c r="A22" s="12" t="s">
        <v>25</v>
      </c>
      <c r="B22" s="14" t="s">
        <v>19</v>
      </c>
      <c r="C22" s="14">
        <v>30114</v>
      </c>
      <c r="D22" s="20">
        <v>468630.43282991636</v>
      </c>
      <c r="E22" s="20">
        <v>-37994.149026433486</v>
      </c>
      <c r="F22" s="20">
        <v>430636.28380348289</v>
      </c>
      <c r="G22" s="14">
        <v>1</v>
      </c>
    </row>
    <row r="23" spans="1:7" x14ac:dyDescent="0.25">
      <c r="A23" s="12" t="s">
        <v>26</v>
      </c>
      <c r="B23" s="14" t="s">
        <v>19</v>
      </c>
      <c r="C23" s="14">
        <v>30115</v>
      </c>
      <c r="D23" s="20">
        <v>16285.184650000549</v>
      </c>
      <c r="E23" s="20">
        <v>93.20774999999999</v>
      </c>
      <c r="F23" s="20">
        <v>16378.392400000548</v>
      </c>
      <c r="G23" s="14">
        <v>1</v>
      </c>
    </row>
    <row r="24" spans="1:7" x14ac:dyDescent="0.25">
      <c r="A24" s="12" t="s">
        <v>27</v>
      </c>
      <c r="B24" s="14" t="s">
        <v>19</v>
      </c>
      <c r="C24" s="14">
        <v>30116</v>
      </c>
      <c r="D24" s="20">
        <v>0</v>
      </c>
      <c r="E24" s="20">
        <v>0</v>
      </c>
      <c r="F24" s="20">
        <v>0</v>
      </c>
      <c r="G24" s="14">
        <v>1</v>
      </c>
    </row>
    <row r="25" spans="1:7" x14ac:dyDescent="0.25">
      <c r="A25" s="12" t="s">
        <v>28</v>
      </c>
      <c r="B25" s="14" t="s">
        <v>19</v>
      </c>
      <c r="C25" s="14">
        <v>30117</v>
      </c>
      <c r="D25" s="20">
        <v>0</v>
      </c>
      <c r="E25" s="20">
        <v>0</v>
      </c>
      <c r="F25" s="20">
        <v>0</v>
      </c>
      <c r="G25" s="14">
        <v>1</v>
      </c>
    </row>
    <row r="26" spans="1:7" x14ac:dyDescent="0.25">
      <c r="A26" s="11" t="s">
        <v>29</v>
      </c>
      <c r="B26" s="14" t="s">
        <v>19</v>
      </c>
      <c r="C26" s="14">
        <v>3012</v>
      </c>
      <c r="D26" s="21">
        <v>197225.12378999949</v>
      </c>
      <c r="E26" s="21">
        <v>-3822.8948610753141</v>
      </c>
      <c r="F26" s="21">
        <v>193402.22892892413</v>
      </c>
      <c r="G26" s="14">
        <v>1</v>
      </c>
    </row>
    <row r="27" spans="1:7" x14ac:dyDescent="0.25">
      <c r="A27" s="11" t="s">
        <v>30</v>
      </c>
      <c r="B27" s="14" t="s">
        <v>19</v>
      </c>
      <c r="C27" s="14">
        <v>3013</v>
      </c>
      <c r="D27" s="19">
        <f>+D28+D29+D30+D31+D32+D33+D34+D35</f>
        <v>328336.54322054714</v>
      </c>
      <c r="E27" s="19">
        <f>+E28+E29+E30+E31+E32+E33+E34+E35</f>
        <v>-32629.206701499177</v>
      </c>
      <c r="F27" s="19">
        <f>+F28+F29+F30+F31+F32+F33+F34+F35</f>
        <v>295707.33651904797</v>
      </c>
      <c r="G27" s="14">
        <v>1</v>
      </c>
    </row>
    <row r="28" spans="1:7" x14ac:dyDescent="0.25">
      <c r="A28" s="12" t="s">
        <v>31</v>
      </c>
      <c r="B28" s="14" t="s">
        <v>19</v>
      </c>
      <c r="C28" s="14">
        <v>30131</v>
      </c>
      <c r="D28" s="20">
        <v>0</v>
      </c>
      <c r="E28" s="20">
        <v>0</v>
      </c>
      <c r="F28" s="20">
        <v>0</v>
      </c>
      <c r="G28" s="14">
        <v>1</v>
      </c>
    </row>
    <row r="29" spans="1:7" x14ac:dyDescent="0.25">
      <c r="A29" s="12" t="s">
        <v>32</v>
      </c>
      <c r="B29" s="14" t="s">
        <v>19</v>
      </c>
      <c r="C29" s="14">
        <v>30132</v>
      </c>
      <c r="D29" s="20">
        <v>47332.79286152462</v>
      </c>
      <c r="E29" s="20">
        <v>-7206.2609286031202</v>
      </c>
      <c r="F29" s="20">
        <v>40126.531932921498</v>
      </c>
      <c r="G29" s="14">
        <v>1</v>
      </c>
    </row>
    <row r="30" spans="1:7" x14ac:dyDescent="0.25">
      <c r="A30" s="12" t="s">
        <v>33</v>
      </c>
      <c r="B30" s="14" t="s">
        <v>19</v>
      </c>
      <c r="C30" s="14">
        <v>30133</v>
      </c>
      <c r="D30" s="20">
        <v>829.3305184758209</v>
      </c>
      <c r="E30" s="20">
        <v>-126.2628243736804</v>
      </c>
      <c r="F30" s="20">
        <v>703.06769410214054</v>
      </c>
      <c r="G30" s="14">
        <v>1</v>
      </c>
    </row>
    <row r="31" spans="1:7" x14ac:dyDescent="0.25">
      <c r="A31" s="12" t="s">
        <v>34</v>
      </c>
      <c r="B31" s="14" t="s">
        <v>19</v>
      </c>
      <c r="C31" s="14">
        <v>30134</v>
      </c>
      <c r="D31" s="20">
        <v>68656.998500000016</v>
      </c>
      <c r="E31" s="20">
        <v>-3554.0122532332798</v>
      </c>
      <c r="F31" s="20">
        <v>65102.986246766734</v>
      </c>
      <c r="G31" s="14">
        <v>1</v>
      </c>
    </row>
    <row r="32" spans="1:7" x14ac:dyDescent="0.25">
      <c r="A32" s="12" t="s">
        <v>35</v>
      </c>
      <c r="B32" s="14" t="s">
        <v>19</v>
      </c>
      <c r="C32" s="14">
        <v>30135</v>
      </c>
      <c r="D32" s="20">
        <v>6109.0676499999927</v>
      </c>
      <c r="E32" s="20">
        <v>-763.28451816287986</v>
      </c>
      <c r="F32" s="20">
        <v>5345.7831318371127</v>
      </c>
      <c r="G32" s="14">
        <v>1</v>
      </c>
    </row>
    <row r="33" spans="1:7" x14ac:dyDescent="0.25">
      <c r="A33" s="12" t="s">
        <v>36</v>
      </c>
      <c r="B33" s="14" t="s">
        <v>19</v>
      </c>
      <c r="C33" s="14">
        <v>30136</v>
      </c>
      <c r="D33" s="20">
        <v>14207.13799000003</v>
      </c>
      <c r="E33" s="20">
        <v>-782.57525937087985</v>
      </c>
      <c r="F33" s="20">
        <v>13424.56273062915</v>
      </c>
      <c r="G33" s="14">
        <v>1</v>
      </c>
    </row>
    <row r="34" spans="1:7" x14ac:dyDescent="0.25">
      <c r="A34" s="12" t="s">
        <v>37</v>
      </c>
      <c r="B34" s="14" t="s">
        <v>19</v>
      </c>
      <c r="C34" s="14">
        <v>30137</v>
      </c>
      <c r="D34" s="20">
        <v>191201.21570054669</v>
      </c>
      <c r="E34" s="20">
        <v>-20196.810917755338</v>
      </c>
      <c r="F34" s="20">
        <v>171004.40478279136</v>
      </c>
      <c r="G34" s="14">
        <v>1</v>
      </c>
    </row>
    <row r="35" spans="1:7" x14ac:dyDescent="0.25">
      <c r="A35" s="12" t="s">
        <v>38</v>
      </c>
      <c r="B35" s="14" t="s">
        <v>19</v>
      </c>
      <c r="C35" s="14">
        <v>30138</v>
      </c>
      <c r="D35" s="20">
        <v>0</v>
      </c>
      <c r="E35" s="20">
        <v>0</v>
      </c>
      <c r="F35" s="20">
        <v>0</v>
      </c>
      <c r="G35" s="14">
        <v>1</v>
      </c>
    </row>
    <row r="36" spans="1:7" x14ac:dyDescent="0.25">
      <c r="A36" s="11" t="s">
        <v>39</v>
      </c>
      <c r="B36" s="14" t="s">
        <v>19</v>
      </c>
      <c r="C36" s="14">
        <v>3014</v>
      </c>
      <c r="D36" s="19">
        <f>+D37+D38+D39+D40+D41+D42</f>
        <v>1085245.6363294555</v>
      </c>
      <c r="E36" s="19">
        <f>+E37+E38+E39+E40+E41+E42</f>
        <v>-70718.028351109489</v>
      </c>
      <c r="F36" s="19">
        <f>+F37+F38+F39+F40+F41+F42</f>
        <v>1014527.6079783461</v>
      </c>
      <c r="G36" s="14">
        <v>1</v>
      </c>
    </row>
    <row r="37" spans="1:7" x14ac:dyDescent="0.25">
      <c r="A37" s="12" t="s">
        <v>40</v>
      </c>
      <c r="B37" s="14" t="s">
        <v>19</v>
      </c>
      <c r="C37" s="14">
        <v>30141</v>
      </c>
      <c r="D37" s="20">
        <v>488540.57755000336</v>
      </c>
      <c r="E37" s="20">
        <v>-22192.230414833823</v>
      </c>
      <c r="F37" s="20">
        <v>466348.34713516949</v>
      </c>
      <c r="G37" s="14">
        <v>1</v>
      </c>
    </row>
    <row r="38" spans="1:7" x14ac:dyDescent="0.25">
      <c r="A38" s="12" t="s">
        <v>41</v>
      </c>
      <c r="B38" s="14" t="s">
        <v>19</v>
      </c>
      <c r="C38" s="14">
        <v>30142</v>
      </c>
      <c r="D38" s="20">
        <v>259301.95534269125</v>
      </c>
      <c r="E38" s="20">
        <v>-18092.27182984817</v>
      </c>
      <c r="F38" s="20">
        <v>241209.68351284304</v>
      </c>
      <c r="G38" s="14">
        <v>1</v>
      </c>
    </row>
    <row r="39" spans="1:7" x14ac:dyDescent="0.25">
      <c r="A39" s="12" t="s">
        <v>42</v>
      </c>
      <c r="B39" s="14" t="s">
        <v>19</v>
      </c>
      <c r="C39" s="14">
        <v>30143</v>
      </c>
      <c r="D39" s="20">
        <v>251097.32988999275</v>
      </c>
      <c r="E39" s="20">
        <v>-23280.19662090623</v>
      </c>
      <c r="F39" s="20">
        <v>227817.13326908648</v>
      </c>
      <c r="G39" s="14">
        <v>1</v>
      </c>
    </row>
    <row r="40" spans="1:7" x14ac:dyDescent="0.25">
      <c r="A40" s="12" t="s">
        <v>43</v>
      </c>
      <c r="B40" s="14" t="s">
        <v>19</v>
      </c>
      <c r="C40" s="14">
        <v>30144</v>
      </c>
      <c r="D40" s="20">
        <v>41517.21529</v>
      </c>
      <c r="E40" s="20">
        <v>-6778.1185589670404</v>
      </c>
      <c r="F40" s="20">
        <v>34739.096731032951</v>
      </c>
      <c r="G40" s="14">
        <v>1</v>
      </c>
    </row>
    <row r="41" spans="1:7" x14ac:dyDescent="0.25">
      <c r="A41" s="12" t="s">
        <v>44</v>
      </c>
      <c r="B41" s="14" t="s">
        <v>19</v>
      </c>
      <c r="C41" s="14">
        <v>30145</v>
      </c>
      <c r="D41" s="20">
        <v>2785.8204267686542</v>
      </c>
      <c r="E41" s="20">
        <v>-168.83489145821645</v>
      </c>
      <c r="F41" s="20">
        <v>2616.9855353104376</v>
      </c>
      <c r="G41" s="14">
        <v>1</v>
      </c>
    </row>
    <row r="42" spans="1:7" x14ac:dyDescent="0.25">
      <c r="A42" s="12" t="s">
        <v>45</v>
      </c>
      <c r="B42" s="14" t="s">
        <v>19</v>
      </c>
      <c r="C42" s="14">
        <v>30146</v>
      </c>
      <c r="D42" s="20">
        <v>42002.737829999605</v>
      </c>
      <c r="E42" s="20">
        <v>-206.3760350960014</v>
      </c>
      <c r="F42" s="20">
        <v>41796.361794903605</v>
      </c>
      <c r="G42" s="14">
        <v>1</v>
      </c>
    </row>
    <row r="43" spans="1:7" x14ac:dyDescent="0.25">
      <c r="A43" s="11" t="s">
        <v>46</v>
      </c>
      <c r="B43" s="14" t="s">
        <v>19</v>
      </c>
      <c r="C43" s="14">
        <v>3015</v>
      </c>
      <c r="D43" s="19">
        <f>+D44+D45+D46+D47+D48</f>
        <v>1742558.1401998075</v>
      </c>
      <c r="E43" s="19">
        <f>+E44+E45+E46+E47+E48</f>
        <v>-1088199.0838892742</v>
      </c>
      <c r="F43" s="19">
        <f>+F44+F45+F46+F47+F48</f>
        <v>654359.05631053343</v>
      </c>
      <c r="G43" s="14">
        <v>1</v>
      </c>
    </row>
    <row r="44" spans="1:7" x14ac:dyDescent="0.25">
      <c r="A44" s="12" t="s">
        <v>47</v>
      </c>
      <c r="B44" s="14" t="s">
        <v>19</v>
      </c>
      <c r="C44" s="14">
        <v>30151</v>
      </c>
      <c r="D44" s="20">
        <v>82824.4577399962</v>
      </c>
      <c r="E44" s="20">
        <v>-1813.8399875730081</v>
      </c>
      <c r="F44" s="20">
        <v>81010.61775242319</v>
      </c>
      <c r="G44" s="14">
        <v>1</v>
      </c>
    </row>
    <row r="45" spans="1:7" x14ac:dyDescent="0.25">
      <c r="A45" s="12" t="s">
        <v>48</v>
      </c>
      <c r="B45" s="14" t="s">
        <v>19</v>
      </c>
      <c r="C45" s="14">
        <v>30152</v>
      </c>
      <c r="D45" s="20">
        <v>112182.36546000034</v>
      </c>
      <c r="E45" s="20">
        <v>-18503.458532439363</v>
      </c>
      <c r="F45" s="20">
        <v>93678.90692756098</v>
      </c>
      <c r="G45" s="14">
        <v>1</v>
      </c>
    </row>
    <row r="46" spans="1:7" x14ac:dyDescent="0.25">
      <c r="A46" s="12" t="s">
        <v>49</v>
      </c>
      <c r="B46" s="14" t="s">
        <v>19</v>
      </c>
      <c r="C46" s="14">
        <v>30153</v>
      </c>
      <c r="D46" s="20">
        <v>0</v>
      </c>
      <c r="E46" s="20">
        <v>0</v>
      </c>
      <c r="F46" s="20">
        <v>0</v>
      </c>
      <c r="G46" s="14">
        <v>1</v>
      </c>
    </row>
    <row r="47" spans="1:7" x14ac:dyDescent="0.25">
      <c r="A47" s="12" t="s">
        <v>50</v>
      </c>
      <c r="B47" s="14" t="s">
        <v>19</v>
      </c>
      <c r="C47" s="14">
        <v>30154</v>
      </c>
      <c r="D47" s="20">
        <v>0</v>
      </c>
      <c r="E47" s="20">
        <v>0</v>
      </c>
      <c r="F47" s="20">
        <v>0</v>
      </c>
      <c r="G47" s="14">
        <v>1</v>
      </c>
    </row>
    <row r="48" spans="1:7" x14ac:dyDescent="0.25">
      <c r="A48" s="12" t="s">
        <v>51</v>
      </c>
      <c r="B48" s="14" t="s">
        <v>19</v>
      </c>
      <c r="C48" s="14">
        <v>30155</v>
      </c>
      <c r="D48" s="20">
        <v>1547551.316999811</v>
      </c>
      <c r="E48" s="20">
        <v>-1067881.7853692619</v>
      </c>
      <c r="F48" s="20">
        <v>479669.53163054923</v>
      </c>
      <c r="G48" s="14">
        <v>1</v>
      </c>
    </row>
    <row r="49" spans="1:7" x14ac:dyDescent="0.25">
      <c r="A49" s="11" t="s">
        <v>52</v>
      </c>
      <c r="B49" s="14" t="s">
        <v>19</v>
      </c>
      <c r="C49" s="14">
        <v>302</v>
      </c>
      <c r="D49" s="19">
        <f>+D50+D51+D52+D53+D54+D55+D56</f>
        <v>1270053.9750800095</v>
      </c>
      <c r="E49" s="19">
        <f>+E50+E51+E52+E53+E54+E55+E56</f>
        <v>236033.18689124964</v>
      </c>
      <c r="F49" s="19">
        <f>+F50+F51+F52+F53+F54+F55+F56</f>
        <v>1506087.1619712592</v>
      </c>
      <c r="G49" s="14">
        <v>1</v>
      </c>
    </row>
    <row r="50" spans="1:7" x14ac:dyDescent="0.25">
      <c r="A50" s="12" t="s">
        <v>53</v>
      </c>
      <c r="B50" s="14" t="s">
        <v>19</v>
      </c>
      <c r="C50" s="14">
        <v>3021</v>
      </c>
      <c r="D50" s="20">
        <v>53973.355690000004</v>
      </c>
      <c r="E50" s="20">
        <v>321258.41412735981</v>
      </c>
      <c r="F50" s="20">
        <v>375231.7698173598</v>
      </c>
      <c r="G50" s="14">
        <v>1</v>
      </c>
    </row>
    <row r="51" spans="1:7" x14ac:dyDescent="0.25">
      <c r="A51" s="12" t="s">
        <v>54</v>
      </c>
      <c r="B51" s="14" t="s">
        <v>19</v>
      </c>
      <c r="C51" s="14">
        <v>3022</v>
      </c>
      <c r="D51" s="20">
        <v>582813.95327001042</v>
      </c>
      <c r="E51" s="20">
        <v>-16758.385713941283</v>
      </c>
      <c r="F51" s="20">
        <v>566055.56755606912</v>
      </c>
      <c r="G51" s="14">
        <v>1</v>
      </c>
    </row>
    <row r="52" spans="1:7" x14ac:dyDescent="0.25">
      <c r="A52" s="12" t="s">
        <v>55</v>
      </c>
      <c r="B52" s="14" t="s">
        <v>19</v>
      </c>
      <c r="C52" s="14">
        <v>3023</v>
      </c>
      <c r="D52" s="20">
        <v>12635.86274</v>
      </c>
      <c r="E52" s="20">
        <v>-1215.9315899999999</v>
      </c>
      <c r="F52" s="20">
        <v>11419.93115</v>
      </c>
      <c r="G52" s="14">
        <v>1</v>
      </c>
    </row>
    <row r="53" spans="1:7" x14ac:dyDescent="0.25">
      <c r="A53" s="12" t="s">
        <v>56</v>
      </c>
      <c r="B53" s="14" t="s">
        <v>19</v>
      </c>
      <c r="C53" s="14">
        <v>3024</v>
      </c>
      <c r="D53" s="20">
        <v>23998.178520000209</v>
      </c>
      <c r="E53" s="20">
        <v>-4657.1827590707844</v>
      </c>
      <c r="F53" s="20">
        <v>19340.995760929418</v>
      </c>
      <c r="G53" s="14">
        <v>1</v>
      </c>
    </row>
    <row r="54" spans="1:7" x14ac:dyDescent="0.25">
      <c r="A54" s="12" t="s">
        <v>57</v>
      </c>
      <c r="B54" s="14" t="s">
        <v>19</v>
      </c>
      <c r="C54" s="14">
        <v>3025</v>
      </c>
      <c r="D54" s="20">
        <v>302176.04647999682</v>
      </c>
      <c r="E54" s="20">
        <v>-22081.750346694142</v>
      </c>
      <c r="F54" s="20">
        <v>280094.29613330268</v>
      </c>
      <c r="G54" s="14">
        <v>1</v>
      </c>
    </row>
    <row r="55" spans="1:7" x14ac:dyDescent="0.25">
      <c r="A55" s="12" t="s">
        <v>58</v>
      </c>
      <c r="B55" s="14" t="s">
        <v>19</v>
      </c>
      <c r="C55" s="14">
        <v>3026</v>
      </c>
      <c r="D55" s="20">
        <v>252866.05198000275</v>
      </c>
      <c r="E55" s="20">
        <v>-30948.903088139563</v>
      </c>
      <c r="F55" s="20">
        <v>221917.14889186321</v>
      </c>
      <c r="G55" s="14">
        <v>1</v>
      </c>
    </row>
    <row r="56" spans="1:7" x14ac:dyDescent="0.25">
      <c r="A56" s="12" t="s">
        <v>59</v>
      </c>
      <c r="B56" s="14" t="s">
        <v>19</v>
      </c>
      <c r="C56" s="14">
        <v>3027</v>
      </c>
      <c r="D56" s="20">
        <v>41590.526399999355</v>
      </c>
      <c r="E56" s="20">
        <v>-9563.0737382643783</v>
      </c>
      <c r="F56" s="20">
        <v>32027.45266173498</v>
      </c>
      <c r="G56" s="14">
        <v>1</v>
      </c>
    </row>
    <row r="57" spans="1:7" x14ac:dyDescent="0.25">
      <c r="A57" s="22" t="s">
        <v>60</v>
      </c>
      <c r="B57" s="14" t="s">
        <v>19</v>
      </c>
      <c r="C57" s="23">
        <v>31</v>
      </c>
      <c r="D57" s="19">
        <f>+D58+D59+D60+D61+D62+D63</f>
        <v>2342189.4020099998</v>
      </c>
      <c r="E57" s="19">
        <f>+E58+E59+E60+E61+E62+E63</f>
        <v>-101214.59621461836</v>
      </c>
      <c r="F57" s="19">
        <f>+F58+F59+F60+F61+F62+F63</f>
        <v>2240974.8057953818</v>
      </c>
      <c r="G57" s="14">
        <v>1</v>
      </c>
    </row>
    <row r="58" spans="1:7" x14ac:dyDescent="0.25">
      <c r="A58" s="24" t="s">
        <v>61</v>
      </c>
      <c r="B58" s="14" t="s">
        <v>19</v>
      </c>
      <c r="C58" s="23">
        <v>311</v>
      </c>
      <c r="D58" s="20">
        <v>1774795.8799700001</v>
      </c>
      <c r="E58" s="20">
        <v>-282468.34326086642</v>
      </c>
      <c r="F58" s="20">
        <v>1492327.5367091338</v>
      </c>
      <c r="G58" s="14">
        <v>1</v>
      </c>
    </row>
    <row r="59" spans="1:7" x14ac:dyDescent="0.25">
      <c r="A59" s="24" t="s">
        <v>62</v>
      </c>
      <c r="B59" s="14" t="s">
        <v>19</v>
      </c>
      <c r="C59" s="23">
        <v>312</v>
      </c>
      <c r="D59" s="20">
        <v>561959.51989999984</v>
      </c>
      <c r="E59" s="20">
        <v>2593.570289752261</v>
      </c>
      <c r="F59" s="20">
        <v>564553.09018975205</v>
      </c>
      <c r="G59" s="14">
        <v>1</v>
      </c>
    </row>
    <row r="60" spans="1:7" x14ac:dyDescent="0.25">
      <c r="A60" s="24" t="s">
        <v>63</v>
      </c>
      <c r="B60" s="14" t="s">
        <v>19</v>
      </c>
      <c r="C60" s="23">
        <v>313</v>
      </c>
      <c r="D60" s="20">
        <v>0</v>
      </c>
      <c r="E60" s="20">
        <v>0</v>
      </c>
      <c r="F60" s="20">
        <v>0</v>
      </c>
      <c r="G60" s="14">
        <v>1</v>
      </c>
    </row>
    <row r="61" spans="1:7" x14ac:dyDescent="0.25">
      <c r="A61" s="24" t="s">
        <v>64</v>
      </c>
      <c r="B61" s="14" t="s">
        <v>19</v>
      </c>
      <c r="C61" s="23">
        <v>314</v>
      </c>
      <c r="D61" s="20">
        <v>48618.696120000022</v>
      </c>
      <c r="E61" s="20">
        <v>-183.53713510809396</v>
      </c>
      <c r="F61" s="20">
        <v>48435.158984891932</v>
      </c>
      <c r="G61" s="14">
        <v>1</v>
      </c>
    </row>
    <row r="62" spans="1:7" x14ac:dyDescent="0.25">
      <c r="A62" s="24" t="s">
        <v>65</v>
      </c>
      <c r="B62" s="14" t="s">
        <v>19</v>
      </c>
      <c r="C62" s="23">
        <v>315</v>
      </c>
      <c r="D62" s="20">
        <v>0</v>
      </c>
      <c r="E62" s="20">
        <v>0</v>
      </c>
      <c r="F62" s="20">
        <v>0</v>
      </c>
      <c r="G62" s="14">
        <v>1</v>
      </c>
    </row>
    <row r="63" spans="1:7" x14ac:dyDescent="0.25">
      <c r="A63" s="24" t="s">
        <v>66</v>
      </c>
      <c r="B63" s="14" t="s">
        <v>19</v>
      </c>
      <c r="C63" s="23">
        <v>316</v>
      </c>
      <c r="D63" s="20">
        <v>-43184.693979999938</v>
      </c>
      <c r="E63" s="20">
        <v>178843.71389160387</v>
      </c>
      <c r="F63" s="20">
        <v>135659.01991160391</v>
      </c>
      <c r="G63" s="14">
        <v>1</v>
      </c>
    </row>
    <row r="64" spans="1:7" x14ac:dyDescent="0.25">
      <c r="A64" s="22" t="s">
        <v>67</v>
      </c>
      <c r="B64" s="14" t="s">
        <v>19</v>
      </c>
      <c r="C64" s="23">
        <v>32</v>
      </c>
      <c r="D64" s="21">
        <v>0</v>
      </c>
      <c r="E64" s="25">
        <v>284578.2475889803</v>
      </c>
      <c r="F64" s="21">
        <v>284578.2475889803</v>
      </c>
      <c r="G64" s="14">
        <v>1</v>
      </c>
    </row>
    <row r="65" spans="1:7" x14ac:dyDescent="0.25">
      <c r="A65" s="22" t="s">
        <v>68</v>
      </c>
      <c r="B65" s="14" t="s">
        <v>19</v>
      </c>
      <c r="C65" s="23">
        <v>33</v>
      </c>
      <c r="D65" s="19">
        <f>+D66+D98+D105</f>
        <v>-3161475.3819399518</v>
      </c>
      <c r="E65" s="19">
        <f>+E66+E98+E105</f>
        <v>500151.85069201828</v>
      </c>
      <c r="F65" s="19">
        <f>+F66+F98+F105</f>
        <v>-2661323.5312479339</v>
      </c>
      <c r="G65" s="14">
        <v>1</v>
      </c>
    </row>
    <row r="66" spans="1:7" x14ac:dyDescent="0.25">
      <c r="A66" s="26" t="s">
        <v>69</v>
      </c>
      <c r="B66" s="14" t="s">
        <v>19</v>
      </c>
      <c r="C66" s="23">
        <v>341</v>
      </c>
      <c r="D66" s="19">
        <f>+D67+D75+D76+D85+D92</f>
        <v>-2010942.781779961</v>
      </c>
      <c r="E66" s="19">
        <f>+E67+E75+E76+E85+E92</f>
        <v>445197.32051035471</v>
      </c>
      <c r="F66" s="19">
        <f>+F67+F75+F76+F85+F92</f>
        <v>-1565745.4612696068</v>
      </c>
      <c r="G66" s="14">
        <v>1</v>
      </c>
    </row>
    <row r="67" spans="1:7" x14ac:dyDescent="0.25">
      <c r="A67" s="26" t="s">
        <v>70</v>
      </c>
      <c r="B67" s="14" t="s">
        <v>19</v>
      </c>
      <c r="C67" s="23">
        <v>3411</v>
      </c>
      <c r="D67" s="19">
        <f>D68+D69+D70+D71+D72+D73+D74</f>
        <v>-568038.68581996555</v>
      </c>
      <c r="E67" s="19">
        <f>E68+E69+E70+E71+E72+E73+E74</f>
        <v>38314.39893242484</v>
      </c>
      <c r="F67" s="19">
        <f>F68+F69+F70+F71+F72+F73+F74</f>
        <v>-529724.28688754095</v>
      </c>
      <c r="G67" s="14">
        <v>1</v>
      </c>
    </row>
    <row r="68" spans="1:7" x14ac:dyDescent="0.25">
      <c r="A68" s="26" t="s">
        <v>22</v>
      </c>
      <c r="B68" s="14" t="s">
        <v>19</v>
      </c>
      <c r="C68" s="23">
        <v>34111</v>
      </c>
      <c r="D68" s="20">
        <v>-10265.399506574957</v>
      </c>
      <c r="E68" s="20">
        <v>438.33492833168492</v>
      </c>
      <c r="F68" s="20">
        <v>-9827.064578243273</v>
      </c>
      <c r="G68" s="14">
        <v>1</v>
      </c>
    </row>
    <row r="69" spans="1:7" x14ac:dyDescent="0.25">
      <c r="A69" s="26" t="s">
        <v>23</v>
      </c>
      <c r="B69" s="14" t="s">
        <v>19</v>
      </c>
      <c r="C69" s="23">
        <v>34112</v>
      </c>
      <c r="D69" s="20">
        <v>-42800.193809997058</v>
      </c>
      <c r="E69" s="20">
        <v>2875.1338857310675</v>
      </c>
      <c r="F69" s="20">
        <v>-39925.059924265996</v>
      </c>
      <c r="G69" s="14">
        <v>1</v>
      </c>
    </row>
    <row r="70" spans="1:7" x14ac:dyDescent="0.25">
      <c r="A70" s="26" t="s">
        <v>24</v>
      </c>
      <c r="B70" s="14" t="s">
        <v>19</v>
      </c>
      <c r="C70" s="23">
        <v>34113</v>
      </c>
      <c r="D70" s="20">
        <v>-145202.24073176857</v>
      </c>
      <c r="E70" s="20">
        <v>7297.2068890151741</v>
      </c>
      <c r="F70" s="20">
        <v>-137905.03384275342</v>
      </c>
      <c r="G70" s="14">
        <v>1</v>
      </c>
    </row>
    <row r="71" spans="1:7" x14ac:dyDescent="0.25">
      <c r="A71" s="26" t="s">
        <v>25</v>
      </c>
      <c r="B71" s="14" t="s">
        <v>19</v>
      </c>
      <c r="C71" s="23">
        <v>34114</v>
      </c>
      <c r="D71" s="20">
        <v>-355426.43387162493</v>
      </c>
      <c r="E71" s="20">
        <v>27703.723229346913</v>
      </c>
      <c r="F71" s="20">
        <v>-327722.71064227819</v>
      </c>
      <c r="G71" s="14">
        <v>1</v>
      </c>
    </row>
    <row r="72" spans="1:7" x14ac:dyDescent="0.25">
      <c r="A72" s="26" t="s">
        <v>26</v>
      </c>
      <c r="B72" s="14" t="s">
        <v>19</v>
      </c>
      <c r="C72" s="23">
        <v>34115</v>
      </c>
      <c r="D72" s="20">
        <v>-14344.417900000031</v>
      </c>
      <c r="E72" s="20">
        <v>3.9790393202565614E-15</v>
      </c>
      <c r="F72" s="20">
        <v>-14344.417900000031</v>
      </c>
      <c r="G72" s="14">
        <v>1</v>
      </c>
    </row>
    <row r="73" spans="1:7" x14ac:dyDescent="0.25">
      <c r="A73" s="26" t="s">
        <v>27</v>
      </c>
      <c r="B73" s="14" t="s">
        <v>19</v>
      </c>
      <c r="C73" s="23">
        <v>34116</v>
      </c>
      <c r="D73" s="20">
        <v>0</v>
      </c>
      <c r="E73" s="20">
        <v>0</v>
      </c>
      <c r="F73" s="20">
        <v>0</v>
      </c>
      <c r="G73" s="14">
        <v>1</v>
      </c>
    </row>
    <row r="74" spans="1:7" x14ac:dyDescent="0.25">
      <c r="A74" s="26" t="s">
        <v>28</v>
      </c>
      <c r="B74" s="14" t="s">
        <v>19</v>
      </c>
      <c r="C74" s="23">
        <v>34117</v>
      </c>
      <c r="D74" s="20">
        <v>0</v>
      </c>
      <c r="E74" s="20">
        <v>0</v>
      </c>
      <c r="F74" s="20">
        <v>0</v>
      </c>
      <c r="G74" s="14">
        <v>1</v>
      </c>
    </row>
    <row r="75" spans="1:7" x14ac:dyDescent="0.25">
      <c r="A75" s="24" t="s">
        <v>71</v>
      </c>
      <c r="B75" s="14" t="s">
        <v>19</v>
      </c>
      <c r="C75" s="23">
        <v>3412</v>
      </c>
      <c r="D75" s="20">
        <v>-151914.05275999961</v>
      </c>
      <c r="E75" s="20">
        <v>270.19175503568925</v>
      </c>
      <c r="F75" s="20">
        <v>-151643.86100496392</v>
      </c>
      <c r="G75" s="14">
        <v>1</v>
      </c>
    </row>
    <row r="76" spans="1:7" x14ac:dyDescent="0.25">
      <c r="A76" s="24" t="s">
        <v>72</v>
      </c>
      <c r="B76" s="14" t="s">
        <v>19</v>
      </c>
      <c r="C76" s="23">
        <v>3413</v>
      </c>
      <c r="D76" s="19">
        <f>+D77+D78+D79+D80+D81+D82+D83+D84</f>
        <v>-228947.11767321452</v>
      </c>
      <c r="E76" s="19">
        <f>+E77+E78+E79+E80+E81+E82+E83+E84</f>
        <v>25509.926794268129</v>
      </c>
      <c r="F76" s="19">
        <f>+F77+F78+F79+F80+F81+F82+F83+F84</f>
        <v>-203437.19087894639</v>
      </c>
      <c r="G76" s="14">
        <v>1</v>
      </c>
    </row>
    <row r="77" spans="1:7" x14ac:dyDescent="0.25">
      <c r="A77" s="26" t="s">
        <v>31</v>
      </c>
      <c r="B77" s="14" t="s">
        <v>19</v>
      </c>
      <c r="C77" s="23">
        <v>34131</v>
      </c>
      <c r="D77" s="20">
        <v>0</v>
      </c>
      <c r="E77" s="20">
        <v>0</v>
      </c>
      <c r="F77" s="20">
        <v>0</v>
      </c>
      <c r="G77" s="14">
        <v>1</v>
      </c>
    </row>
    <row r="78" spans="1:7" x14ac:dyDescent="0.25">
      <c r="A78" s="22" t="s">
        <v>32</v>
      </c>
      <c r="B78" s="14" t="s">
        <v>19</v>
      </c>
      <c r="C78" s="23">
        <v>34132</v>
      </c>
      <c r="D78" s="20">
        <v>-37924.126284099577</v>
      </c>
      <c r="E78" s="20">
        <v>6372.7400064658614</v>
      </c>
      <c r="F78" s="20">
        <v>-31551.386277633716</v>
      </c>
      <c r="G78" s="14">
        <v>1</v>
      </c>
    </row>
    <row r="79" spans="1:7" x14ac:dyDescent="0.25">
      <c r="A79" s="26" t="s">
        <v>33</v>
      </c>
      <c r="B79" s="14" t="s">
        <v>19</v>
      </c>
      <c r="C79" s="23">
        <v>34133</v>
      </c>
      <c r="D79" s="20">
        <v>-664.47875590077183</v>
      </c>
      <c r="E79" s="20">
        <v>111.65848144933874</v>
      </c>
      <c r="F79" s="20">
        <v>-552.82027445143308</v>
      </c>
      <c r="G79" s="14">
        <v>1</v>
      </c>
    </row>
    <row r="80" spans="1:7" x14ac:dyDescent="0.25">
      <c r="A80" s="26" t="s">
        <v>34</v>
      </c>
      <c r="B80" s="14" t="s">
        <v>19</v>
      </c>
      <c r="C80" s="23">
        <v>34134</v>
      </c>
      <c r="D80" s="20">
        <v>-38730.769579999978</v>
      </c>
      <c r="E80" s="20">
        <v>1847.2296397734403</v>
      </c>
      <c r="F80" s="20">
        <v>-36883.539940226539</v>
      </c>
      <c r="G80" s="14">
        <v>1</v>
      </c>
    </row>
    <row r="81" spans="1:7" x14ac:dyDescent="0.25">
      <c r="A81" s="26" t="s">
        <v>35</v>
      </c>
      <c r="B81" s="14" t="s">
        <v>19</v>
      </c>
      <c r="C81" s="23">
        <v>34135</v>
      </c>
      <c r="D81" s="20">
        <v>-3143.7111400000003</v>
      </c>
      <c r="E81" s="20">
        <v>697.99130280159977</v>
      </c>
      <c r="F81" s="20">
        <v>-2445.7198371984005</v>
      </c>
      <c r="G81" s="14">
        <v>1</v>
      </c>
    </row>
    <row r="82" spans="1:7" x14ac:dyDescent="0.25">
      <c r="A82" s="26" t="s">
        <v>36</v>
      </c>
      <c r="B82" s="14" t="s">
        <v>19</v>
      </c>
      <c r="C82" s="23">
        <v>34136</v>
      </c>
      <c r="D82" s="20">
        <v>-6665.2697100000096</v>
      </c>
      <c r="E82" s="20">
        <v>406.71995918272</v>
      </c>
      <c r="F82" s="20">
        <v>-6258.5497508172884</v>
      </c>
      <c r="G82" s="14">
        <v>1</v>
      </c>
    </row>
    <row r="83" spans="1:7" x14ac:dyDescent="0.25">
      <c r="A83" s="26" t="s">
        <v>37</v>
      </c>
      <c r="B83" s="14" t="s">
        <v>19</v>
      </c>
      <c r="C83" s="23">
        <v>34137</v>
      </c>
      <c r="D83" s="20">
        <v>-141818.76220321417</v>
      </c>
      <c r="E83" s="20">
        <v>16073.58740459517</v>
      </c>
      <c r="F83" s="20">
        <v>-125745.174798619</v>
      </c>
      <c r="G83" s="14">
        <v>1</v>
      </c>
    </row>
    <row r="84" spans="1:7" x14ac:dyDescent="0.25">
      <c r="A84" s="26" t="s">
        <v>38</v>
      </c>
      <c r="B84" s="14" t="s">
        <v>19</v>
      </c>
      <c r="C84" s="23">
        <v>34138</v>
      </c>
      <c r="D84" s="20">
        <v>0</v>
      </c>
      <c r="E84" s="20">
        <v>0</v>
      </c>
      <c r="F84" s="20">
        <v>0</v>
      </c>
      <c r="G84" s="14">
        <v>1</v>
      </c>
    </row>
    <row r="85" spans="1:7" x14ac:dyDescent="0.25">
      <c r="A85" s="24" t="s">
        <v>73</v>
      </c>
      <c r="B85" s="14" t="s">
        <v>19</v>
      </c>
      <c r="C85" s="23">
        <v>3414</v>
      </c>
      <c r="D85" s="19">
        <f>+D86+D87+D88+D89+D90+D91</f>
        <v>-407762.65065678931</v>
      </c>
      <c r="E85" s="19">
        <f>+E86+E87+E88+E89+E90+E91</f>
        <v>46407.081470375706</v>
      </c>
      <c r="F85" s="19">
        <f>+F86+F87+F88+F89+F90+F91</f>
        <v>-361355.56918641366</v>
      </c>
      <c r="G85" s="14">
        <v>1</v>
      </c>
    </row>
    <row r="86" spans="1:7" x14ac:dyDescent="0.25">
      <c r="A86" s="26" t="s">
        <v>40</v>
      </c>
      <c r="B86" s="14" t="s">
        <v>19</v>
      </c>
      <c r="C86" s="23">
        <v>34141</v>
      </c>
      <c r="D86" s="20">
        <v>-166807.20600000146</v>
      </c>
      <c r="E86" s="20">
        <v>12561.074257106737</v>
      </c>
      <c r="F86" s="20">
        <v>-154246.13174289474</v>
      </c>
      <c r="G86" s="14">
        <v>1</v>
      </c>
    </row>
    <row r="87" spans="1:7" x14ac:dyDescent="0.25">
      <c r="A87" s="26" t="s">
        <v>74</v>
      </c>
      <c r="B87" s="14" t="s">
        <v>19</v>
      </c>
      <c r="C87" s="23">
        <v>34142</v>
      </c>
      <c r="D87" s="20">
        <v>-113295.85584634935</v>
      </c>
      <c r="E87" s="20">
        <v>11492.762073457425</v>
      </c>
      <c r="F87" s="20">
        <v>-101803.09377289195</v>
      </c>
      <c r="G87" s="14">
        <v>1</v>
      </c>
    </row>
    <row r="88" spans="1:7" x14ac:dyDescent="0.25">
      <c r="A88" s="26" t="s">
        <v>42</v>
      </c>
      <c r="B88" s="14" t="s">
        <v>19</v>
      </c>
      <c r="C88" s="23">
        <v>34143</v>
      </c>
      <c r="D88" s="20">
        <v>-93428.645860001125</v>
      </c>
      <c r="E88" s="20">
        <v>15979.286538029288</v>
      </c>
      <c r="F88" s="20">
        <v>-77449.359321971831</v>
      </c>
      <c r="G88" s="14">
        <v>1</v>
      </c>
    </row>
    <row r="89" spans="1:7" x14ac:dyDescent="0.25">
      <c r="A89" s="26" t="s">
        <v>43</v>
      </c>
      <c r="B89" s="14" t="s">
        <v>19</v>
      </c>
      <c r="C89" s="23">
        <v>34144</v>
      </c>
      <c r="D89" s="20">
        <v>-27323.439840000035</v>
      </c>
      <c r="E89" s="20">
        <v>6020.8391306979192</v>
      </c>
      <c r="F89" s="20">
        <v>-21302.600709302111</v>
      </c>
      <c r="G89" s="14">
        <v>1</v>
      </c>
    </row>
    <row r="90" spans="1:7" x14ac:dyDescent="0.25">
      <c r="A90" s="26" t="s">
        <v>44</v>
      </c>
      <c r="B90" s="14" t="s">
        <v>19</v>
      </c>
      <c r="C90" s="23">
        <v>34145</v>
      </c>
      <c r="D90" s="20">
        <v>-912.45338043731408</v>
      </c>
      <c r="E90" s="20">
        <v>82.294700104825324</v>
      </c>
      <c r="F90" s="20">
        <v>-830.15868033248876</v>
      </c>
      <c r="G90" s="14">
        <v>1</v>
      </c>
    </row>
    <row r="91" spans="1:7" x14ac:dyDescent="0.25">
      <c r="A91" s="26" t="s">
        <v>45</v>
      </c>
      <c r="B91" s="14" t="s">
        <v>19</v>
      </c>
      <c r="C91" s="23">
        <v>34146</v>
      </c>
      <c r="D91" s="20">
        <v>-5995.049730000077</v>
      </c>
      <c r="E91" s="20">
        <v>270.82477097951983</v>
      </c>
      <c r="F91" s="20">
        <v>-5724.2249590205574</v>
      </c>
      <c r="G91" s="14">
        <v>1</v>
      </c>
    </row>
    <row r="92" spans="1:7" x14ac:dyDescent="0.25">
      <c r="A92" s="24" t="s">
        <v>75</v>
      </c>
      <c r="B92" s="14" t="s">
        <v>19</v>
      </c>
      <c r="C92" s="23">
        <v>3415</v>
      </c>
      <c r="D92" s="19">
        <f>+D93+D94+D95+D96+D97</f>
        <v>-654280.27486999193</v>
      </c>
      <c r="E92" s="19">
        <f>+E93+E94+E95+E96+E97</f>
        <v>334695.72155825031</v>
      </c>
      <c r="F92" s="19">
        <f>+F93+F94+F95+F96+F97</f>
        <v>-319584.55331174179</v>
      </c>
      <c r="G92" s="14">
        <v>1</v>
      </c>
    </row>
    <row r="93" spans="1:7" x14ac:dyDescent="0.25">
      <c r="A93" s="26" t="s">
        <v>47</v>
      </c>
      <c r="B93" s="14" t="s">
        <v>19</v>
      </c>
      <c r="C93" s="23">
        <v>34151</v>
      </c>
      <c r="D93" s="20">
        <v>-36956.664239998812</v>
      </c>
      <c r="E93" s="20">
        <v>4501.1108235296033</v>
      </c>
      <c r="F93" s="20">
        <v>-32455.553416469204</v>
      </c>
      <c r="G93" s="14">
        <v>1</v>
      </c>
    </row>
    <row r="94" spans="1:7" x14ac:dyDescent="0.25">
      <c r="A94" s="26" t="s">
        <v>48</v>
      </c>
      <c r="B94" s="14" t="s">
        <v>19</v>
      </c>
      <c r="C94" s="23">
        <v>34152</v>
      </c>
      <c r="D94" s="20">
        <v>-60195.231499999893</v>
      </c>
      <c r="E94" s="20">
        <v>15896.54402236912</v>
      </c>
      <c r="F94" s="20">
        <v>-44298.687477630789</v>
      </c>
      <c r="G94" s="14">
        <v>1</v>
      </c>
    </row>
    <row r="95" spans="1:7" x14ac:dyDescent="0.25">
      <c r="A95" s="26" t="s">
        <v>49</v>
      </c>
      <c r="B95" s="14" t="s">
        <v>19</v>
      </c>
      <c r="C95" s="23">
        <v>34153</v>
      </c>
      <c r="D95" s="20">
        <v>0</v>
      </c>
      <c r="E95" s="20">
        <v>0</v>
      </c>
      <c r="F95" s="20">
        <v>0</v>
      </c>
      <c r="G95" s="14">
        <v>1</v>
      </c>
    </row>
    <row r="96" spans="1:7" x14ac:dyDescent="0.25">
      <c r="A96" s="26" t="s">
        <v>50</v>
      </c>
      <c r="B96" s="14" t="s">
        <v>19</v>
      </c>
      <c r="C96" s="23">
        <v>34154</v>
      </c>
      <c r="D96" s="20">
        <v>0</v>
      </c>
      <c r="E96" s="20">
        <v>0</v>
      </c>
      <c r="F96" s="20">
        <v>0</v>
      </c>
      <c r="G96" s="14">
        <v>1</v>
      </c>
    </row>
    <row r="97" spans="1:7" x14ac:dyDescent="0.25">
      <c r="A97" s="26" t="s">
        <v>51</v>
      </c>
      <c r="B97" s="14" t="s">
        <v>19</v>
      </c>
      <c r="C97" s="23">
        <v>34155</v>
      </c>
      <c r="D97" s="20">
        <v>-557128.37912999326</v>
      </c>
      <c r="E97" s="20">
        <v>314298.06671235157</v>
      </c>
      <c r="F97" s="20">
        <v>-242830.31241764184</v>
      </c>
      <c r="G97" s="14">
        <v>1</v>
      </c>
    </row>
    <row r="98" spans="1:7" x14ac:dyDescent="0.25">
      <c r="A98" s="26" t="s">
        <v>76</v>
      </c>
      <c r="B98" s="14" t="s">
        <v>19</v>
      </c>
      <c r="C98" s="23">
        <v>342</v>
      </c>
      <c r="D98" s="19">
        <f>+D99+D100+D101+D102+D103+D104</f>
        <v>-424683.86330999451</v>
      </c>
      <c r="E98" s="19">
        <f>+E99+E100+E101+E102+E103+E104</f>
        <v>54642.095819509123</v>
      </c>
      <c r="F98" s="19">
        <f>+F99+F100+F101+F102+F103+F104</f>
        <v>-370041.76749048533</v>
      </c>
      <c r="G98" s="14">
        <v>1</v>
      </c>
    </row>
    <row r="99" spans="1:7" x14ac:dyDescent="0.25">
      <c r="A99" s="26" t="s">
        <v>77</v>
      </c>
      <c r="B99" s="14" t="s">
        <v>19</v>
      </c>
      <c r="C99" s="23">
        <v>3421</v>
      </c>
      <c r="D99" s="20">
        <v>-109734.83071999898</v>
      </c>
      <c r="E99" s="20">
        <v>6683.600118358745</v>
      </c>
      <c r="F99" s="20">
        <v>-103051.23060164024</v>
      </c>
      <c r="G99" s="14">
        <v>1</v>
      </c>
    </row>
    <row r="100" spans="1:7" x14ac:dyDescent="0.25">
      <c r="A100" s="26" t="s">
        <v>78</v>
      </c>
      <c r="B100" s="14" t="s">
        <v>19</v>
      </c>
      <c r="C100" s="23">
        <v>3422</v>
      </c>
      <c r="D100" s="20">
        <v>-9153.5680899999988</v>
      </c>
      <c r="E100" s="20">
        <v>1081.5357900000001</v>
      </c>
      <c r="F100" s="20">
        <v>-8072.0322999999971</v>
      </c>
      <c r="G100" s="14">
        <v>1</v>
      </c>
    </row>
    <row r="101" spans="1:7" x14ac:dyDescent="0.25">
      <c r="A101" s="26" t="s">
        <v>79</v>
      </c>
      <c r="B101" s="14" t="s">
        <v>19</v>
      </c>
      <c r="C101" s="23">
        <v>3423</v>
      </c>
      <c r="D101" s="20">
        <v>-19330.740550000166</v>
      </c>
      <c r="E101" s="20">
        <v>4505.6887091438193</v>
      </c>
      <c r="F101" s="20">
        <v>-14825.051840856348</v>
      </c>
      <c r="G101" s="14">
        <v>1</v>
      </c>
    </row>
    <row r="102" spans="1:7" x14ac:dyDescent="0.25">
      <c r="A102" s="26" t="s">
        <v>80</v>
      </c>
      <c r="B102" s="14" t="s">
        <v>19</v>
      </c>
      <c r="C102" s="23">
        <v>3424</v>
      </c>
      <c r="D102" s="20">
        <v>-89653.467510000264</v>
      </c>
      <c r="E102" s="20">
        <v>6525.8295711619348</v>
      </c>
      <c r="F102" s="20">
        <v>-83127.637938838321</v>
      </c>
      <c r="G102" s="14">
        <v>1</v>
      </c>
    </row>
    <row r="103" spans="1:7" x14ac:dyDescent="0.25">
      <c r="A103" s="26" t="s">
        <v>81</v>
      </c>
      <c r="B103" s="14" t="s">
        <v>19</v>
      </c>
      <c r="C103" s="23">
        <v>3425</v>
      </c>
      <c r="D103" s="20">
        <v>-171269.08249999426</v>
      </c>
      <c r="E103" s="20">
        <v>25276.531987915365</v>
      </c>
      <c r="F103" s="20">
        <v>-145992.55051207886</v>
      </c>
      <c r="G103" s="14">
        <v>1</v>
      </c>
    </row>
    <row r="104" spans="1:7" x14ac:dyDescent="0.25">
      <c r="A104" s="26" t="s">
        <v>82</v>
      </c>
      <c r="B104" s="14" t="s">
        <v>19</v>
      </c>
      <c r="C104" s="23">
        <v>3426</v>
      </c>
      <c r="D104" s="20">
        <v>-25542.173940000815</v>
      </c>
      <c r="E104" s="20">
        <v>10568.909642929253</v>
      </c>
      <c r="F104" s="20">
        <v>-14973.264297071561</v>
      </c>
      <c r="G104" s="14">
        <v>1</v>
      </c>
    </row>
    <row r="105" spans="1:7" x14ac:dyDescent="0.25">
      <c r="A105" s="24" t="s">
        <v>83</v>
      </c>
      <c r="B105" s="14" t="s">
        <v>19</v>
      </c>
      <c r="C105" s="23">
        <v>343</v>
      </c>
      <c r="D105" s="19">
        <f>+D106+D107+D108+D109+D110+D111</f>
        <v>-725848.73684999638</v>
      </c>
      <c r="E105" s="19">
        <f>+E106+E107+E108+E109+E110+E111</f>
        <v>312.4343621544831</v>
      </c>
      <c r="F105" s="19">
        <f>+F106+F107+F108+F109+F110+F111</f>
        <v>-725536.30248784181</v>
      </c>
      <c r="G105" s="14">
        <v>1</v>
      </c>
    </row>
    <row r="106" spans="1:7" x14ac:dyDescent="0.25">
      <c r="A106" s="26" t="s">
        <v>84</v>
      </c>
      <c r="B106" s="14" t="s">
        <v>19</v>
      </c>
      <c r="C106" s="23">
        <v>3431</v>
      </c>
      <c r="D106" s="20">
        <v>-463724.37449000002</v>
      </c>
      <c r="E106" s="20">
        <v>189052.03592452497</v>
      </c>
      <c r="F106" s="20">
        <v>-274672.33856547507</v>
      </c>
      <c r="G106" s="14">
        <v>1</v>
      </c>
    </row>
    <row r="107" spans="1:7" x14ac:dyDescent="0.25">
      <c r="A107" s="26" t="s">
        <v>85</v>
      </c>
      <c r="B107" s="14" t="s">
        <v>19</v>
      </c>
      <c r="C107" s="23">
        <v>3432</v>
      </c>
      <c r="D107" s="20">
        <v>-397354.20382999629</v>
      </c>
      <c r="E107" s="20">
        <v>-3023.2476410195823</v>
      </c>
      <c r="F107" s="20">
        <v>-400377.45147101587</v>
      </c>
      <c r="G107" s="14">
        <v>1</v>
      </c>
    </row>
    <row r="108" spans="1:7" x14ac:dyDescent="0.25">
      <c r="A108" s="26" t="s">
        <v>86</v>
      </c>
      <c r="B108" s="14" t="s">
        <v>19</v>
      </c>
      <c r="C108" s="23">
        <v>3433</v>
      </c>
      <c r="D108" s="20">
        <v>0</v>
      </c>
      <c r="E108" s="20">
        <v>0</v>
      </c>
      <c r="F108" s="20">
        <v>0</v>
      </c>
      <c r="G108" s="14">
        <v>1</v>
      </c>
    </row>
    <row r="109" spans="1:7" x14ac:dyDescent="0.25">
      <c r="A109" s="26" t="s">
        <v>87</v>
      </c>
      <c r="B109" s="14" t="s">
        <v>19</v>
      </c>
      <c r="C109" s="23">
        <v>3434</v>
      </c>
      <c r="D109" s="20">
        <v>-10415.129460000004</v>
      </c>
      <c r="E109" s="20">
        <v>1102.779874818571</v>
      </c>
      <c r="F109" s="20">
        <v>-9312.349585181435</v>
      </c>
      <c r="G109" s="14">
        <v>1</v>
      </c>
    </row>
    <row r="110" spans="1:7" x14ac:dyDescent="0.25">
      <c r="A110" s="26" t="s">
        <v>88</v>
      </c>
      <c r="B110" s="14" t="s">
        <v>19</v>
      </c>
      <c r="C110" s="23">
        <v>3435</v>
      </c>
      <c r="D110" s="20">
        <v>0</v>
      </c>
      <c r="E110" s="20">
        <v>0</v>
      </c>
      <c r="F110" s="20">
        <v>0</v>
      </c>
      <c r="G110" s="14">
        <v>1</v>
      </c>
    </row>
    <row r="111" spans="1:7" x14ac:dyDescent="0.25">
      <c r="A111" s="26" t="s">
        <v>89</v>
      </c>
      <c r="B111" s="14" t="s">
        <v>19</v>
      </c>
      <c r="C111" s="23">
        <v>3436</v>
      </c>
      <c r="D111" s="20">
        <v>145644.97092999998</v>
      </c>
      <c r="E111" s="20">
        <v>-186819.13379616948</v>
      </c>
      <c r="F111" s="20">
        <v>-41174.162866169529</v>
      </c>
      <c r="G111" s="14">
        <v>1</v>
      </c>
    </row>
    <row r="112" spans="1:7" x14ac:dyDescent="0.25">
      <c r="A112" s="11" t="s">
        <v>90</v>
      </c>
      <c r="B112" s="14">
        <v>18</v>
      </c>
      <c r="C112" s="14">
        <v>18</v>
      </c>
      <c r="D112" s="20">
        <v>4510.9959409999992</v>
      </c>
      <c r="E112" s="20">
        <v>0</v>
      </c>
      <c r="F112" s="20">
        <v>4510.9959409999992</v>
      </c>
      <c r="G112" s="12"/>
    </row>
    <row r="113" spans="1:7" x14ac:dyDescent="0.25">
      <c r="A113" s="27" t="s">
        <v>91</v>
      </c>
      <c r="B113" s="14">
        <v>49</v>
      </c>
      <c r="C113" s="14">
        <v>49</v>
      </c>
      <c r="D113" s="28">
        <v>6508.8193700000347</v>
      </c>
      <c r="E113" s="28">
        <v>0</v>
      </c>
      <c r="F113" s="28">
        <v>6508.8193700000347</v>
      </c>
      <c r="G113" s="12"/>
    </row>
    <row r="114" spans="1:7" ht="17.25" x14ac:dyDescent="0.4">
      <c r="A114" s="11" t="s">
        <v>92</v>
      </c>
      <c r="B114" s="14"/>
      <c r="C114" s="14"/>
      <c r="D114" s="17">
        <f>+D115+D116+D117+D118+D119</f>
        <v>-2856740.3035297138</v>
      </c>
      <c r="E114" s="17">
        <f>+E115+E116+E117+E118+E119</f>
        <v>77.923649999999995</v>
      </c>
      <c r="F114" s="17">
        <f>+F115+F116+F117+F118+F119</f>
        <v>-2856662.379879714</v>
      </c>
      <c r="G114" s="12"/>
    </row>
    <row r="115" spans="1:7" x14ac:dyDescent="0.25">
      <c r="A115" s="11" t="s">
        <v>93</v>
      </c>
      <c r="B115" s="14">
        <v>42</v>
      </c>
      <c r="C115" s="14">
        <v>42</v>
      </c>
      <c r="D115" s="28">
        <v>-1843235.4212299997</v>
      </c>
      <c r="E115" s="28">
        <v>0</v>
      </c>
      <c r="F115" s="28">
        <v>-1843235.4212299997</v>
      </c>
      <c r="G115" s="12"/>
    </row>
    <row r="116" spans="1:7" x14ac:dyDescent="0.25">
      <c r="A116" s="11" t="s">
        <v>94</v>
      </c>
      <c r="B116" s="14">
        <v>43</v>
      </c>
      <c r="C116" s="14">
        <v>43</v>
      </c>
      <c r="D116" s="28">
        <v>-611943.03425000014</v>
      </c>
      <c r="E116" s="28">
        <v>0</v>
      </c>
      <c r="F116" s="28">
        <v>-611943.03425000014</v>
      </c>
      <c r="G116" s="12"/>
    </row>
    <row r="117" spans="1:7" x14ac:dyDescent="0.25">
      <c r="A117" s="11" t="s">
        <v>95</v>
      </c>
      <c r="B117" s="14">
        <v>45</v>
      </c>
      <c r="C117" s="14">
        <v>45</v>
      </c>
      <c r="D117" s="28">
        <v>-1.7000000000000001E-4</v>
      </c>
      <c r="E117" s="28">
        <v>0</v>
      </c>
      <c r="F117" s="28">
        <v>-1.7000000000000001E-4</v>
      </c>
      <c r="G117" s="12"/>
    </row>
    <row r="118" spans="1:7" x14ac:dyDescent="0.25">
      <c r="A118" s="11" t="s">
        <v>96</v>
      </c>
      <c r="B118" s="14">
        <v>46</v>
      </c>
      <c r="C118" s="14">
        <v>46</v>
      </c>
      <c r="D118" s="28">
        <v>-232587.24621000004</v>
      </c>
      <c r="E118" s="28">
        <v>77.923649999999995</v>
      </c>
      <c r="F118" s="28">
        <v>-232509.32256</v>
      </c>
      <c r="G118" s="12"/>
    </row>
    <row r="119" spans="1:7" x14ac:dyDescent="0.25">
      <c r="A119" s="27" t="s">
        <v>97</v>
      </c>
      <c r="B119" s="14">
        <v>491</v>
      </c>
      <c r="C119" s="14">
        <v>491</v>
      </c>
      <c r="D119" s="28">
        <v>-168974.601669714</v>
      </c>
      <c r="E119" s="28">
        <v>0</v>
      </c>
      <c r="F119" s="28">
        <v>-168974.601669714</v>
      </c>
      <c r="G119" s="12"/>
    </row>
    <row r="120" spans="1:7" ht="17.25" x14ac:dyDescent="0.4">
      <c r="A120" s="11" t="s">
        <v>98</v>
      </c>
      <c r="B120" s="14"/>
      <c r="C120" s="14"/>
      <c r="D120" s="17">
        <f>+D121+D122+D123</f>
        <v>-1507853.6202302859</v>
      </c>
      <c r="E120" s="17">
        <f>+E121+E122+E123</f>
        <v>0</v>
      </c>
      <c r="F120" s="17">
        <f>+F121+F122+F123</f>
        <v>-1507853.6202302859</v>
      </c>
      <c r="G120" s="12"/>
    </row>
    <row r="121" spans="1:7" x14ac:dyDescent="0.25">
      <c r="A121" s="27" t="s">
        <v>97</v>
      </c>
      <c r="B121" s="14">
        <v>491</v>
      </c>
      <c r="C121" s="14">
        <v>491</v>
      </c>
      <c r="D121" s="28">
        <v>-115432.31282028601</v>
      </c>
      <c r="E121" s="28">
        <v>0</v>
      </c>
      <c r="F121" s="28">
        <v>-115432.31282028601</v>
      </c>
      <c r="G121" s="12"/>
    </row>
    <row r="122" spans="1:7" x14ac:dyDescent="0.25">
      <c r="A122" s="27" t="s">
        <v>99</v>
      </c>
      <c r="B122" s="14">
        <v>461</v>
      </c>
      <c r="C122" s="14">
        <v>461</v>
      </c>
      <c r="D122" s="28">
        <v>-146385.26199999999</v>
      </c>
      <c r="E122" s="28">
        <v>0</v>
      </c>
      <c r="F122" s="28">
        <v>-146385.26199999999</v>
      </c>
      <c r="G122" s="12"/>
    </row>
    <row r="123" spans="1:7" x14ac:dyDescent="0.25">
      <c r="A123" s="27" t="s">
        <v>100</v>
      </c>
      <c r="B123" s="14">
        <v>471</v>
      </c>
      <c r="C123" s="14">
        <v>471</v>
      </c>
      <c r="D123" s="28">
        <v>-1246036.04541</v>
      </c>
      <c r="E123" s="28">
        <v>0</v>
      </c>
      <c r="F123" s="28">
        <v>-1246036.04541</v>
      </c>
      <c r="G123" s="12"/>
    </row>
    <row r="124" spans="1:7" ht="17.25" x14ac:dyDescent="0.4">
      <c r="A124" s="11" t="s">
        <v>101</v>
      </c>
      <c r="B124" s="14"/>
      <c r="C124" s="14"/>
      <c r="D124" s="17">
        <f>+D125+D126+D127+D128+D129+D130</f>
        <v>-4700468.50471</v>
      </c>
      <c r="E124" s="17">
        <f>+E125+E126+E127+E128+E129+E130</f>
        <v>3263518.355758986</v>
      </c>
      <c r="F124" s="17">
        <f>+F125+F126+F127+F128+F129+F130</f>
        <v>-1436950.1489510145</v>
      </c>
      <c r="G124" s="12"/>
    </row>
    <row r="125" spans="1:7" x14ac:dyDescent="0.25">
      <c r="A125" s="11" t="s">
        <v>102</v>
      </c>
      <c r="B125" s="14">
        <v>50</v>
      </c>
      <c r="C125" s="14">
        <v>50</v>
      </c>
      <c r="D125" s="28">
        <v>-2030882.6018400001</v>
      </c>
      <c r="E125" s="28">
        <v>0</v>
      </c>
      <c r="F125" s="28">
        <v>-2030882.6018400001</v>
      </c>
      <c r="G125" s="12"/>
    </row>
    <row r="126" spans="1:7" x14ac:dyDescent="0.25">
      <c r="A126" s="11" t="s">
        <v>103</v>
      </c>
      <c r="B126" s="14">
        <v>52</v>
      </c>
      <c r="C126" s="14">
        <v>52</v>
      </c>
      <c r="D126" s="28">
        <v>-403.58350000000002</v>
      </c>
      <c r="E126" s="28">
        <v>0</v>
      </c>
      <c r="F126" s="28">
        <v>-403.58350000000002</v>
      </c>
      <c r="G126" s="12"/>
    </row>
    <row r="127" spans="1:7" x14ac:dyDescent="0.25">
      <c r="A127" s="29" t="s">
        <v>104</v>
      </c>
      <c r="B127" s="30">
        <v>58</v>
      </c>
      <c r="C127" s="30">
        <v>58</v>
      </c>
      <c r="D127" s="28">
        <v>-406176.52036999998</v>
      </c>
      <c r="E127" s="28">
        <v>0</v>
      </c>
      <c r="F127" s="28">
        <v>-406176.52036999998</v>
      </c>
      <c r="G127" s="12"/>
    </row>
    <row r="128" spans="1:7" x14ac:dyDescent="0.25">
      <c r="A128" s="29" t="s">
        <v>105</v>
      </c>
      <c r="B128" s="30">
        <v>581</v>
      </c>
      <c r="C128" s="30">
        <v>581</v>
      </c>
      <c r="D128" s="28">
        <v>-2801090.4674499999</v>
      </c>
      <c r="E128" s="28">
        <v>0</v>
      </c>
      <c r="F128" s="28">
        <v>-2801090.4674499999</v>
      </c>
      <c r="G128" s="12"/>
    </row>
    <row r="129" spans="1:7" x14ac:dyDescent="0.25">
      <c r="A129" s="29" t="s">
        <v>106</v>
      </c>
      <c r="B129" s="30">
        <v>59</v>
      </c>
      <c r="C129" s="30">
        <v>59</v>
      </c>
      <c r="D129" s="28">
        <v>-9852</v>
      </c>
      <c r="E129" s="28">
        <v>0</v>
      </c>
      <c r="F129" s="28">
        <v>-9852</v>
      </c>
      <c r="G129" s="12"/>
    </row>
    <row r="130" spans="1:7" x14ac:dyDescent="0.25">
      <c r="A130" s="29" t="s">
        <v>107</v>
      </c>
      <c r="B130" s="30">
        <v>591</v>
      </c>
      <c r="C130" s="30">
        <v>591</v>
      </c>
      <c r="D130" s="28">
        <v>547936.66844999953</v>
      </c>
      <c r="E130" s="28">
        <v>3263518.355758986</v>
      </c>
      <c r="F130" s="28">
        <v>3811455.0242089853</v>
      </c>
      <c r="G130" s="12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2" fitToHeight="5" orientation="portrait" r:id="rId1"/>
  <rowBreaks count="2" manualBreakCount="2">
    <brk id="44" max="6" man="1"/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1</vt:lpstr>
      <vt:lpstr>'INFORME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2017-07-27T20:59:53Z</dcterms:created>
  <dcterms:modified xsi:type="dcterms:W3CDTF">2018-09-25T20:11:17Z</dcterms:modified>
</cp:coreProperties>
</file>