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65371" windowWidth="12390" windowHeight="9390" tabRatio="643"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<sst xmlns="http://schemas.openxmlformats.org/spreadsheetml/2006/main" count="61" uniqueCount="51">
  <si>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</si>
  <si>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</si>
  <si>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</si>
  <si>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</si>
  <si>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</si>
  <si>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</si>
  <si>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</si>
  <si>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</si>
  <si>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</si>
  <si>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</si>
  <si>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</si>
  <si>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</si>
  <si>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</si>
  <si>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</si>
  <si>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</si>
  <si>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</si>
  <si>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</si>
  <si>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</si>
  <si>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</si>
  <si>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</si>
  <si>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</si>
  <si>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</si>
  <si>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</si>
  <si>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</si>
  <si>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</si>
  <si>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</si>
  <si>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</si>
  <si>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</si>
  <si>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</si>
  <si>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</si>
  <si>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</si>
  <si>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</si>
  <si>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</si>
  <si>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</si>
  <si>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t>SI/NO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</si>
  <si>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</si>
  <si>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</si>
  <si>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</si>
  <si>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</si>
  <si>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</si>
  <si>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</si>
  <si>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</si>
  <si>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</si>
  <si>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</si>
  <si>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</si>
  <si>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</si>
  <si>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</si>
  <si>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</si>
  <si>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r>
      <t>Cargo Vigente</t>
    </r>
    <r>
      <rPr>
        <b/>
        <sz val="11"/>
        <rFont val="Calibri"/>
        <family val="2"/>
      </rPr>
      <t xml:space="preserve"> d/</t>
    </r>
  </si>
  <si>
    <t>GILAT TO HOME</t>
  </si>
  <si>
    <t>ANEXO Nº 03:
HOJA DE CÁLCULO DE ESTIMACIÓN DE CARGOS DIFERENCIADOS 2017
(Resolución Nº 038-2010-CD/OSIPTEL)</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</si>
</sst>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_ * #,##0.000_ ;_ * \-#,##0.000_ ;_ * &quot;-&quot;??_ ;_ @_ "/>
    <numFmt numFmtId="185" formatCode="_ * #,##0.0000_ ;_ * \-#,##0.0000_ ;_ * &quot;-&quot;??_ ;_ @_ "/>
    <numFmt numFmtId="186" formatCode="_ * #,##0.00000_ ;_ * \-#,##0.00000_ ;_ * &quot;-&quot;??_ ;_ @_ "/>
    <numFmt numFmtId="187" formatCode="_-* #,##0.00000\ _€_-;\-* #,##0.00000\ _€_-;_-* &quot;-&quot;?????\ _€_-;_-@_-"/>
    <numFmt numFmtId="188" formatCode="0.000"/>
    <numFmt numFmtId="189" formatCode="0.0"/>
    <numFmt numFmtId="190" formatCode="0.0000"/>
    <numFmt numFmtId="191" formatCode="0.00000"/>
    <numFmt numFmtId="192" formatCode="[$-C0A]dddd\,\ dd&quot; de &quot;mmmm&quot; de &quot;yyyy"/>
    <numFmt numFmtId="193" formatCode="[$-C0A]d\-mmm\-yy;@"/>
    <numFmt numFmtId="194" formatCode="dd\-mm\-yy;@"/>
    <numFmt numFmtId="195" formatCode="_ * #,##0.0_ ;_ * \-#,##0.0_ ;_ * &quot;-&quot;??_ ;_ @_ "/>
    <numFmt numFmtId="196" formatCode="_ * #,##0_ ;_ * \-#,##0_ ;_ * &quot;-&quot;??_ ;_ @_ "/>
    <numFmt numFmtId="197" formatCode="_ * #,##0.000_ ;_ * \-#,##0.000_ ;_ * &quot;-&quot;???_ ;_ @_ "/>
    <numFmt numFmtId="198" formatCode="_-&quot;$&quot;* #,##0.00_-;\-&quot;$&quot;* #,##0.00_-;_-&quot;$&quot;* &quot;-&quot;??_-;_-@_-"/>
    <numFmt numFmtId="199" formatCode="_-&quot;$&quot;* #,##0.00000_-;\-&quot;$&quot;* #,##0.00000_-;_-&quot;$&quot;* &quot;-&quot;??_-;_-@_-"/>
    <numFmt numFmtId="200" formatCode="#,##0.000"/>
    <numFmt numFmtId="201" formatCode="#,##0.00000"/>
    <numFmt numFmtId="202" formatCode="#,##0.0"/>
    <numFmt numFmtId="203" formatCode="#,##0.0000"/>
  </numFmts>
  <fonts count="66">
    <font>
      <sz val="11"/>
      <color theme="1"/>
      <name val="Calibri"/>
      <family val="2"/>
    </font>
    <font>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sz val="11"/>
      <name val="Calibri"/>
      <family val="2"/>
    </font>
    <font>
      <b/>
      <sz val="16"/>
      <name val="Calibri"/>
      <family val="2"/>
    </font>
    <font>
      <b/>
      <sz val="12"/>
      <name val="Calibri"/>
      <family val="2"/>
    </font>
    <font>
      <sz val="9"/>
      <name val="Calibri"/>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n"/>
      <right style="thin"/>
      <top style="thin"/>
      <bottom style="thin"/>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color indexed="63"/>
      </right>
      <top style="thin">
        <color theme="0"/>
      </top>
      <bottom style="thin">
        <color theme="0"/>
      </bottom>
    </border>
    <border>
      <left style="thin">
        <color theme="0"/>
      </left>
      <right style="thin">
        <color theme="0"/>
      </right>
      <top>
        <color indexed="63"/>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87">
    <xf numFmtId="0" fontId="0" fillId="0" borderId="0" xfId="0" applyFont="1" applyAlignment="1">
      <alignment/>
    </xf>
    <xf numFmtId="0" fontId="0" fillId="33" borderId="0" xfId="0" applyFill="1" applyAlignment="1">
      <alignment/>
    </xf>
    <xf numFmtId="2" fontId="2" fillId="33" borderId="0" xfId="0" applyNumberFormat="1" applyFont="1" applyFill="1" applyAlignment="1">
      <alignment horizontal="center" vertical="center" wrapText="1"/>
    </xf>
    <xf numFmtId="2" fontId="4" fillId="33" borderId="0" xfId="0" applyNumberFormat="1" applyFont="1" applyFill="1" applyAlignment="1">
      <alignment horizontal="center" vertical="center" wrapText="1"/>
    </xf>
    <xf numFmtId="0" fontId="60" fillId="33" borderId="0" xfId="0" applyFont="1" applyFill="1" applyAlignment="1">
      <alignment/>
    </xf>
    <xf numFmtId="0" fontId="5" fillId="33" borderId="0" xfId="0" applyFont="1" applyFill="1" applyAlignment="1">
      <alignment horizontal="center" vertical="center" wrapText="1"/>
    </xf>
    <xf numFmtId="0" fontId="60" fillId="0" borderId="0" xfId="0" applyFont="1" applyFill="1" applyBorder="1" applyAlignment="1">
      <alignment/>
    </xf>
    <xf numFmtId="2" fontId="4" fillId="33" borderId="0" xfId="0" applyNumberFormat="1" applyFont="1" applyFill="1" applyAlignment="1">
      <alignment horizontal="left" vertical="center" wrapText="1"/>
    </xf>
    <xf numFmtId="2" fontId="0" fillId="0" borderId="0" xfId="0" applyNumberFormat="1" applyAlignment="1">
      <alignment/>
    </xf>
    <xf numFmtId="2" fontId="61" fillId="0" borderId="0" xfId="0" applyNumberFormat="1" applyFont="1" applyAlignment="1">
      <alignment/>
    </xf>
    <xf numFmtId="0" fontId="62" fillId="0" borderId="0" xfId="0" applyFont="1" applyAlignment="1">
      <alignment/>
    </xf>
    <xf numFmtId="0" fontId="62"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4" borderId="10"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5" fillId="0" borderId="0" xfId="0" applyFont="1" applyAlignment="1">
      <alignment/>
    </xf>
    <xf numFmtId="0" fontId="0" fillId="0" borderId="0" xfId="0" applyAlignment="1">
      <alignment vertical="center"/>
    </xf>
    <xf numFmtId="171" fontId="0" fillId="0" borderId="17" xfId="49" applyFont="1" applyBorder="1" applyAlignment="1">
      <alignment horizontal="center" vertical="center"/>
    </xf>
    <xf numFmtId="0" fontId="59" fillId="35" borderId="17" xfId="0" applyFont="1" applyFill="1" applyBorder="1" applyAlignment="1">
      <alignment horizontal="center" vertical="center" wrapText="1"/>
    </xf>
    <xf numFmtId="2" fontId="59" fillId="35" borderId="17" xfId="0" applyNumberFormat="1" applyFont="1" applyFill="1" applyBorder="1" applyAlignment="1">
      <alignment vertical="center"/>
    </xf>
    <xf numFmtId="2" fontId="63" fillId="0" borderId="10" xfId="0" applyNumberFormat="1" applyFont="1" applyBorder="1" applyAlignment="1">
      <alignment/>
    </xf>
    <xf numFmtId="2" fontId="7" fillId="33" borderId="0" xfId="0" applyNumberFormat="1" applyFont="1" applyFill="1" applyAlignment="1">
      <alignment horizontal="left" vertical="center" wrapText="1"/>
    </xf>
    <xf numFmtId="2" fontId="7" fillId="33" borderId="0" xfId="0" applyNumberFormat="1" applyFont="1" applyFill="1" applyAlignment="1">
      <alignment horizontal="center" vertical="center" wrapText="1"/>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62" fillId="34" borderId="10" xfId="0" applyNumberFormat="1" applyFont="1" applyFill="1" applyBorder="1" applyAlignment="1">
      <alignment/>
    </xf>
    <xf numFmtId="2" fontId="64" fillId="0" borderId="10" xfId="0" applyNumberFormat="1" applyFont="1" applyBorder="1" applyAlignment="1">
      <alignment/>
    </xf>
    <xf numFmtId="2" fontId="9" fillId="34" borderId="0" xfId="0" applyNumberFormat="1" applyFont="1" applyFill="1" applyAlignment="1">
      <alignment horizontal="left" vertical="center" wrapText="1"/>
    </xf>
    <xf numFmtId="186" fontId="0" fillId="0" borderId="17" xfId="49" applyNumberFormat="1" applyFont="1" applyBorder="1" applyAlignment="1">
      <alignment horizontal="center" vertical="center"/>
    </xf>
    <xf numFmtId="2" fontId="8" fillId="36" borderId="0" xfId="0" applyNumberFormat="1" applyFont="1" applyFill="1" applyAlignment="1">
      <alignment horizontal="center" vertical="center" wrapText="1"/>
    </xf>
    <xf numFmtId="2" fontId="7" fillId="36" borderId="0" xfId="0" applyNumberFormat="1" applyFont="1" applyFill="1" applyAlignment="1">
      <alignment horizontal="center" vertical="center" wrapText="1"/>
    </xf>
    <xf numFmtId="0" fontId="38" fillId="33" borderId="0" xfId="0" applyFont="1" applyFill="1" applyAlignment="1">
      <alignment/>
    </xf>
    <xf numFmtId="0" fontId="12" fillId="33" borderId="0" xfId="0" applyFont="1" applyFill="1" applyAlignment="1">
      <alignment/>
    </xf>
    <xf numFmtId="0" fontId="9" fillId="33" borderId="0" xfId="0" applyFont="1" applyFill="1" applyAlignment="1">
      <alignment/>
    </xf>
    <xf numFmtId="0" fontId="14" fillId="33" borderId="0" xfId="0" applyFont="1" applyFill="1" applyAlignment="1">
      <alignment/>
    </xf>
    <xf numFmtId="0" fontId="38" fillId="0" borderId="10" xfId="0" applyFont="1" applyFill="1" applyBorder="1" applyAlignment="1">
      <alignment/>
    </xf>
    <xf numFmtId="0" fontId="38" fillId="0" borderId="11" xfId="0" applyFont="1" applyFill="1" applyBorder="1" applyAlignment="1">
      <alignment/>
    </xf>
    <xf numFmtId="0" fontId="38" fillId="0" borderId="18" xfId="0" applyFont="1" applyFill="1" applyBorder="1" applyAlignment="1">
      <alignment/>
    </xf>
    <xf numFmtId="0" fontId="38" fillId="0" borderId="19" xfId="0" applyFont="1" applyFill="1" applyBorder="1" applyAlignment="1">
      <alignment/>
    </xf>
    <xf numFmtId="0" fontId="38" fillId="0" borderId="13" xfId="0" applyFont="1" applyFill="1" applyBorder="1" applyAlignment="1">
      <alignment/>
    </xf>
    <xf numFmtId="0" fontId="39" fillId="0" borderId="10" xfId="0" applyFont="1" applyFill="1" applyBorder="1" applyAlignment="1">
      <alignment/>
    </xf>
    <xf numFmtId="0" fontId="11" fillId="0" borderId="17" xfId="0" applyFont="1" applyFill="1" applyBorder="1" applyAlignment="1">
      <alignment horizontal="center" vertical="center" wrapText="1"/>
    </xf>
    <xf numFmtId="0" fontId="38" fillId="0" borderId="12" xfId="0" applyFont="1" applyFill="1" applyBorder="1" applyAlignment="1">
      <alignment/>
    </xf>
    <xf numFmtId="0" fontId="11" fillId="0" borderId="10" xfId="0" applyFont="1" applyFill="1" applyBorder="1" applyAlignment="1">
      <alignment/>
    </xf>
    <xf numFmtId="17" fontId="11" fillId="0" borderId="20" xfId="0" applyNumberFormat="1"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196" fontId="4" fillId="0" borderId="17" xfId="49" applyNumberFormat="1" applyFont="1" applyFill="1" applyBorder="1" applyAlignment="1">
      <alignment horizontal="center" vertical="center" wrapText="1"/>
    </xf>
    <xf numFmtId="190" fontId="4" fillId="0" borderId="17"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0" fontId="38" fillId="0" borderId="21" xfId="0" applyFont="1" applyFill="1" applyBorder="1" applyAlignment="1">
      <alignment/>
    </xf>
    <xf numFmtId="0" fontId="38" fillId="0" borderId="22" xfId="0" applyFont="1" applyFill="1" applyBorder="1" applyAlignment="1">
      <alignment/>
    </xf>
    <xf numFmtId="0" fontId="38" fillId="0" borderId="23" xfId="0" applyFont="1" applyFill="1" applyBorder="1" applyAlignment="1">
      <alignment/>
    </xf>
    <xf numFmtId="185" fontId="38" fillId="0" borderId="17" xfId="49" applyNumberFormat="1" applyFont="1" applyFill="1" applyBorder="1" applyAlignment="1">
      <alignment horizontal="center" vertical="center"/>
    </xf>
    <xf numFmtId="43" fontId="40" fillId="0" borderId="12" xfId="0" applyNumberFormat="1" applyFont="1" applyFill="1" applyBorder="1" applyAlignment="1">
      <alignment/>
    </xf>
    <xf numFmtId="191" fontId="4" fillId="0" borderId="17" xfId="0" applyNumberFormat="1" applyFont="1" applyFill="1" applyBorder="1" applyAlignment="1">
      <alignment horizontal="center" vertical="center" wrapText="1"/>
    </xf>
    <xf numFmtId="191" fontId="4" fillId="0" borderId="17" xfId="49" applyNumberFormat="1" applyFont="1" applyFill="1" applyBorder="1" applyAlignment="1">
      <alignment horizontal="center" vertical="center" wrapText="1"/>
    </xf>
    <xf numFmtId="0" fontId="38" fillId="0" borderId="24" xfId="0" applyFont="1" applyFill="1" applyBorder="1" applyAlignment="1">
      <alignment/>
    </xf>
    <xf numFmtId="43" fontId="38" fillId="0" borderId="12" xfId="0" applyNumberFormat="1" applyFont="1" applyFill="1" applyBorder="1" applyAlignment="1">
      <alignment/>
    </xf>
    <xf numFmtId="0" fontId="41" fillId="0" borderId="11" xfId="0" applyFont="1" applyFill="1" applyBorder="1" applyAlignment="1">
      <alignment horizontal="left" vertical="center" wrapText="1"/>
    </xf>
    <xf numFmtId="0" fontId="11" fillId="0" borderId="10" xfId="0" applyFont="1" applyFill="1" applyBorder="1" applyAlignment="1">
      <alignment/>
    </xf>
    <xf numFmtId="0" fontId="38" fillId="0" borderId="10" xfId="0" applyFont="1" applyFill="1" applyBorder="1" applyAlignment="1">
      <alignment/>
    </xf>
    <xf numFmtId="0" fontId="41" fillId="0" borderId="10" xfId="0" applyFont="1" applyFill="1" applyBorder="1" applyAlignment="1">
      <alignment/>
    </xf>
    <xf numFmtId="0" fontId="38" fillId="0" borderId="25" xfId="0" applyFont="1" applyFill="1" applyBorder="1" applyAlignment="1">
      <alignment/>
    </xf>
    <xf numFmtId="0" fontId="38" fillId="0" borderId="26" xfId="0" applyFont="1" applyFill="1" applyBorder="1" applyAlignment="1">
      <alignment/>
    </xf>
    <xf numFmtId="0" fontId="38" fillId="0" borderId="27" xfId="0" applyFont="1" applyFill="1" applyBorder="1" applyAlignment="1">
      <alignment/>
    </xf>
    <xf numFmtId="0" fontId="38" fillId="0" borderId="24" xfId="0" applyFont="1" applyFill="1" applyBorder="1" applyAlignment="1">
      <alignment/>
    </xf>
    <xf numFmtId="0" fontId="11" fillId="0" borderId="17" xfId="0" applyFont="1" applyFill="1" applyBorder="1" applyAlignment="1">
      <alignment horizontal="center"/>
    </xf>
    <xf numFmtId="4" fontId="4" fillId="0" borderId="17" xfId="0" applyNumberFormat="1" applyFont="1" applyFill="1" applyBorder="1" applyAlignment="1">
      <alignment horizontal="center" vertical="center" wrapText="1"/>
    </xf>
    <xf numFmtId="0" fontId="38" fillId="0" borderId="24" xfId="0" applyFont="1" applyFill="1" applyBorder="1" applyAlignment="1">
      <alignment horizontal="center"/>
    </xf>
    <xf numFmtId="0" fontId="41" fillId="0" borderId="10" xfId="0" applyFont="1" applyFill="1" applyBorder="1" applyAlignment="1">
      <alignment horizontal="left"/>
    </xf>
    <xf numFmtId="0" fontId="38" fillId="0" borderId="10" xfId="0" applyFont="1" applyFill="1" applyBorder="1" applyAlignment="1">
      <alignment horizontal="left" vertical="center" wrapText="1"/>
    </xf>
    <xf numFmtId="2" fontId="7" fillId="34" borderId="0" xfId="0" applyNumberFormat="1" applyFont="1" applyFill="1" applyAlignment="1">
      <alignment horizontal="left" vertical="center" wrapText="1"/>
    </xf>
    <xf numFmtId="2" fontId="6" fillId="33" borderId="0" xfId="0" applyNumberFormat="1" applyFont="1" applyFill="1" applyAlignment="1">
      <alignment horizontal="center" vertical="center" wrapText="1"/>
    </xf>
    <xf numFmtId="0" fontId="13" fillId="33" borderId="0" xfId="0" applyFont="1" applyFill="1" applyAlignment="1">
      <alignment horizontal="left" vertical="center" wrapText="1"/>
    </xf>
    <xf numFmtId="0" fontId="41" fillId="0" borderId="11" xfId="0" applyFont="1" applyFill="1" applyBorder="1" applyAlignment="1">
      <alignment horizontal="justify" vertical="center" wrapText="1"/>
    </xf>
    <xf numFmtId="0" fontId="41" fillId="0" borderId="28" xfId="0" applyFont="1" applyFill="1" applyBorder="1" applyAlignment="1">
      <alignment horizontal="justify" vertical="center" wrapText="1"/>
    </xf>
    <xf numFmtId="0" fontId="41" fillId="0" borderId="12" xfId="0" applyFont="1" applyFill="1" applyBorder="1" applyAlignment="1">
      <alignment horizontal="justify" vertical="center" wrapText="1"/>
    </xf>
    <xf numFmtId="0" fontId="65" fillId="0" borderId="11" xfId="0" applyFont="1" applyBorder="1" applyAlignment="1">
      <alignment horizontal="left" vertical="center" wrapText="1"/>
    </xf>
    <xf numFmtId="0" fontId="65" fillId="0" borderId="28" xfId="0" applyFont="1" applyBorder="1" applyAlignment="1">
      <alignment horizontal="left" vertical="center" wrapText="1"/>
    </xf>
    <xf numFmtId="0" fontId="65"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2238375</xdr:colOff>
      <xdr:row>1</xdr:row>
      <xdr:rowOff>209550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28575" y="1905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8"/>
  <sheetViews>
    <sheetView tabSelected="1" zoomScalePageLayoutView="0" workbookViewId="0" topLeftCell="A1">
      <selection activeCell="D3" sqref="D3"/>
    </sheetView>
  </sheetViews>
  <sheetFormatPr defaultColWidth="11.421875" defaultRowHeight="84" customHeight="1"/>
  <cols>
    <col min="1" max="1" width="8.28125" style="1" customWidth="1"/>
    <col min="2" max="2" width="79.7109375" style="1" customWidth="1"/>
    <col min="3" max="3" width="4.421875" style="1" customWidth="1"/>
    <col min="4" max="4" width="34.00390625" style="1" customWidth="1"/>
    <col min="5" max="16384" width="11.421875" style="1" customWidth="1"/>
  </cols>
  <sheetData>
    <row r="1" ht="45" customHeight="1"/>
    <row r="2" spans="2:5" ht="125.25" customHeight="1">
      <c r="B2" s="79" t="s">
        <v>50</v>
      </c>
      <c r="C2" s="79"/>
      <c r="D2" s="79"/>
      <c r="E2" s="2"/>
    </row>
    <row r="3" spans="2:5" ht="34.5" customHeight="1">
      <c r="B3" s="29" t="s">
        <v>26</v>
      </c>
      <c r="C3" s="30" t="s">
        <v>5</v>
      </c>
      <c r="D3" s="36" t="s">
        <v>49</v>
      </c>
      <c r="E3" s="2"/>
    </row>
    <row r="4" spans="2:5" ht="15" customHeight="1">
      <c r="B4" s="7"/>
      <c r="C4" s="3"/>
      <c r="D4" s="3" t="s">
        <v>34</v>
      </c>
      <c r="E4" s="2"/>
    </row>
    <row r="5" spans="2:5" ht="15" customHeight="1">
      <c r="B5" s="27" t="s">
        <v>6</v>
      </c>
      <c r="C5" s="28"/>
      <c r="D5" s="28"/>
      <c r="E5" s="2"/>
    </row>
    <row r="6" spans="2:5" s="4" customFormat="1" ht="15">
      <c r="B6" s="78" t="s">
        <v>0</v>
      </c>
      <c r="C6" s="28" t="s">
        <v>5</v>
      </c>
      <c r="D6" s="37" t="s">
        <v>38</v>
      </c>
      <c r="E6" s="3"/>
    </row>
    <row r="7" spans="2:5" s="4" customFormat="1" ht="15">
      <c r="B7" s="34" t="s">
        <v>1</v>
      </c>
      <c r="C7" s="28" t="s">
        <v>5</v>
      </c>
      <c r="D7" s="37" t="s">
        <v>39</v>
      </c>
      <c r="E7" s="3"/>
    </row>
    <row r="8" spans="2:5" s="4" customFormat="1" ht="15">
      <c r="B8" s="31" t="s">
        <v>2</v>
      </c>
      <c r="C8" s="28" t="s">
        <v>5</v>
      </c>
      <c r="D8" s="37" t="s">
        <v>39</v>
      </c>
      <c r="E8" s="5"/>
    </row>
    <row r="9" spans="2:5" s="4" customFormat="1" ht="15">
      <c r="B9" s="31" t="s">
        <v>3</v>
      </c>
      <c r="C9" s="28" t="s">
        <v>5</v>
      </c>
      <c r="D9" s="37" t="s">
        <v>39</v>
      </c>
      <c r="E9" s="6"/>
    </row>
    <row r="10" spans="2:4" s="4" customFormat="1" ht="15">
      <c r="B10" s="31" t="s">
        <v>4</v>
      </c>
      <c r="C10" s="28" t="s">
        <v>5</v>
      </c>
      <c r="D10" s="37" t="s">
        <v>39</v>
      </c>
    </row>
    <row r="11" spans="2:5" s="4" customFormat="1" ht="15">
      <c r="B11" s="31" t="s">
        <v>28</v>
      </c>
      <c r="C11" s="28" t="s">
        <v>5</v>
      </c>
      <c r="D11" s="37" t="s">
        <v>39</v>
      </c>
      <c r="E11" s="6"/>
    </row>
    <row r="12" spans="2:4" s="4" customFormat="1" ht="15">
      <c r="B12" s="27"/>
      <c r="C12" s="28"/>
      <c r="D12" s="28"/>
    </row>
    <row r="13" spans="2:4" ht="13.5" customHeight="1">
      <c r="B13" s="28"/>
      <c r="C13" s="28"/>
      <c r="D13" s="28"/>
    </row>
    <row r="14" spans="2:4" ht="15">
      <c r="B14" s="38"/>
      <c r="C14" s="38"/>
      <c r="D14" s="38"/>
    </row>
    <row r="15" spans="2:4" ht="15" customHeight="1">
      <c r="B15" s="39" t="s">
        <v>24</v>
      </c>
      <c r="C15" s="40"/>
      <c r="D15" s="40"/>
    </row>
    <row r="16" spans="2:4" ht="28.5" customHeight="1">
      <c r="B16" s="80" t="s">
        <v>27</v>
      </c>
      <c r="C16" s="80"/>
      <c r="D16" s="80"/>
    </row>
    <row r="17" spans="2:4" ht="20.25">
      <c r="B17" s="41" t="s">
        <v>25</v>
      </c>
      <c r="C17" s="40"/>
      <c r="D17" s="40"/>
    </row>
    <row r="18" spans="2:4" ht="84" customHeight="1">
      <c r="B18" s="38"/>
      <c r="C18" s="38"/>
      <c r="D18" s="38"/>
    </row>
  </sheetData>
  <sheetProtection/>
  <mergeCells count="2">
    <mergeCell ref="B2:D2"/>
    <mergeCell ref="B16: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B4" sqref="B4"/>
    </sheetView>
  </sheetViews>
  <sheetFormatPr defaultColWidth="11.421875" defaultRowHeight="15"/>
  <cols>
    <col min="1" max="1" width="6.8515625" style="0" customWidth="1"/>
    <col min="2" max="2" width="68.8515625" style="0" customWidth="1"/>
    <col min="3" max="3" width="11.28125" style="0" customWidth="1"/>
    <col min="4" max="4" width="10.7109375" style="0" customWidth="1"/>
    <col min="6" max="6" width="10.421875" style="0" customWidth="1"/>
  </cols>
  <sheetData>
    <row r="1" ht="26.25">
      <c r="A1" s="10" t="s">
        <v>23</v>
      </c>
    </row>
    <row r="3" ht="18.75">
      <c r="B3" s="21" t="s">
        <v>20</v>
      </c>
    </row>
    <row r="4" ht="21">
      <c r="B4" s="9" t="str">
        <f>+Portada!D3</f>
        <v>GILAT TO HOME</v>
      </c>
    </row>
    <row r="6" spans="2:7" ht="34.5" customHeight="1">
      <c r="B6" s="22"/>
      <c r="C6" s="24" t="s">
        <v>22</v>
      </c>
      <c r="D6" s="24" t="s">
        <v>21</v>
      </c>
      <c r="E6" s="24" t="s">
        <v>14</v>
      </c>
      <c r="F6" s="24" t="s">
        <v>15</v>
      </c>
      <c r="G6" s="24" t="s">
        <v>16</v>
      </c>
    </row>
    <row r="7" spans="2:7" ht="18.75" customHeight="1">
      <c r="B7" s="25" t="str">
        <f>+Portada!B6</f>
        <v>Cargo por Originación y/o Terminación en Red de Servicio de Telefonía Fija</v>
      </c>
      <c r="C7" s="23" t="str">
        <f>+'Cargo Fija'!K6</f>
        <v>Dólares</v>
      </c>
      <c r="D7" s="23" t="str">
        <f>+'Cargo Fija'!K7</f>
        <v>Por minuto</v>
      </c>
      <c r="E7" s="35">
        <f>+'Cargo Fija'!K8</f>
        <v>0.00538</v>
      </c>
      <c r="F7" s="35">
        <f>+'Cargo Fija'!L8</f>
        <v>0.003534060745881915</v>
      </c>
      <c r="G7" s="35">
        <f>+'Cargo Fija'!M8</f>
        <v>0.011140000192566299</v>
      </c>
    </row>
    <row r="8" spans="2:3" ht="15">
      <c r="B8" s="8"/>
      <c r="C8"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421875" style="12" customWidth="1"/>
    <col min="4" max="4" width="22.57421875" style="12" customWidth="1"/>
    <col min="5" max="5" width="21.421875" style="12" customWidth="1"/>
    <col min="6" max="6" width="8.71093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27" thickBot="1">
      <c r="A1" s="11" t="s">
        <v>7</v>
      </c>
      <c r="E1" s="26" t="str">
        <f>+IF(Portada!D6="NO","NO SE BRINDA ESTA FACILIDAD"," ")</f>
        <v> </v>
      </c>
      <c r="O1" s="16"/>
      <c r="P1" s="16"/>
      <c r="Q1" s="16"/>
      <c r="R1" s="16"/>
      <c r="S1" s="16"/>
    </row>
    <row r="2" spans="1:20" ht="23.25" customHeight="1" thickTop="1">
      <c r="A2" s="32" t="str">
        <f>+Portada!B6</f>
        <v>Cargo por Originación y/o Terminación en Red de Servicio de Telefonía Fija</v>
      </c>
      <c r="B2" s="17"/>
      <c r="C2" s="17"/>
      <c r="D2" s="17"/>
      <c r="E2" s="17"/>
      <c r="F2" s="17"/>
      <c r="G2" s="17"/>
      <c r="H2" s="17"/>
      <c r="N2" s="14"/>
      <c r="O2" s="18"/>
      <c r="P2" s="19"/>
      <c r="Q2" s="19"/>
      <c r="R2" s="19"/>
      <c r="S2" s="20"/>
      <c r="T2" s="15"/>
    </row>
    <row r="3" spans="1:20" ht="18.75">
      <c r="A3" s="33" t="str">
        <f>Portada!D3</f>
        <v>GILAT TO HOME</v>
      </c>
      <c r="B3" s="42"/>
      <c r="C3" s="42"/>
      <c r="D3" s="42"/>
      <c r="E3" s="42"/>
      <c r="F3" s="42"/>
      <c r="G3" s="42"/>
      <c r="H3" s="42"/>
      <c r="I3" s="42"/>
      <c r="J3" s="42"/>
      <c r="K3" s="42"/>
      <c r="L3" s="42"/>
      <c r="M3" s="42"/>
      <c r="N3" s="43"/>
      <c r="O3" s="44"/>
      <c r="P3" s="42"/>
      <c r="Q3" s="42"/>
      <c r="R3" s="42"/>
      <c r="S3" s="45"/>
      <c r="T3" s="15"/>
    </row>
    <row r="4" spans="2:20" ht="21">
      <c r="B4" s="46"/>
      <c r="C4" s="46"/>
      <c r="D4" s="46"/>
      <c r="E4" s="46"/>
      <c r="F4" s="42"/>
      <c r="G4" s="42"/>
      <c r="H4" s="42"/>
      <c r="I4" s="42"/>
      <c r="J4" s="42"/>
      <c r="K4" s="42"/>
      <c r="L4" s="42"/>
      <c r="M4" s="42"/>
      <c r="N4" s="43"/>
      <c r="O4" s="44"/>
      <c r="P4" s="47" t="s">
        <v>19</v>
      </c>
      <c r="Q4" s="42"/>
      <c r="R4" s="42"/>
      <c r="S4" s="45"/>
      <c r="T4" s="15"/>
    </row>
    <row r="5" spans="1:20" ht="48" customHeight="1">
      <c r="A5" s="14"/>
      <c r="B5" s="48" t="s">
        <v>8</v>
      </c>
      <c r="C5" s="48" t="s">
        <v>10</v>
      </c>
      <c r="D5" s="48" t="s">
        <v>12</v>
      </c>
      <c r="E5" s="48" t="s">
        <v>29</v>
      </c>
      <c r="F5" s="49"/>
      <c r="G5" s="48" t="s">
        <v>35</v>
      </c>
      <c r="H5" s="48" t="s">
        <v>36</v>
      </c>
      <c r="I5" s="48" t="s">
        <v>31</v>
      </c>
      <c r="J5" s="42"/>
      <c r="K5" s="48" t="s">
        <v>48</v>
      </c>
      <c r="L5" s="48" t="s">
        <v>46</v>
      </c>
      <c r="M5" s="48" t="s">
        <v>47</v>
      </c>
      <c r="N5" s="43"/>
      <c r="O5" s="44"/>
      <c r="P5" s="50" t="s">
        <v>17</v>
      </c>
      <c r="Q5" s="42"/>
      <c r="R5" s="42"/>
      <c r="S5" s="45"/>
      <c r="T5" s="15"/>
    </row>
    <row r="6" spans="1:20" ht="15">
      <c r="A6" s="14"/>
      <c r="B6" s="51">
        <v>42370</v>
      </c>
      <c r="C6" s="52"/>
      <c r="D6" s="52"/>
      <c r="E6" s="52"/>
      <c r="F6" s="49"/>
      <c r="G6" s="53">
        <v>6601869</v>
      </c>
      <c r="H6" s="53">
        <v>20810288</v>
      </c>
      <c r="I6" s="54">
        <f>+H6/G6</f>
        <v>3.1521812989624607</v>
      </c>
      <c r="J6" s="43"/>
      <c r="K6" s="55" t="s">
        <v>41</v>
      </c>
      <c r="L6" s="56"/>
      <c r="M6" s="56"/>
      <c r="N6" s="43"/>
      <c r="O6" s="44"/>
      <c r="P6" s="46"/>
      <c r="Q6" s="46"/>
      <c r="R6" s="42"/>
      <c r="S6" s="45"/>
      <c r="T6" s="15"/>
    </row>
    <row r="7" spans="1:20" ht="15.75">
      <c r="A7" s="14"/>
      <c r="B7" s="51">
        <v>42401</v>
      </c>
      <c r="C7" s="52"/>
      <c r="D7" s="52"/>
      <c r="E7" s="52"/>
      <c r="F7" s="49"/>
      <c r="G7" s="49"/>
      <c r="H7" s="49"/>
      <c r="I7" s="42"/>
      <c r="J7" s="42"/>
      <c r="K7" s="55" t="s">
        <v>40</v>
      </c>
      <c r="L7" s="57"/>
      <c r="M7" s="57"/>
      <c r="N7" s="43"/>
      <c r="O7" s="58"/>
      <c r="P7" s="59">
        <f>+K8</f>
        <v>0.00538</v>
      </c>
      <c r="Q7" s="59">
        <f>+L8*C18/(C18+D18)+M8*D18/(C18+D18)</f>
        <v>0.00538</v>
      </c>
      <c r="R7" s="60" t="str">
        <f>+IF(P7=Q7,"VERIFICADO","NO CUMPLE")</f>
        <v>VERIFICADO</v>
      </c>
      <c r="S7" s="45"/>
      <c r="T7" s="15"/>
    </row>
    <row r="8" spans="1:20" ht="15">
      <c r="A8" s="14"/>
      <c r="B8" s="51">
        <v>42430</v>
      </c>
      <c r="C8" s="52"/>
      <c r="D8" s="52"/>
      <c r="E8" s="52"/>
      <c r="F8" s="49"/>
      <c r="G8" s="49"/>
      <c r="H8" s="49"/>
      <c r="I8" s="42"/>
      <c r="J8" s="42"/>
      <c r="K8" s="61">
        <v>0.00538</v>
      </c>
      <c r="L8" s="62">
        <f>+(K8*(C18+D18)*G6)/(C18*G6+D18*H6)</f>
        <v>0.003534060745881915</v>
      </c>
      <c r="M8" s="62">
        <f>+(K8*(C18+D18)*H6)/(C18*G6+D18*H6)</f>
        <v>0.011140000192566299</v>
      </c>
      <c r="N8" s="43"/>
      <c r="O8" s="44"/>
      <c r="P8" s="63"/>
      <c r="Q8" s="63"/>
      <c r="R8" s="64"/>
      <c r="S8" s="45"/>
      <c r="T8" s="15"/>
    </row>
    <row r="9" spans="1:20" ht="15" customHeight="1">
      <c r="A9" s="14"/>
      <c r="B9" s="51">
        <v>42461</v>
      </c>
      <c r="C9" s="52"/>
      <c r="D9" s="52"/>
      <c r="E9" s="52"/>
      <c r="F9" s="49"/>
      <c r="G9" s="65" t="s">
        <v>13</v>
      </c>
      <c r="H9" s="42"/>
      <c r="I9" s="42"/>
      <c r="J9" s="42"/>
      <c r="K9" s="42"/>
      <c r="L9" s="42"/>
      <c r="M9" s="42"/>
      <c r="N9" s="43"/>
      <c r="O9" s="44"/>
      <c r="P9" s="66" t="s">
        <v>18</v>
      </c>
      <c r="Q9" s="67"/>
      <c r="R9" s="64"/>
      <c r="S9" s="45"/>
      <c r="T9" s="15"/>
    </row>
    <row r="10" spans="1:20" ht="15">
      <c r="A10" s="14"/>
      <c r="B10" s="51">
        <v>42491</v>
      </c>
      <c r="C10" s="52"/>
      <c r="D10" s="52"/>
      <c r="E10" s="52"/>
      <c r="F10" s="49"/>
      <c r="G10" s="68" t="s">
        <v>42</v>
      </c>
      <c r="H10" s="49"/>
      <c r="I10" s="42"/>
      <c r="J10" s="42"/>
      <c r="K10" s="42"/>
      <c r="L10" s="42"/>
      <c r="M10" s="42"/>
      <c r="N10" s="43"/>
      <c r="O10" s="44"/>
      <c r="P10" s="67"/>
      <c r="Q10" s="67"/>
      <c r="R10" s="64"/>
      <c r="S10" s="45"/>
      <c r="T10" s="15"/>
    </row>
    <row r="11" spans="1:20" ht="15.75">
      <c r="A11" s="14"/>
      <c r="B11" s="51">
        <v>42522</v>
      </c>
      <c r="C11" s="52"/>
      <c r="D11" s="52"/>
      <c r="E11" s="52"/>
      <c r="F11" s="49"/>
      <c r="G11" s="68" t="s">
        <v>43</v>
      </c>
      <c r="H11" s="49"/>
      <c r="I11" s="42"/>
      <c r="J11" s="42"/>
      <c r="K11" s="42"/>
      <c r="L11" s="42"/>
      <c r="M11" s="42"/>
      <c r="N11" s="43"/>
      <c r="O11" s="44"/>
      <c r="P11" s="59">
        <f>+H6/G6</f>
        <v>3.1521812989624607</v>
      </c>
      <c r="Q11" s="59">
        <f>+M8/L8</f>
        <v>3.1521812989624607</v>
      </c>
      <c r="R11" s="60" t="str">
        <f>+IF(P11=Q11,"VERIFICADO","NO CUMPLE")</f>
        <v>VERIFICADO</v>
      </c>
      <c r="S11" s="45"/>
      <c r="T11" s="15"/>
    </row>
    <row r="12" spans="1:20" ht="15">
      <c r="A12" s="14"/>
      <c r="B12" s="51">
        <v>42552</v>
      </c>
      <c r="C12" s="52"/>
      <c r="D12" s="52"/>
      <c r="E12" s="52"/>
      <c r="F12" s="49"/>
      <c r="G12" s="68" t="s">
        <v>44</v>
      </c>
      <c r="H12" s="49"/>
      <c r="I12" s="42"/>
      <c r="J12" s="42"/>
      <c r="K12" s="42"/>
      <c r="L12" s="42"/>
      <c r="M12" s="42"/>
      <c r="N12" s="43"/>
      <c r="O12" s="44"/>
      <c r="P12" s="42"/>
      <c r="Q12" s="42"/>
      <c r="R12" s="42"/>
      <c r="S12" s="45"/>
      <c r="T12" s="15"/>
    </row>
    <row r="13" spans="1:20" ht="15.75" thickBot="1">
      <c r="A13" s="14"/>
      <c r="B13" s="51">
        <v>42583</v>
      </c>
      <c r="C13" s="52"/>
      <c r="D13" s="52"/>
      <c r="E13" s="52"/>
      <c r="F13" s="49"/>
      <c r="G13" s="68" t="s">
        <v>45</v>
      </c>
      <c r="H13" s="49"/>
      <c r="I13" s="42"/>
      <c r="J13" s="42"/>
      <c r="K13" s="42"/>
      <c r="L13" s="42"/>
      <c r="M13" s="42"/>
      <c r="N13" s="43"/>
      <c r="O13" s="69"/>
      <c r="P13" s="70"/>
      <c r="Q13" s="70"/>
      <c r="R13" s="70"/>
      <c r="S13" s="71"/>
      <c r="T13" s="15"/>
    </row>
    <row r="14" spans="1:19" ht="15.75" thickTop="1">
      <c r="A14" s="14"/>
      <c r="B14" s="51">
        <v>42614</v>
      </c>
      <c r="C14" s="52"/>
      <c r="D14" s="52"/>
      <c r="E14" s="52"/>
      <c r="F14" s="49"/>
      <c r="G14" s="68" t="s">
        <v>32</v>
      </c>
      <c r="H14" s="49"/>
      <c r="I14" s="42"/>
      <c r="J14" s="42"/>
      <c r="K14" s="42"/>
      <c r="L14" s="42"/>
      <c r="M14" s="42"/>
      <c r="N14" s="43"/>
      <c r="O14" s="72"/>
      <c r="P14" s="72"/>
      <c r="Q14" s="72"/>
      <c r="R14" s="72"/>
      <c r="S14" s="72"/>
    </row>
    <row r="15" spans="1:19" ht="15">
      <c r="A15" s="14"/>
      <c r="B15" s="51">
        <v>42644</v>
      </c>
      <c r="C15" s="52"/>
      <c r="D15" s="52"/>
      <c r="E15" s="52"/>
      <c r="F15" s="49"/>
      <c r="G15" s="68" t="s">
        <v>33</v>
      </c>
      <c r="H15" s="49"/>
      <c r="I15" s="42"/>
      <c r="J15" s="42"/>
      <c r="K15" s="42"/>
      <c r="L15" s="42"/>
      <c r="M15" s="42"/>
      <c r="N15" s="43"/>
      <c r="O15" s="42"/>
      <c r="P15" s="42"/>
      <c r="Q15" s="42"/>
      <c r="R15" s="42"/>
      <c r="S15" s="42"/>
    </row>
    <row r="16" spans="1:19" ht="15">
      <c r="A16" s="14"/>
      <c r="B16" s="51">
        <v>42675</v>
      </c>
      <c r="C16" s="52"/>
      <c r="D16" s="52"/>
      <c r="E16" s="52"/>
      <c r="F16" s="49"/>
      <c r="G16" s="49"/>
      <c r="H16" s="49"/>
      <c r="I16" s="42"/>
      <c r="J16" s="42"/>
      <c r="K16" s="42"/>
      <c r="L16" s="42"/>
      <c r="M16" s="42"/>
      <c r="N16" s="43"/>
      <c r="O16" s="42"/>
      <c r="P16" s="42"/>
      <c r="Q16" s="42"/>
      <c r="R16" s="42"/>
      <c r="S16" s="42"/>
    </row>
    <row r="17" spans="1:19" ht="15">
      <c r="A17" s="14"/>
      <c r="B17" s="51">
        <v>42705</v>
      </c>
      <c r="C17" s="52"/>
      <c r="D17" s="52"/>
      <c r="E17" s="52"/>
      <c r="F17" s="49"/>
      <c r="G17" s="49"/>
      <c r="H17" s="49"/>
      <c r="I17" s="42"/>
      <c r="J17" s="42"/>
      <c r="K17" s="42"/>
      <c r="L17" s="42"/>
      <c r="M17" s="42"/>
      <c r="N17" s="43"/>
      <c r="O17" s="42"/>
      <c r="P17" s="42"/>
      <c r="Q17" s="42"/>
      <c r="R17" s="42"/>
      <c r="S17" s="42"/>
    </row>
    <row r="18" spans="1:19" ht="15">
      <c r="A18" s="14"/>
      <c r="B18" s="73" t="s">
        <v>9</v>
      </c>
      <c r="C18" s="74">
        <v>107.8933371730001</v>
      </c>
      <c r="D18" s="74">
        <v>34.577177029</v>
      </c>
      <c r="E18" s="74">
        <f>SUM(C18:D18)</f>
        <v>142.47051420200012</v>
      </c>
      <c r="F18" s="49"/>
      <c r="G18" s="49"/>
      <c r="H18" s="49"/>
      <c r="I18" s="42"/>
      <c r="J18" s="42"/>
      <c r="K18" s="42"/>
      <c r="L18" s="42"/>
      <c r="M18" s="42"/>
      <c r="N18" s="43"/>
      <c r="O18" s="42"/>
      <c r="P18" s="42"/>
      <c r="Q18" s="42"/>
      <c r="R18" s="42"/>
      <c r="S18" s="42"/>
    </row>
    <row r="19" spans="2:19" ht="15.75" customHeight="1">
      <c r="B19" s="75"/>
      <c r="C19" s="75"/>
      <c r="D19" s="75"/>
      <c r="E19" s="75"/>
      <c r="F19" s="49"/>
      <c r="G19" s="42"/>
      <c r="H19" s="42"/>
      <c r="I19" s="42"/>
      <c r="J19" s="42"/>
      <c r="K19" s="42"/>
      <c r="L19" s="42"/>
      <c r="M19" s="42"/>
      <c r="N19" s="43"/>
      <c r="O19" s="42"/>
      <c r="P19" s="42"/>
      <c r="Q19" s="42"/>
      <c r="R19" s="42"/>
      <c r="S19" s="42"/>
    </row>
    <row r="20" spans="2:19" ht="15">
      <c r="B20" s="76" t="s">
        <v>11</v>
      </c>
      <c r="C20" s="42"/>
      <c r="D20" s="42"/>
      <c r="E20" s="42"/>
      <c r="F20" s="49"/>
      <c r="G20" s="42"/>
      <c r="H20" s="42"/>
      <c r="I20" s="42"/>
      <c r="J20" s="42"/>
      <c r="K20" s="42"/>
      <c r="L20" s="42"/>
      <c r="M20" s="42"/>
      <c r="N20" s="42"/>
      <c r="O20" s="42"/>
      <c r="P20" s="42"/>
      <c r="Q20" s="42"/>
      <c r="R20" s="42"/>
      <c r="S20" s="42"/>
    </row>
    <row r="21" spans="2:19" s="13" customFormat="1" ht="77.25" customHeight="1">
      <c r="B21" s="81" t="s">
        <v>30</v>
      </c>
      <c r="C21" s="82"/>
      <c r="D21" s="82"/>
      <c r="E21" s="83"/>
      <c r="F21" s="49"/>
      <c r="G21" s="77"/>
      <c r="H21" s="77"/>
      <c r="I21" s="77"/>
      <c r="J21" s="77"/>
      <c r="K21" s="77"/>
      <c r="L21" s="77"/>
      <c r="M21" s="77"/>
      <c r="N21" s="77"/>
      <c r="O21" s="77"/>
      <c r="P21" s="77"/>
      <c r="Q21" s="77"/>
      <c r="R21" s="77"/>
      <c r="S21" s="77"/>
    </row>
    <row r="22" spans="2:19" s="13" customFormat="1" ht="76.5" customHeight="1">
      <c r="B22" s="81" t="s">
        <v>37</v>
      </c>
      <c r="C22" s="82"/>
      <c r="D22" s="82"/>
      <c r="E22" s="83"/>
      <c r="F22" s="49"/>
      <c r="G22" s="77"/>
      <c r="H22" s="77"/>
      <c r="I22" s="77"/>
      <c r="J22" s="77"/>
      <c r="K22" s="77"/>
      <c r="L22" s="77"/>
      <c r="M22" s="77"/>
      <c r="N22" s="77"/>
      <c r="O22" s="77"/>
      <c r="P22" s="77"/>
      <c r="Q22" s="77"/>
      <c r="R22" s="77"/>
      <c r="S22" s="77"/>
    </row>
    <row r="23" spans="2:5" s="13" customFormat="1" ht="28.5" customHeight="1">
      <c r="B23" s="84"/>
      <c r="C23" s="85"/>
      <c r="D23" s="85"/>
      <c r="E23" s="86"/>
    </row>
  </sheetData>
  <sheetProtection/>
  <mergeCells count="3">
    <mergeCell ref="B21:E21"/>
    <mergeCell ref="B22:E22"/>
    <mergeCell ref="B23:E23"/>
  </mergeCells>
  <printOptions/>
  <pageMargins left="0.27" right="0.22" top="0.44" bottom="0.4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2014-04-15T15:29:14Z</cp:lastPrinted>
  <dcterms:created xsi:type="dcterms:W3CDTF">2009-10-19T09:22:18Z</dcterms:created>
  <dcterms:modified xsi:type="dcterms:W3CDTF">2017-04-06T18:29:50Z</dcterms:modified>
  <cp:category/>
  <cp:version/>
  <cp:contentType/>
  <cp:contentStatus/>
</cp:coreProperties>
</file>