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P:\GPR\IR CS 2017-2018\Olo del Perú S.A.C\2017\"/>
    </mc:Choice>
  </mc:AlternateContent>
  <bookViews>
    <workbookView xWindow="0" yWindow="0" windowWidth="19200" windowHeight="8235"/>
  </bookViews>
  <sheets>
    <sheet name="final en miles" sheetId="7" r:id="rId1"/>
  </sheets>
  <definedNames>
    <definedName name="_xlnm._FilterDatabase" localSheetId="0" hidden="1">'final en miles'!$A$6:$AF$11</definedName>
    <definedName name="_xlnm.Print_Area" localSheetId="0">'final en miles'!$A$1:$AF$66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2" i="7" l="1"/>
  <c r="AD53" i="7"/>
  <c r="AD39" i="7"/>
  <c r="AD23" i="7"/>
  <c r="AD13" i="7" s="1"/>
  <c r="AD45" i="7"/>
  <c r="AD12" i="7" l="1"/>
  <c r="AB39" i="7" l="1"/>
  <c r="AA39" i="7"/>
  <c r="Y39" i="7"/>
  <c r="W39" i="7"/>
  <c r="U39" i="7"/>
  <c r="M45" i="7"/>
  <c r="L45" i="7"/>
  <c r="E45" i="7"/>
  <c r="E23" i="7"/>
  <c r="G45" i="7"/>
  <c r="K45" i="7"/>
  <c r="H53" i="7"/>
  <c r="L53" i="7"/>
  <c r="I45" i="7"/>
  <c r="F53" i="7"/>
  <c r="J53" i="7"/>
  <c r="G32" i="7"/>
  <c r="K32" i="7"/>
  <c r="H39" i="7"/>
  <c r="L39" i="7"/>
  <c r="E32" i="7"/>
  <c r="I32" i="7"/>
  <c r="M32" i="7"/>
  <c r="F39" i="7"/>
  <c r="J39" i="7"/>
  <c r="Z39" i="7"/>
  <c r="F23" i="7"/>
  <c r="H32" i="7"/>
  <c r="L32" i="7"/>
  <c r="E39" i="7"/>
  <c r="I39" i="7"/>
  <c r="M39" i="7"/>
  <c r="H45" i="7"/>
  <c r="E53" i="7"/>
  <c r="I53" i="7"/>
  <c r="M53" i="7"/>
  <c r="Y53" i="7"/>
  <c r="AC53" i="7"/>
  <c r="G23" i="7"/>
  <c r="J23" i="7"/>
  <c r="K23" i="7"/>
  <c r="H23" i="7"/>
  <c r="L23" i="7"/>
  <c r="F32" i="7"/>
  <c r="J32" i="7"/>
  <c r="G39" i="7"/>
  <c r="K39" i="7"/>
  <c r="S39" i="7"/>
  <c r="F45" i="7"/>
  <c r="J45" i="7"/>
  <c r="G53" i="7"/>
  <c r="K53" i="7"/>
  <c r="I23" i="7"/>
  <c r="M23" i="7"/>
  <c r="S53" i="7" l="1"/>
  <c r="X23" i="7"/>
  <c r="AB45" i="7"/>
  <c r="AB23" i="7"/>
  <c r="AC39" i="7"/>
  <c r="W45" i="7"/>
  <c r="AA53" i="7"/>
  <c r="AA32" i="7"/>
  <c r="X32" i="7"/>
  <c r="Y23" i="7"/>
  <c r="Z32" i="7"/>
  <c r="AB53" i="7"/>
  <c r="X53" i="7"/>
  <c r="Z45" i="7"/>
  <c r="AA45" i="7"/>
  <c r="AC45" i="7"/>
  <c r="AC32" i="7"/>
  <c r="AB32" i="7"/>
  <c r="Z23" i="7"/>
  <c r="AC23" i="7"/>
  <c r="AA23" i="7"/>
  <c r="T39" i="7"/>
  <c r="Z53" i="7"/>
  <c r="X45" i="7"/>
  <c r="X39" i="7"/>
  <c r="Y32" i="7"/>
  <c r="Y13" i="7" s="1"/>
  <c r="V23" i="7"/>
  <c r="Y45" i="7"/>
  <c r="U23" i="7"/>
  <c r="V32" i="7"/>
  <c r="P39" i="7"/>
  <c r="U53" i="7"/>
  <c r="W53" i="7"/>
  <c r="V45" i="7"/>
  <c r="W23" i="7"/>
  <c r="U45" i="7"/>
  <c r="V53" i="7"/>
  <c r="R45" i="7"/>
  <c r="W32" i="7"/>
  <c r="T45" i="7"/>
  <c r="T32" i="7"/>
  <c r="V39" i="7"/>
  <c r="T23" i="7"/>
  <c r="R23" i="7"/>
  <c r="S23" i="7"/>
  <c r="U32" i="7"/>
  <c r="O53" i="7"/>
  <c r="Q39" i="7"/>
  <c r="S32" i="7"/>
  <c r="T53" i="7"/>
  <c r="R39" i="7"/>
  <c r="O39" i="7"/>
  <c r="Q53" i="7"/>
  <c r="S45" i="7"/>
  <c r="R53" i="7"/>
  <c r="R32" i="7"/>
  <c r="Q23" i="7"/>
  <c r="N32" i="7"/>
  <c r="P45" i="7"/>
  <c r="Q32" i="7"/>
  <c r="Q45" i="7"/>
  <c r="P53" i="7"/>
  <c r="P23" i="7"/>
  <c r="P32" i="7"/>
  <c r="O32" i="7"/>
  <c r="O45" i="7"/>
  <c r="N39" i="7"/>
  <c r="N53" i="7"/>
  <c r="O23" i="7"/>
  <c r="N23" i="7"/>
  <c r="N45" i="7"/>
  <c r="M13" i="7"/>
  <c r="M12" i="7" s="1"/>
  <c r="I13" i="7"/>
  <c r="I12" i="7" s="1"/>
  <c r="G13" i="7"/>
  <c r="G12" i="7" s="1"/>
  <c r="E13" i="7"/>
  <c r="E12" i="7" s="1"/>
  <c r="L13" i="7"/>
  <c r="L12" i="7" s="1"/>
  <c r="K13" i="7"/>
  <c r="K12" i="7" s="1"/>
  <c r="H13" i="7"/>
  <c r="H12" i="7" s="1"/>
  <c r="F13" i="7"/>
  <c r="F12" i="7" s="1"/>
  <c r="J13" i="7"/>
  <c r="J12" i="7" s="1"/>
  <c r="X13" i="7" l="1"/>
  <c r="X12" i="7" s="1"/>
  <c r="W13" i="7"/>
  <c r="W12" i="7" s="1"/>
  <c r="AB13" i="7"/>
  <c r="AB12" i="7" s="1"/>
  <c r="AA13" i="7"/>
  <c r="AA12" i="7" s="1"/>
  <c r="Z13" i="7"/>
  <c r="Z12" i="7" s="1"/>
  <c r="AC13" i="7"/>
  <c r="AC12" i="7" s="1"/>
  <c r="Y12" i="7"/>
  <c r="T13" i="7"/>
  <c r="T12" i="7" s="1"/>
  <c r="V13" i="7"/>
  <c r="V12" i="7" s="1"/>
  <c r="U13" i="7"/>
  <c r="U12" i="7" s="1"/>
  <c r="S13" i="7"/>
  <c r="S12" i="7" s="1"/>
  <c r="R13" i="7"/>
  <c r="R12" i="7" s="1"/>
  <c r="Q13" i="7"/>
  <c r="Q12" i="7" s="1"/>
  <c r="O13" i="7"/>
  <c r="O12" i="7" s="1"/>
  <c r="P13" i="7"/>
  <c r="P12" i="7" s="1"/>
  <c r="N13" i="7"/>
  <c r="N12" i="7" s="1"/>
  <c r="D39" i="7" l="1"/>
  <c r="AE39" i="7" s="1"/>
  <c r="D45" i="7" l="1"/>
  <c r="AE45" i="7" s="1"/>
  <c r="D32" i="7"/>
  <c r="AE32" i="7" s="1"/>
  <c r="D53" i="7"/>
  <c r="AE53" i="7" s="1"/>
  <c r="AE10" i="7" l="1"/>
  <c r="AD8" i="7" l="1"/>
  <c r="K8" i="7" l="1"/>
  <c r="AA8" i="7"/>
  <c r="I8" i="7"/>
  <c r="U8" i="7"/>
  <c r="E8" i="7"/>
  <c r="H8" i="7"/>
  <c r="X8" i="7"/>
  <c r="R8" i="7"/>
  <c r="Y8" i="7"/>
  <c r="V8" i="7"/>
  <c r="J8" i="7"/>
  <c r="Q8" i="7"/>
  <c r="P8" i="7"/>
  <c r="O8" i="7"/>
  <c r="F8" i="7"/>
  <c r="M8" i="7"/>
  <c r="AC8" i="7"/>
  <c r="L8" i="7"/>
  <c r="G8" i="7"/>
  <c r="N8" i="7"/>
  <c r="Z8" i="7"/>
  <c r="T8" i="7"/>
  <c r="AB8" i="7"/>
  <c r="W8" i="7"/>
  <c r="S8" i="7"/>
  <c r="D8" i="7" l="1"/>
  <c r="AE8" i="7" s="1"/>
  <c r="AE9" i="7"/>
  <c r="D23" i="7" l="1"/>
  <c r="AE23" i="7" s="1"/>
  <c r="D13" i="7" l="1"/>
  <c r="AE13" i="7" s="1"/>
  <c r="D12" i="7" l="1"/>
  <c r="AE12" i="7" s="1"/>
</calcChain>
</file>

<file path=xl/sharedStrings.xml><?xml version="1.0" encoding="utf-8"?>
<sst xmlns="http://schemas.openxmlformats.org/spreadsheetml/2006/main" count="135" uniqueCount="88">
  <si>
    <t>Código Plan Contable</t>
  </si>
  <si>
    <t>Código PCR</t>
  </si>
  <si>
    <t>Número de nota 1/.</t>
  </si>
  <si>
    <t>CAPITAL DE TRABAJO</t>
  </si>
  <si>
    <t>ACTIVO FIJO NETO</t>
  </si>
  <si>
    <t>INFORME 3: IMPUTACIÓN DEL CAPITAL INVERTIDO A LAS LÍNEAS DE NEGOCIO</t>
  </si>
  <si>
    <t>ACTIVO CORRIENTE</t>
  </si>
  <si>
    <t>PASIVO CORRIENTE</t>
  </si>
  <si>
    <t>Total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</si>
  <si>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</si>
  <si>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</si>
  <si>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</si>
  <si>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</si>
  <si>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</si>
  <si>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</si>
  <si>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</si>
  <si>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</si>
  <si>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</si>
  <si>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</si>
  <si>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</si>
  <si>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</si>
  <si>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</si>
  <si>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</si>
  <si>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</si>
  <si>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</si>
  <si>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</si>
  <si>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</si>
  <si>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</si>
  <si>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</si>
  <si>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</si>
  <si>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</si>
  <si>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</si>
  <si>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</si>
  <si>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</si>
  <si>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</si>
  <si>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NOTA 2</t>
  </si>
  <si>
    <t xml:space="preserve">  Planta y Equipo de Comunicaciones  </t>
  </si>
  <si>
    <t xml:space="preserve">          Equipos terminales  </t>
  </si>
  <si>
    <t xml:space="preserve">          Equipos terminales -Teléfonos de Abonados  </t>
  </si>
  <si>
    <t xml:space="preserve">          Equipos terminales -Teléfonos Públicos  </t>
  </si>
  <si>
    <t xml:space="preserve">          Equipos Terminales -Televisión de Paga  </t>
  </si>
  <si>
    <t xml:space="preserve">          Equipos Terminales -Internet Fijo  </t>
  </si>
  <si>
    <t xml:space="preserve">          Equipos Terminales -Telefonía Móvil  </t>
  </si>
  <si>
    <t xml:space="preserve">          Equipos Terminales -Internet Móvil  </t>
  </si>
  <si>
    <t xml:space="preserve">          Otros Equipos Terminales  </t>
  </si>
  <si>
    <t xml:space="preserve">    Planta y Equipo de Acceso Local  </t>
  </si>
  <si>
    <t xml:space="preserve">    Equipos Centrales y de agregación  </t>
  </si>
  <si>
    <t xml:space="preserve">          Centrales Locales  </t>
  </si>
  <si>
    <t xml:space="preserve">          Centrales de Larga Distancia Nacional  </t>
  </si>
  <si>
    <t xml:space="preserve">          Centrales de Larga Distancia Internacional  </t>
  </si>
  <si>
    <t xml:space="preserve">          Controladores  </t>
  </si>
  <si>
    <t xml:space="preserve">          Gateways  </t>
  </si>
  <si>
    <t xml:space="preserve">          Cabeceras  </t>
  </si>
  <si>
    <t xml:space="preserve">          Transmisión de Datos (Servicio Final)  </t>
  </si>
  <si>
    <t xml:space="preserve">          Otros equipos centrales  </t>
  </si>
  <si>
    <t xml:space="preserve">    Transmisión (Gran capacidad)  </t>
  </si>
  <si>
    <t xml:space="preserve">          Cables de Transmisión (excluidos internacional)  </t>
  </si>
  <si>
    <t xml:space="preserve">          Equipos de Transmisión (excluidos internacional)  </t>
  </si>
  <si>
    <t xml:space="preserve">          Equipos de Transmisión Radio  </t>
  </si>
  <si>
    <t xml:space="preserve">          Equipos de Transmisión por Satélite  </t>
  </si>
  <si>
    <t xml:space="preserve">         Cables y Equipos internacionales (excluyendo satélite)  </t>
  </si>
  <si>
    <t xml:space="preserve">         Otros equipos de transmisión  </t>
  </si>
  <si>
    <t xml:space="preserve">    Otros Activos Fijos Brutos de Comunicaciones  </t>
  </si>
  <si>
    <t xml:space="preserve">          Equipos de Fuerza (Planta Energía Eléctrica)  </t>
  </si>
  <si>
    <t xml:space="preserve">          Sistemas de Gestión de Red  </t>
  </si>
  <si>
    <t xml:space="preserve">          Equipos para Interconexión  </t>
  </si>
  <si>
    <t xml:space="preserve">          Equipos para Circuitos Alquilados  </t>
  </si>
  <si>
    <t xml:space="preserve">          Otros  </t>
  </si>
  <si>
    <t xml:space="preserve">  Terreno, Edificios, Planta y Equipos no de Telecomunicaciones  </t>
  </si>
  <si>
    <t xml:space="preserve">          Terrenos  </t>
  </si>
  <si>
    <t xml:space="preserve">          Edificios  </t>
  </si>
  <si>
    <t xml:space="preserve">          Vehículos y Ayudas Mecánicas  </t>
  </si>
  <si>
    <t xml:space="preserve">          Equipos Sistemas Informáticos  </t>
  </si>
  <si>
    <t xml:space="preserve">          Edificios en arrendamiento financiero  </t>
  </si>
  <si>
    <t xml:space="preserve">          Otros activos bajo la forma de arrendamiento o leasing  </t>
  </si>
  <si>
    <t xml:space="preserve">          Otros Activos no de comunicaciones  </t>
  </si>
  <si>
    <t xml:space="preserve">  Activos Intangibles  </t>
  </si>
  <si>
    <t xml:space="preserve">          Concesiones  </t>
  </si>
  <si>
    <t xml:space="preserve">          Licencias  </t>
  </si>
  <si>
    <t xml:space="preserve">          Patentes y propiedad intelectual  </t>
  </si>
  <si>
    <t xml:space="preserve">          Software  </t>
  </si>
  <si>
    <t xml:space="preserve">          Investigación y Desarrollo  </t>
  </si>
  <si>
    <t xml:space="preserve">          Otros Activos Intangibles  </t>
  </si>
  <si>
    <t xml:space="preserve">  Otros Activos No Corrientes</t>
  </si>
  <si>
    <t>OLO DEL PERU S.A.C.</t>
  </si>
  <si>
    <t>27. Venta de Capacidad</t>
  </si>
  <si>
    <t>Expresado en Miles de Soles</t>
  </si>
  <si>
    <t>Periodo de reporte: Enero a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</si>
</sst>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,##0.000"/>
    <numFmt numFmtId="165" formatCode="_ * #,##0.000_ ;_ * \-#,##0.000_ ;_ * &quot;-&quot;??_ ;_ @_ "/>
    <numFmt numFmtId="167" formatCode="#,##0.00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5" borderId="0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1" xfId="0" applyNumberFormat="1" applyFont="1" applyFill="1" applyBorder="1" applyAlignment="1" applyProtection="1"/>
    <xf numFmtId="0" fontId="5" fillId="0" borderId="1" xfId="0" applyFont="1" applyFill="1" applyBorder="1" applyAlignment="1">
      <alignment horizontal="left"/>
    </xf>
    <xf numFmtId="0" fontId="3" fillId="3" borderId="1" xfId="0" applyFont="1" applyFill="1" applyBorder="1"/>
    <xf numFmtId="0" fontId="2" fillId="3" borderId="0" xfId="0" applyFont="1" applyFill="1"/>
    <xf numFmtId="0" fontId="3" fillId="4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2" fillId="3" borderId="2" xfId="0" applyFont="1" applyFill="1" applyBorder="1"/>
    <xf numFmtId="0" fontId="3" fillId="3" borderId="0" xfId="0" applyFont="1" applyFill="1" applyAlignment="1">
      <alignment horizontal="center" vertical="center"/>
    </xf>
    <xf numFmtId="167" fontId="2" fillId="3" borderId="0" xfId="0" applyNumberFormat="1" applyFont="1" applyFill="1"/>
    <xf numFmtId="0" fontId="3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/>
    <xf numFmtId="164" fontId="3" fillId="3" borderId="1" xfId="0" applyNumberFormat="1" applyFont="1" applyFill="1" applyBorder="1"/>
    <xf numFmtId="0" fontId="5" fillId="0" borderId="1" xfId="0" applyFont="1" applyFill="1" applyBorder="1" applyAlignment="1">
      <alignment horizontal="center"/>
    </xf>
    <xf numFmtId="164" fontId="2" fillId="5" borderId="0" xfId="0" applyNumberFormat="1" applyFont="1" applyFill="1"/>
    <xf numFmtId="0" fontId="3" fillId="3" borderId="1" xfId="0" applyFont="1" applyFill="1" applyBorder="1" applyAlignment="1">
      <alignment horizontal="center"/>
    </xf>
    <xf numFmtId="165" fontId="2" fillId="3" borderId="0" xfId="1" applyNumberFormat="1" applyFont="1" applyFill="1"/>
    <xf numFmtId="164" fontId="2" fillId="3" borderId="0" xfId="0" applyNumberFormat="1" applyFont="1" applyFill="1"/>
    <xf numFmtId="0" fontId="2" fillId="5" borderId="0" xfId="0" applyFont="1" applyFill="1"/>
    <xf numFmtId="0" fontId="3" fillId="0" borderId="1" xfId="0" applyFont="1" applyBorder="1"/>
    <xf numFmtId="0" fontId="5" fillId="0" borderId="1" xfId="0" applyNumberFormat="1" applyFont="1" applyFill="1" applyBorder="1" applyAlignment="1" applyProtection="1"/>
    <xf numFmtId="0" fontId="5" fillId="0" borderId="1" xfId="0" applyFont="1" applyFill="1" applyBorder="1"/>
    <xf numFmtId="0" fontId="5" fillId="0" borderId="1" xfId="0" applyFont="1" applyFill="1" applyBorder="1" applyAlignment="1">
      <alignment horizontal="right"/>
    </xf>
    <xf numFmtId="0" fontId="3" fillId="3" borderId="0" xfId="0" applyFont="1" applyFill="1"/>
    <xf numFmtId="0" fontId="4" fillId="0" borderId="1" xfId="0" applyNumberFormat="1" applyFont="1" applyFill="1" applyBorder="1" applyAlignment="1" applyProtection="1">
      <alignment horizontal="left"/>
    </xf>
  </cellXfs>
  <cellStyles count="4">
    <cellStyle name="Millares" xfId="1" builtinId="3"/>
    <cellStyle name="Millares 2" xfId="3"/>
    <cellStyle name="Normal" xfId="0" builtinId="0"/>
    <cellStyle name="Normal 2" xfId="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60</xdr:row>
      <xdr:rowOff>97632</xdr:rowOff>
    </xdr:from>
    <xdr:to>
      <xdr:col>6</xdr:col>
      <xdr:colOff>478748</xdr:colOff>
      <xdr:row>64</xdr:row>
      <xdr:rowOff>154692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1039476"/>
          <a:ext cx="9670373" cy="7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H60"/>
  <sheetViews>
    <sheetView tabSelected="1" view="pageBreakPreview" zoomScale="80" zoomScaleNormal="80" zoomScaleSheetLayoutView="80" workbookViewId="0">
      <pane ySplit="6" topLeftCell="A7" activePane="bottomLeft" state="frozen"/>
      <selection activeCell="C113" sqref="C113"/>
      <selection pane="bottomLeft" activeCell="A6" sqref="A6"/>
    </sheetView>
  </sheetViews>
  <sheetFormatPr baseColWidth="10" defaultColWidth="9.140625" defaultRowHeight="12.75" x14ac:dyDescent="0.2"/>
  <cols>
    <col min="1" max="1" width="64.28515625" style="7" bestFit="1" customWidth="1"/>
    <col min="2" max="2" width="11.7109375" style="7" customWidth="1"/>
    <col min="3" max="3" width="12.28515625" style="7" customWidth="1"/>
    <col min="4" max="17" width="17" style="7" customWidth="1"/>
    <col min="18" max="18" width="19.5703125" style="7" customWidth="1"/>
    <col min="19" max="31" width="17" style="7" customWidth="1"/>
    <col min="32" max="32" width="9.140625" style="7"/>
    <col min="33" max="33" width="16.42578125" style="7" bestFit="1" customWidth="1"/>
    <col min="34" max="34" width="13.5703125" style="7" bestFit="1" customWidth="1"/>
    <col min="35" max="16384" width="9.140625" style="7"/>
  </cols>
  <sheetData>
    <row r="1" spans="1:34" x14ac:dyDescent="0.2">
      <c r="A1" s="1" t="s">
        <v>84</v>
      </c>
    </row>
    <row r="2" spans="1:34" ht="15" customHeight="1" x14ac:dyDescent="0.2">
      <c r="A2" s="1"/>
    </row>
    <row r="3" spans="1:34" ht="21.75" customHeight="1" x14ac:dyDescent="0.2">
      <c r="A3" s="8" t="s">
        <v>5</v>
      </c>
      <c r="B3" s="9"/>
      <c r="C3" s="9"/>
      <c r="D3" s="9"/>
      <c r="E3" s="9"/>
      <c r="F3" s="9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1"/>
    </row>
    <row r="4" spans="1:34" x14ac:dyDescent="0.2">
      <c r="A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4" x14ac:dyDescent="0.2">
      <c r="A5" s="6" t="s">
        <v>87</v>
      </c>
      <c r="AE5" s="13"/>
    </row>
    <row r="6" spans="1:34" ht="76.5" x14ac:dyDescent="0.2">
      <c r="A6" s="14" t="s">
        <v>86</v>
      </c>
      <c r="B6" s="14" t="s">
        <v>0</v>
      </c>
      <c r="C6" s="2" t="s">
        <v>1</v>
      </c>
      <c r="D6" s="14" t="s">
        <v>9</v>
      </c>
      <c r="E6" s="14" t="s">
        <v>10</v>
      </c>
      <c r="F6" s="14" t="s">
        <v>11</v>
      </c>
      <c r="G6" s="14" t="s">
        <v>12</v>
      </c>
      <c r="H6" s="14" t="s">
        <v>13</v>
      </c>
      <c r="I6" s="14" t="s">
        <v>14</v>
      </c>
      <c r="J6" s="14" t="s">
        <v>15</v>
      </c>
      <c r="K6" s="14" t="s">
        <v>16</v>
      </c>
      <c r="L6" s="14" t="s">
        <v>17</v>
      </c>
      <c r="M6" s="14" t="s">
        <v>18</v>
      </c>
      <c r="N6" s="14" t="s">
        <v>19</v>
      </c>
      <c r="O6" s="14" t="s">
        <v>20</v>
      </c>
      <c r="P6" s="14" t="s">
        <v>21</v>
      </c>
      <c r="Q6" s="14" t="s">
        <v>22</v>
      </c>
      <c r="R6" s="14" t="s">
        <v>23</v>
      </c>
      <c r="S6" s="14" t="s">
        <v>24</v>
      </c>
      <c r="T6" s="14" t="s">
        <v>25</v>
      </c>
      <c r="U6" s="14" t="s">
        <v>26</v>
      </c>
      <c r="V6" s="14" t="s">
        <v>27</v>
      </c>
      <c r="W6" s="14" t="s">
        <v>28</v>
      </c>
      <c r="X6" s="14" t="s">
        <v>29</v>
      </c>
      <c r="Y6" s="14" t="s">
        <v>30</v>
      </c>
      <c r="Z6" s="14" t="s">
        <v>31</v>
      </c>
      <c r="AA6" s="14" t="s">
        <v>32</v>
      </c>
      <c r="AB6" s="14" t="s">
        <v>33</v>
      </c>
      <c r="AC6" s="14" t="s">
        <v>34</v>
      </c>
      <c r="AD6" s="14" t="s">
        <v>85</v>
      </c>
      <c r="AE6" s="14" t="s">
        <v>8</v>
      </c>
      <c r="AF6" s="14" t="s">
        <v>2</v>
      </c>
    </row>
    <row r="8" spans="1:34" x14ac:dyDescent="0.2">
      <c r="A8" s="6" t="s">
        <v>3</v>
      </c>
      <c r="B8" s="6"/>
      <c r="C8" s="15"/>
      <c r="D8" s="16">
        <f t="shared" ref="D8:AB8" si="0">+D9-D10</f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6">
        <f t="shared" si="0"/>
        <v>0</v>
      </c>
      <c r="P8" s="16">
        <f t="shared" si="0"/>
        <v>0</v>
      </c>
      <c r="Q8" s="16">
        <f t="shared" si="0"/>
        <v>-76617.410456380094</v>
      </c>
      <c r="R8" s="16">
        <f t="shared" si="0"/>
        <v>0</v>
      </c>
      <c r="S8" s="16">
        <f t="shared" si="0"/>
        <v>0</v>
      </c>
      <c r="T8" s="16">
        <f t="shared" si="0"/>
        <v>0</v>
      </c>
      <c r="U8" s="16">
        <f t="shared" si="0"/>
        <v>-40435.626976052561</v>
      </c>
      <c r="V8" s="16">
        <f t="shared" si="0"/>
        <v>0</v>
      </c>
      <c r="W8" s="16">
        <f t="shared" si="0"/>
        <v>0</v>
      </c>
      <c r="X8" s="16">
        <f t="shared" si="0"/>
        <v>-5700.8511148026246</v>
      </c>
      <c r="Y8" s="16">
        <f t="shared" si="0"/>
        <v>0</v>
      </c>
      <c r="Z8" s="16">
        <f t="shared" si="0"/>
        <v>0</v>
      </c>
      <c r="AA8" s="16">
        <f t="shared" si="0"/>
        <v>0</v>
      </c>
      <c r="AB8" s="16">
        <f t="shared" si="0"/>
        <v>0</v>
      </c>
      <c r="AC8" s="16">
        <f>+AC9-AC10</f>
        <v>1751.733280017676</v>
      </c>
      <c r="AD8" s="16">
        <f>+AD9-AD10</f>
        <v>8849.3476472176153</v>
      </c>
      <c r="AE8" s="16">
        <f>SUM(D8:AD8)</f>
        <v>-112152.80761999999</v>
      </c>
      <c r="AF8" s="17"/>
      <c r="AG8" s="18"/>
      <c r="AH8" s="18"/>
    </row>
    <row r="9" spans="1:34" x14ac:dyDescent="0.2">
      <c r="A9" s="6" t="s">
        <v>6</v>
      </c>
      <c r="B9" s="6"/>
      <c r="C9" s="15"/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10835.997861871921</v>
      </c>
      <c r="R9" s="16">
        <v>0</v>
      </c>
      <c r="S9" s="16">
        <v>0</v>
      </c>
      <c r="T9" s="16">
        <v>0</v>
      </c>
      <c r="U9" s="16">
        <v>10389.47902899558</v>
      </c>
      <c r="V9" s="16">
        <v>0</v>
      </c>
      <c r="W9" s="16">
        <v>0</v>
      </c>
      <c r="X9" s="16">
        <v>2060.1070064202654</v>
      </c>
      <c r="Y9" s="16">
        <v>0</v>
      </c>
      <c r="Z9" s="16">
        <v>0</v>
      </c>
      <c r="AA9" s="16">
        <v>0</v>
      </c>
      <c r="AB9" s="16">
        <v>0</v>
      </c>
      <c r="AC9" s="16">
        <v>2138.2609750179413</v>
      </c>
      <c r="AD9" s="16">
        <v>16902.277798694286</v>
      </c>
      <c r="AE9" s="16">
        <f t="shared" ref="AE9:AE10" si="1">SUM(D9:AD9)</f>
        <v>42326.12267099999</v>
      </c>
      <c r="AF9" s="17"/>
      <c r="AG9" s="18"/>
      <c r="AH9" s="18"/>
    </row>
    <row r="10" spans="1:34" x14ac:dyDescent="0.2">
      <c r="A10" s="6" t="s">
        <v>7</v>
      </c>
      <c r="B10" s="19"/>
      <c r="C10" s="16"/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87453.408318252012</v>
      </c>
      <c r="R10" s="16">
        <v>0</v>
      </c>
      <c r="S10" s="16">
        <v>0</v>
      </c>
      <c r="T10" s="16">
        <v>0</v>
      </c>
      <c r="U10" s="16">
        <v>50825.106005048139</v>
      </c>
      <c r="V10" s="16">
        <v>0</v>
      </c>
      <c r="W10" s="16">
        <v>0</v>
      </c>
      <c r="X10" s="16">
        <v>7760.9581212228895</v>
      </c>
      <c r="Y10" s="16">
        <v>0</v>
      </c>
      <c r="Z10" s="16">
        <v>0</v>
      </c>
      <c r="AA10" s="16">
        <v>0</v>
      </c>
      <c r="AB10" s="16">
        <v>0</v>
      </c>
      <c r="AC10" s="16">
        <v>386.52769500026528</v>
      </c>
      <c r="AD10" s="16">
        <v>8052.9301514766703</v>
      </c>
      <c r="AE10" s="16">
        <f t="shared" si="1"/>
        <v>154478.93029099997</v>
      </c>
      <c r="AF10" s="17"/>
      <c r="AG10" s="18"/>
      <c r="AH10" s="18"/>
    </row>
    <row r="11" spans="1:34" x14ac:dyDescent="0.2"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1"/>
      <c r="AF11" s="22"/>
      <c r="AG11" s="22"/>
      <c r="AH11" s="22"/>
    </row>
    <row r="12" spans="1:34" x14ac:dyDescent="0.2">
      <c r="A12" s="23" t="s">
        <v>4</v>
      </c>
      <c r="B12" s="5"/>
      <c r="C12" s="3">
        <v>30</v>
      </c>
      <c r="D12" s="16">
        <f>+D13+D45+D53+D60</f>
        <v>0</v>
      </c>
      <c r="E12" s="16">
        <f t="shared" ref="E12:AC12" si="2">+E13+E45+E53+E60</f>
        <v>0</v>
      </c>
      <c r="F12" s="16">
        <f t="shared" si="2"/>
        <v>0</v>
      </c>
      <c r="G12" s="16">
        <f t="shared" si="2"/>
        <v>0</v>
      </c>
      <c r="H12" s="16">
        <f t="shared" si="2"/>
        <v>0</v>
      </c>
      <c r="I12" s="16">
        <f t="shared" si="2"/>
        <v>0</v>
      </c>
      <c r="J12" s="16">
        <f t="shared" si="2"/>
        <v>0</v>
      </c>
      <c r="K12" s="16">
        <f t="shared" si="2"/>
        <v>0</v>
      </c>
      <c r="L12" s="16">
        <f t="shared" si="2"/>
        <v>0</v>
      </c>
      <c r="M12" s="16">
        <f t="shared" si="2"/>
        <v>0</v>
      </c>
      <c r="N12" s="16">
        <f t="shared" si="2"/>
        <v>0</v>
      </c>
      <c r="O12" s="16">
        <f t="shared" si="2"/>
        <v>0</v>
      </c>
      <c r="P12" s="16">
        <f t="shared" si="2"/>
        <v>0</v>
      </c>
      <c r="Q12" s="16">
        <f t="shared" si="2"/>
        <v>23141.124976710649</v>
      </c>
      <c r="R12" s="16">
        <f t="shared" si="2"/>
        <v>0</v>
      </c>
      <c r="S12" s="16">
        <f t="shared" si="2"/>
        <v>0</v>
      </c>
      <c r="T12" s="16">
        <f t="shared" si="2"/>
        <v>0</v>
      </c>
      <c r="U12" s="16">
        <f t="shared" si="2"/>
        <v>15161.51793153411</v>
      </c>
      <c r="V12" s="16">
        <f t="shared" si="2"/>
        <v>0</v>
      </c>
      <c r="W12" s="16">
        <f t="shared" si="2"/>
        <v>0</v>
      </c>
      <c r="X12" s="16">
        <f t="shared" si="2"/>
        <v>0</v>
      </c>
      <c r="Y12" s="16">
        <f t="shared" si="2"/>
        <v>0</v>
      </c>
      <c r="Z12" s="16">
        <f t="shared" si="2"/>
        <v>2.481146562610658E-8</v>
      </c>
      <c r="AA12" s="16">
        <f t="shared" si="2"/>
        <v>0</v>
      </c>
      <c r="AB12" s="16">
        <f t="shared" si="2"/>
        <v>0</v>
      </c>
      <c r="AC12" s="16">
        <f t="shared" si="2"/>
        <v>0</v>
      </c>
      <c r="AD12" s="16">
        <f t="shared" ref="AD12" si="3">+AD13+AD45+AD53+AD60</f>
        <v>3492.6576758956194</v>
      </c>
      <c r="AE12" s="16">
        <f t="shared" ref="AE12:AE53" si="4">SUM(D12:AD12)</f>
        <v>41795.30058416519</v>
      </c>
      <c r="AF12" s="17">
        <v>2</v>
      </c>
      <c r="AG12" s="22"/>
      <c r="AH12" s="22"/>
    </row>
    <row r="13" spans="1:34" x14ac:dyDescent="0.2">
      <c r="A13" s="4" t="s">
        <v>36</v>
      </c>
      <c r="B13" s="5" t="s">
        <v>35</v>
      </c>
      <c r="C13" s="3">
        <v>301</v>
      </c>
      <c r="D13" s="16">
        <f t="shared" ref="D13" si="5">+D14+D22+D23+D32+D39</f>
        <v>0</v>
      </c>
      <c r="E13" s="16">
        <f t="shared" ref="E13:AC13" si="6">+E14+E22+E23+E32+E39</f>
        <v>0</v>
      </c>
      <c r="F13" s="16">
        <f t="shared" si="6"/>
        <v>0</v>
      </c>
      <c r="G13" s="16">
        <f t="shared" si="6"/>
        <v>0</v>
      </c>
      <c r="H13" s="16">
        <f t="shared" si="6"/>
        <v>0</v>
      </c>
      <c r="I13" s="16">
        <f t="shared" si="6"/>
        <v>0</v>
      </c>
      <c r="J13" s="16">
        <f t="shared" si="6"/>
        <v>0</v>
      </c>
      <c r="K13" s="16">
        <f t="shared" si="6"/>
        <v>0</v>
      </c>
      <c r="L13" s="16">
        <f t="shared" si="6"/>
        <v>0</v>
      </c>
      <c r="M13" s="16">
        <f t="shared" si="6"/>
        <v>0</v>
      </c>
      <c r="N13" s="16">
        <f t="shared" si="6"/>
        <v>0</v>
      </c>
      <c r="O13" s="16">
        <f t="shared" si="6"/>
        <v>0</v>
      </c>
      <c r="P13" s="16">
        <f t="shared" si="6"/>
        <v>0</v>
      </c>
      <c r="Q13" s="16">
        <f t="shared" si="6"/>
        <v>14674.485370402137</v>
      </c>
      <c r="R13" s="16">
        <f t="shared" si="6"/>
        <v>0</v>
      </c>
      <c r="S13" s="16">
        <f t="shared" si="6"/>
        <v>0</v>
      </c>
      <c r="T13" s="16">
        <f t="shared" si="6"/>
        <v>0</v>
      </c>
      <c r="U13" s="16">
        <f t="shared" si="6"/>
        <v>7479.8180747282386</v>
      </c>
      <c r="V13" s="16">
        <f t="shared" si="6"/>
        <v>0</v>
      </c>
      <c r="W13" s="16">
        <f t="shared" si="6"/>
        <v>0</v>
      </c>
      <c r="X13" s="16">
        <f t="shared" si="6"/>
        <v>0</v>
      </c>
      <c r="Y13" s="16">
        <f t="shared" si="6"/>
        <v>0</v>
      </c>
      <c r="Z13" s="16">
        <f t="shared" si="6"/>
        <v>2.481146562610658E-8</v>
      </c>
      <c r="AA13" s="16">
        <f t="shared" si="6"/>
        <v>0</v>
      </c>
      <c r="AB13" s="16">
        <f t="shared" si="6"/>
        <v>0</v>
      </c>
      <c r="AC13" s="16">
        <f t="shared" si="6"/>
        <v>0</v>
      </c>
      <c r="AD13" s="16">
        <f t="shared" ref="AD13" si="7">+AD14+AD22+AD23+AD32+AD39</f>
        <v>0</v>
      </c>
      <c r="AE13" s="16">
        <f t="shared" si="4"/>
        <v>22154.303445155187</v>
      </c>
      <c r="AF13" s="17">
        <v>2</v>
      </c>
      <c r="AG13" s="22"/>
      <c r="AH13" s="22"/>
    </row>
    <row r="14" spans="1:34" x14ac:dyDescent="0.2">
      <c r="A14" s="24" t="s">
        <v>37</v>
      </c>
      <c r="B14" s="5" t="s">
        <v>35</v>
      </c>
      <c r="C14" s="25">
        <v>3011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7">
        <v>2</v>
      </c>
      <c r="AG14" s="22"/>
      <c r="AH14" s="22"/>
    </row>
    <row r="15" spans="1:34" x14ac:dyDescent="0.2">
      <c r="A15" s="24" t="s">
        <v>38</v>
      </c>
      <c r="B15" s="5" t="s">
        <v>35</v>
      </c>
      <c r="C15" s="26">
        <v>30111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7">
        <v>2</v>
      </c>
      <c r="AG15" s="22"/>
      <c r="AH15" s="22"/>
    </row>
    <row r="16" spans="1:34" x14ac:dyDescent="0.2">
      <c r="A16" s="24" t="s">
        <v>39</v>
      </c>
      <c r="B16" s="5" t="s">
        <v>35</v>
      </c>
      <c r="C16" s="26">
        <v>30112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7">
        <v>2</v>
      </c>
      <c r="AG16" s="22"/>
      <c r="AH16" s="22"/>
    </row>
    <row r="17" spans="1:32" x14ac:dyDescent="0.2">
      <c r="A17" s="24" t="s">
        <v>40</v>
      </c>
      <c r="B17" s="5" t="s">
        <v>35</v>
      </c>
      <c r="C17" s="26">
        <v>30113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7">
        <v>2</v>
      </c>
    </row>
    <row r="18" spans="1:32" x14ac:dyDescent="0.2">
      <c r="A18" s="24" t="s">
        <v>41</v>
      </c>
      <c r="B18" s="5" t="s">
        <v>35</v>
      </c>
      <c r="C18" s="25">
        <v>30114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7">
        <v>2</v>
      </c>
    </row>
    <row r="19" spans="1:32" x14ac:dyDescent="0.2">
      <c r="A19" s="24" t="s">
        <v>42</v>
      </c>
      <c r="B19" s="5" t="s">
        <v>35</v>
      </c>
      <c r="C19" s="25">
        <v>30115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7">
        <v>2</v>
      </c>
    </row>
    <row r="20" spans="1:32" x14ac:dyDescent="0.2">
      <c r="A20" s="24" t="s">
        <v>43</v>
      </c>
      <c r="B20" s="5" t="s">
        <v>35</v>
      </c>
      <c r="C20" s="25">
        <v>30116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7">
        <v>2</v>
      </c>
    </row>
    <row r="21" spans="1:32" x14ac:dyDescent="0.2">
      <c r="A21" s="24" t="s">
        <v>44</v>
      </c>
      <c r="B21" s="5" t="s">
        <v>35</v>
      </c>
      <c r="C21" s="25">
        <v>30117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7">
        <v>2</v>
      </c>
    </row>
    <row r="22" spans="1:32" s="27" customFormat="1" x14ac:dyDescent="0.2">
      <c r="A22" s="4" t="s">
        <v>45</v>
      </c>
      <c r="B22" s="5" t="s">
        <v>35</v>
      </c>
      <c r="C22" s="3">
        <v>3012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7">
        <v>2</v>
      </c>
    </row>
    <row r="23" spans="1:32" x14ac:dyDescent="0.2">
      <c r="A23" s="4" t="s">
        <v>46</v>
      </c>
      <c r="B23" s="5" t="s">
        <v>35</v>
      </c>
      <c r="C23" s="3">
        <v>3013</v>
      </c>
      <c r="D23" s="16">
        <f t="shared" ref="D23" si="8">+D24+D25+D26+D27+D28+D29+D30+D31</f>
        <v>0</v>
      </c>
      <c r="E23" s="16">
        <f t="shared" ref="E23:AC23" si="9">+E24+E25+E26+E27+E28+E29+E30+E31</f>
        <v>0</v>
      </c>
      <c r="F23" s="16">
        <f t="shared" si="9"/>
        <v>0</v>
      </c>
      <c r="G23" s="16">
        <f t="shared" si="9"/>
        <v>0</v>
      </c>
      <c r="H23" s="16">
        <f t="shared" si="9"/>
        <v>0</v>
      </c>
      <c r="I23" s="16">
        <f t="shared" si="9"/>
        <v>0</v>
      </c>
      <c r="J23" s="16">
        <f t="shared" si="9"/>
        <v>0</v>
      </c>
      <c r="K23" s="16">
        <f t="shared" si="9"/>
        <v>0</v>
      </c>
      <c r="L23" s="16">
        <f t="shared" si="9"/>
        <v>0</v>
      </c>
      <c r="M23" s="16">
        <f t="shared" si="9"/>
        <v>0</v>
      </c>
      <c r="N23" s="16">
        <f t="shared" si="9"/>
        <v>0</v>
      </c>
      <c r="O23" s="16">
        <f t="shared" si="9"/>
        <v>0</v>
      </c>
      <c r="P23" s="16">
        <f t="shared" si="9"/>
        <v>0</v>
      </c>
      <c r="Q23" s="16">
        <f t="shared" si="9"/>
        <v>2131.8470160827314</v>
      </c>
      <c r="R23" s="16">
        <f t="shared" si="9"/>
        <v>0</v>
      </c>
      <c r="S23" s="16">
        <f t="shared" si="9"/>
        <v>0</v>
      </c>
      <c r="T23" s="16">
        <f t="shared" si="9"/>
        <v>0</v>
      </c>
      <c r="U23" s="16">
        <f t="shared" si="9"/>
        <v>1086.6362508966008</v>
      </c>
      <c r="V23" s="16">
        <f t="shared" si="9"/>
        <v>0</v>
      </c>
      <c r="W23" s="16">
        <f t="shared" si="9"/>
        <v>0</v>
      </c>
      <c r="X23" s="16">
        <f t="shared" si="9"/>
        <v>0</v>
      </c>
      <c r="Y23" s="16">
        <f t="shared" si="9"/>
        <v>0</v>
      </c>
      <c r="Z23" s="16">
        <f t="shared" si="9"/>
        <v>0</v>
      </c>
      <c r="AA23" s="16">
        <f t="shared" si="9"/>
        <v>0</v>
      </c>
      <c r="AB23" s="16">
        <f t="shared" si="9"/>
        <v>0</v>
      </c>
      <c r="AC23" s="16">
        <f t="shared" si="9"/>
        <v>0</v>
      </c>
      <c r="AD23" s="16">
        <f t="shared" ref="AD23" si="10">+AD24+AD25+AD26+AD27+AD28+AD29+AD30+AD31</f>
        <v>0</v>
      </c>
      <c r="AE23" s="16">
        <f t="shared" si="4"/>
        <v>3218.4832669793323</v>
      </c>
      <c r="AF23" s="17">
        <v>2</v>
      </c>
    </row>
    <row r="24" spans="1:32" x14ac:dyDescent="0.2">
      <c r="A24" s="24" t="s">
        <v>47</v>
      </c>
      <c r="B24" s="5" t="s">
        <v>35</v>
      </c>
      <c r="C24" s="25">
        <v>30131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7">
        <v>2</v>
      </c>
    </row>
    <row r="25" spans="1:32" x14ac:dyDescent="0.2">
      <c r="A25" s="24" t="s">
        <v>48</v>
      </c>
      <c r="B25" s="5" t="s">
        <v>35</v>
      </c>
      <c r="C25" s="25">
        <v>30132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2104.666799448647</v>
      </c>
      <c r="R25" s="15">
        <v>0</v>
      </c>
      <c r="S25" s="15">
        <v>0</v>
      </c>
      <c r="T25" s="15">
        <v>0</v>
      </c>
      <c r="U25" s="15">
        <v>1072.7820631997324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3177.4488626483794</v>
      </c>
      <c r="AF25" s="17">
        <v>2</v>
      </c>
    </row>
    <row r="26" spans="1:32" x14ac:dyDescent="0.2">
      <c r="A26" s="24" t="s">
        <v>49</v>
      </c>
      <c r="B26" s="5" t="s">
        <v>35</v>
      </c>
      <c r="C26" s="25">
        <v>30133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7">
        <v>2</v>
      </c>
    </row>
    <row r="27" spans="1:32" x14ac:dyDescent="0.2">
      <c r="A27" s="24" t="s">
        <v>50</v>
      </c>
      <c r="B27" s="5" t="s">
        <v>35</v>
      </c>
      <c r="C27" s="25">
        <v>30134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7">
        <v>2</v>
      </c>
    </row>
    <row r="28" spans="1:32" x14ac:dyDescent="0.2">
      <c r="A28" s="24" t="s">
        <v>51</v>
      </c>
      <c r="B28" s="5" t="s">
        <v>35</v>
      </c>
      <c r="C28" s="25">
        <v>30135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7">
        <v>2</v>
      </c>
    </row>
    <row r="29" spans="1:32" x14ac:dyDescent="0.2">
      <c r="A29" s="24" t="s">
        <v>52</v>
      </c>
      <c r="B29" s="5" t="s">
        <v>35</v>
      </c>
      <c r="C29" s="25">
        <v>30136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7">
        <v>2</v>
      </c>
    </row>
    <row r="30" spans="1:32" x14ac:dyDescent="0.2">
      <c r="A30" s="24" t="s">
        <v>53</v>
      </c>
      <c r="B30" s="5" t="s">
        <v>35</v>
      </c>
      <c r="C30" s="25">
        <v>30137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27.180216634084555</v>
      </c>
      <c r="R30" s="15">
        <v>0</v>
      </c>
      <c r="S30" s="15">
        <v>0</v>
      </c>
      <c r="T30" s="15">
        <v>0</v>
      </c>
      <c r="U30" s="15">
        <v>13.85418769686844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41.034404330952995</v>
      </c>
      <c r="AF30" s="17">
        <v>2</v>
      </c>
    </row>
    <row r="31" spans="1:32" x14ac:dyDescent="0.2">
      <c r="A31" s="24" t="s">
        <v>54</v>
      </c>
      <c r="B31" s="5" t="s">
        <v>35</v>
      </c>
      <c r="C31" s="25">
        <v>30138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7">
        <v>2</v>
      </c>
    </row>
    <row r="32" spans="1:32" x14ac:dyDescent="0.2">
      <c r="A32" s="4" t="s">
        <v>55</v>
      </c>
      <c r="B32" s="5" t="s">
        <v>35</v>
      </c>
      <c r="C32" s="3">
        <v>3014</v>
      </c>
      <c r="D32" s="16">
        <f t="shared" ref="D32" si="11">+D33+D34+D35+D36+D37+D38</f>
        <v>0</v>
      </c>
      <c r="E32" s="16">
        <f t="shared" ref="E32:AC32" si="12">+E33+E34+E35+E36+E37+E38</f>
        <v>0</v>
      </c>
      <c r="F32" s="16">
        <f t="shared" si="12"/>
        <v>0</v>
      </c>
      <c r="G32" s="16">
        <f t="shared" si="12"/>
        <v>0</v>
      </c>
      <c r="H32" s="16">
        <f t="shared" si="12"/>
        <v>0</v>
      </c>
      <c r="I32" s="16">
        <f t="shared" si="12"/>
        <v>0</v>
      </c>
      <c r="J32" s="16">
        <f t="shared" si="12"/>
        <v>0</v>
      </c>
      <c r="K32" s="16">
        <f t="shared" si="12"/>
        <v>0</v>
      </c>
      <c r="L32" s="16">
        <f t="shared" si="12"/>
        <v>0</v>
      </c>
      <c r="M32" s="16">
        <f t="shared" si="12"/>
        <v>0</v>
      </c>
      <c r="N32" s="16">
        <f t="shared" si="12"/>
        <v>0</v>
      </c>
      <c r="O32" s="16">
        <f t="shared" si="12"/>
        <v>0</v>
      </c>
      <c r="P32" s="16">
        <f t="shared" si="12"/>
        <v>0</v>
      </c>
      <c r="Q32" s="16">
        <f t="shared" si="12"/>
        <v>13653.139593989537</v>
      </c>
      <c r="R32" s="16">
        <f t="shared" si="12"/>
        <v>0</v>
      </c>
      <c r="S32" s="16">
        <f t="shared" si="12"/>
        <v>0</v>
      </c>
      <c r="T32" s="16">
        <f t="shared" si="12"/>
        <v>0</v>
      </c>
      <c r="U32" s="16">
        <f t="shared" si="12"/>
        <v>6959.221926422354</v>
      </c>
      <c r="V32" s="16">
        <f t="shared" si="12"/>
        <v>0</v>
      </c>
      <c r="W32" s="16">
        <f t="shared" si="12"/>
        <v>0</v>
      </c>
      <c r="X32" s="16">
        <f t="shared" si="12"/>
        <v>0</v>
      </c>
      <c r="Y32" s="16">
        <f t="shared" si="12"/>
        <v>0</v>
      </c>
      <c r="Z32" s="16">
        <f t="shared" si="12"/>
        <v>2.481146562610658E-8</v>
      </c>
      <c r="AA32" s="16">
        <f t="shared" si="12"/>
        <v>0</v>
      </c>
      <c r="AB32" s="16">
        <f t="shared" si="12"/>
        <v>0</v>
      </c>
      <c r="AC32" s="16">
        <f t="shared" si="12"/>
        <v>0</v>
      </c>
      <c r="AD32" s="16">
        <f t="shared" ref="AD32" si="13">+AD33+AD34+AD35+AD36+AD37+AD38</f>
        <v>0</v>
      </c>
      <c r="AE32" s="16">
        <f t="shared" si="4"/>
        <v>20612.361520436702</v>
      </c>
      <c r="AF32" s="17">
        <v>2</v>
      </c>
    </row>
    <row r="33" spans="1:32" x14ac:dyDescent="0.2">
      <c r="A33" s="24" t="s">
        <v>56</v>
      </c>
      <c r="B33" s="5" t="s">
        <v>35</v>
      </c>
      <c r="C33" s="25">
        <v>30141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3.2166910859629838</v>
      </c>
      <c r="R33" s="15">
        <v>0</v>
      </c>
      <c r="S33" s="15">
        <v>0</v>
      </c>
      <c r="T33" s="15">
        <v>0</v>
      </c>
      <c r="U33" s="15">
        <v>1.6395984869336828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4.8562895728966664</v>
      </c>
      <c r="AF33" s="17">
        <v>2</v>
      </c>
    </row>
    <row r="34" spans="1:32" x14ac:dyDescent="0.2">
      <c r="A34" s="24" t="s">
        <v>57</v>
      </c>
      <c r="B34" s="5" t="s">
        <v>35</v>
      </c>
      <c r="C34" s="25">
        <v>30142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1307.2786889732647</v>
      </c>
      <c r="R34" s="15">
        <v>0</v>
      </c>
      <c r="S34" s="15">
        <v>0</v>
      </c>
      <c r="T34" s="15">
        <v>0</v>
      </c>
      <c r="U34" s="15">
        <v>666.34072682825547</v>
      </c>
      <c r="V34" s="15">
        <v>0</v>
      </c>
      <c r="W34" s="15">
        <v>0</v>
      </c>
      <c r="X34" s="15">
        <v>0</v>
      </c>
      <c r="Y34" s="15">
        <v>0</v>
      </c>
      <c r="Z34" s="15">
        <v>2.481146562610658E-8</v>
      </c>
      <c r="AA34" s="15">
        <v>0</v>
      </c>
      <c r="AB34" s="15">
        <v>0</v>
      </c>
      <c r="AC34" s="15">
        <v>0</v>
      </c>
      <c r="AD34" s="15">
        <v>0</v>
      </c>
      <c r="AE34" s="15">
        <v>1973.6194158263315</v>
      </c>
      <c r="AF34" s="17">
        <v>2</v>
      </c>
    </row>
    <row r="35" spans="1:32" x14ac:dyDescent="0.2">
      <c r="A35" s="24" t="s">
        <v>58</v>
      </c>
      <c r="B35" s="5" t="s">
        <v>35</v>
      </c>
      <c r="C35" s="25">
        <v>30143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12342.644213930309</v>
      </c>
      <c r="R35" s="15">
        <v>0</v>
      </c>
      <c r="S35" s="15">
        <v>0</v>
      </c>
      <c r="T35" s="15">
        <v>0</v>
      </c>
      <c r="U35" s="15">
        <v>6291.2416011071646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18633.885815037473</v>
      </c>
      <c r="AF35" s="17">
        <v>2</v>
      </c>
    </row>
    <row r="36" spans="1:32" x14ac:dyDescent="0.2">
      <c r="A36" s="24" t="s">
        <v>59</v>
      </c>
      <c r="B36" s="5" t="s">
        <v>35</v>
      </c>
      <c r="C36" s="25">
        <v>30144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7">
        <v>2</v>
      </c>
    </row>
    <row r="37" spans="1:32" x14ac:dyDescent="0.2">
      <c r="A37" s="24" t="s">
        <v>60</v>
      </c>
      <c r="B37" s="5" t="s">
        <v>35</v>
      </c>
      <c r="C37" s="25">
        <v>30145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7">
        <v>2</v>
      </c>
    </row>
    <row r="38" spans="1:32" x14ac:dyDescent="0.2">
      <c r="A38" s="24" t="s">
        <v>61</v>
      </c>
      <c r="B38" s="5" t="s">
        <v>35</v>
      </c>
      <c r="C38" s="25">
        <v>30146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7">
        <v>2</v>
      </c>
    </row>
    <row r="39" spans="1:32" x14ac:dyDescent="0.2">
      <c r="A39" s="4" t="s">
        <v>62</v>
      </c>
      <c r="B39" s="5" t="s">
        <v>35</v>
      </c>
      <c r="C39" s="3">
        <v>3015</v>
      </c>
      <c r="D39" s="16">
        <f t="shared" ref="D39" si="14">+D40+D41+D42+D43+D44</f>
        <v>0</v>
      </c>
      <c r="E39" s="16">
        <f t="shared" ref="E39:AC39" si="15">+E40+E41+E42+E43+E44</f>
        <v>0</v>
      </c>
      <c r="F39" s="16">
        <f t="shared" si="15"/>
        <v>0</v>
      </c>
      <c r="G39" s="16">
        <f t="shared" si="15"/>
        <v>0</v>
      </c>
      <c r="H39" s="16">
        <f t="shared" si="15"/>
        <v>0</v>
      </c>
      <c r="I39" s="16">
        <f t="shared" si="15"/>
        <v>0</v>
      </c>
      <c r="J39" s="16">
        <f t="shared" si="15"/>
        <v>0</v>
      </c>
      <c r="K39" s="16">
        <f t="shared" si="15"/>
        <v>0</v>
      </c>
      <c r="L39" s="16">
        <f t="shared" si="15"/>
        <v>0</v>
      </c>
      <c r="M39" s="16">
        <f t="shared" si="15"/>
        <v>0</v>
      </c>
      <c r="N39" s="16">
        <f t="shared" si="15"/>
        <v>0</v>
      </c>
      <c r="O39" s="16">
        <f t="shared" si="15"/>
        <v>0</v>
      </c>
      <c r="P39" s="16">
        <f t="shared" si="15"/>
        <v>0</v>
      </c>
      <c r="Q39" s="16">
        <f t="shared" si="15"/>
        <v>-1110.5012396701322</v>
      </c>
      <c r="R39" s="16">
        <f t="shared" si="15"/>
        <v>0</v>
      </c>
      <c r="S39" s="16">
        <f t="shared" si="15"/>
        <v>0</v>
      </c>
      <c r="T39" s="16">
        <f t="shared" si="15"/>
        <v>0</v>
      </c>
      <c r="U39" s="16">
        <f t="shared" si="15"/>
        <v>-566.04010259071561</v>
      </c>
      <c r="V39" s="16">
        <f t="shared" si="15"/>
        <v>0</v>
      </c>
      <c r="W39" s="16">
        <f t="shared" si="15"/>
        <v>0</v>
      </c>
      <c r="X39" s="16">
        <f t="shared" si="15"/>
        <v>0</v>
      </c>
      <c r="Y39" s="16">
        <f t="shared" si="15"/>
        <v>0</v>
      </c>
      <c r="Z39" s="16">
        <f t="shared" si="15"/>
        <v>0</v>
      </c>
      <c r="AA39" s="16">
        <f t="shared" si="15"/>
        <v>0</v>
      </c>
      <c r="AB39" s="16">
        <f t="shared" si="15"/>
        <v>0</v>
      </c>
      <c r="AC39" s="16">
        <f t="shared" si="15"/>
        <v>0</v>
      </c>
      <c r="AD39" s="16">
        <f t="shared" ref="AD39" si="16">+AD40+AD41+AD42+AD43+AD44</f>
        <v>0</v>
      </c>
      <c r="AE39" s="16">
        <f t="shared" si="4"/>
        <v>-1676.5413422608478</v>
      </c>
      <c r="AF39" s="17">
        <v>2</v>
      </c>
    </row>
    <row r="40" spans="1:32" x14ac:dyDescent="0.2">
      <c r="A40" s="24" t="s">
        <v>63</v>
      </c>
      <c r="B40" s="5" t="s">
        <v>35</v>
      </c>
      <c r="C40" s="25">
        <v>30151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806.21839350067944</v>
      </c>
      <c r="R40" s="15">
        <v>0</v>
      </c>
      <c r="S40" s="15">
        <v>0</v>
      </c>
      <c r="T40" s="15">
        <v>0</v>
      </c>
      <c r="U40" s="15">
        <v>410.94230773051913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1217.1607012311986</v>
      </c>
      <c r="AF40" s="17">
        <v>2</v>
      </c>
    </row>
    <row r="41" spans="1:32" x14ac:dyDescent="0.2">
      <c r="A41" s="24" t="s">
        <v>64</v>
      </c>
      <c r="B41" s="5" t="s">
        <v>35</v>
      </c>
      <c r="C41" s="25">
        <v>30152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14.189519473201148</v>
      </c>
      <c r="R41" s="15">
        <v>0</v>
      </c>
      <c r="S41" s="15">
        <v>0</v>
      </c>
      <c r="T41" s="15">
        <v>0</v>
      </c>
      <c r="U41" s="15">
        <v>7.2326232258052618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21.422142699006411</v>
      </c>
      <c r="AF41" s="17">
        <v>2</v>
      </c>
    </row>
    <row r="42" spans="1:32" x14ac:dyDescent="0.2">
      <c r="A42" s="24" t="s">
        <v>65</v>
      </c>
      <c r="B42" s="5" t="s">
        <v>35</v>
      </c>
      <c r="C42" s="25">
        <v>30153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7">
        <v>2</v>
      </c>
    </row>
    <row r="43" spans="1:32" x14ac:dyDescent="0.2">
      <c r="A43" s="24" t="s">
        <v>66</v>
      </c>
      <c r="B43" s="5" t="s">
        <v>35</v>
      </c>
      <c r="C43" s="25">
        <v>30154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7">
        <v>2</v>
      </c>
    </row>
    <row r="44" spans="1:32" x14ac:dyDescent="0.2">
      <c r="A44" s="24" t="s">
        <v>67</v>
      </c>
      <c r="B44" s="5" t="s">
        <v>35</v>
      </c>
      <c r="C44" s="25">
        <v>30155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-1930.9091526440129</v>
      </c>
      <c r="R44" s="15">
        <v>0</v>
      </c>
      <c r="S44" s="15">
        <v>0</v>
      </c>
      <c r="T44" s="15">
        <v>0</v>
      </c>
      <c r="U44" s="15">
        <v>-984.21503354703998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-2915.124186191053</v>
      </c>
      <c r="AF44" s="17">
        <v>2</v>
      </c>
    </row>
    <row r="45" spans="1:32" x14ac:dyDescent="0.2">
      <c r="A45" s="4" t="s">
        <v>68</v>
      </c>
      <c r="B45" s="5" t="s">
        <v>35</v>
      </c>
      <c r="C45" s="3">
        <v>302</v>
      </c>
      <c r="D45" s="16">
        <f t="shared" ref="D45" si="17">+D46+D47+D48+D49+D50+D51+D52</f>
        <v>0</v>
      </c>
      <c r="E45" s="16">
        <f t="shared" ref="E45:AC45" si="18">+E46+E47+E48+E49+E50+E51+E52</f>
        <v>0</v>
      </c>
      <c r="F45" s="16">
        <f t="shared" si="18"/>
        <v>0</v>
      </c>
      <c r="G45" s="16">
        <f t="shared" si="18"/>
        <v>0</v>
      </c>
      <c r="H45" s="16">
        <f t="shared" si="18"/>
        <v>0</v>
      </c>
      <c r="I45" s="16">
        <f t="shared" si="18"/>
        <v>0</v>
      </c>
      <c r="J45" s="16">
        <f t="shared" si="18"/>
        <v>0</v>
      </c>
      <c r="K45" s="16">
        <f t="shared" si="18"/>
        <v>0</v>
      </c>
      <c r="L45" s="16">
        <f t="shared" si="18"/>
        <v>0</v>
      </c>
      <c r="M45" s="16">
        <f t="shared" si="18"/>
        <v>0</v>
      </c>
      <c r="N45" s="16">
        <f t="shared" si="18"/>
        <v>0</v>
      </c>
      <c r="O45" s="16">
        <f t="shared" si="18"/>
        <v>0</v>
      </c>
      <c r="P45" s="16">
        <f t="shared" si="18"/>
        <v>0</v>
      </c>
      <c r="Q45" s="16">
        <f t="shared" si="18"/>
        <v>2133.5214013316854</v>
      </c>
      <c r="R45" s="16">
        <f t="shared" si="18"/>
        <v>0</v>
      </c>
      <c r="S45" s="16">
        <f t="shared" si="18"/>
        <v>0</v>
      </c>
      <c r="T45" s="16">
        <f t="shared" si="18"/>
        <v>0</v>
      </c>
      <c r="U45" s="16">
        <f t="shared" si="18"/>
        <v>1087.4897116260781</v>
      </c>
      <c r="V45" s="16">
        <f t="shared" si="18"/>
        <v>0</v>
      </c>
      <c r="W45" s="16">
        <f t="shared" si="18"/>
        <v>0</v>
      </c>
      <c r="X45" s="16">
        <f t="shared" si="18"/>
        <v>0</v>
      </c>
      <c r="Y45" s="16">
        <f t="shared" si="18"/>
        <v>0</v>
      </c>
      <c r="Z45" s="16">
        <f t="shared" si="18"/>
        <v>0</v>
      </c>
      <c r="AA45" s="16">
        <f t="shared" si="18"/>
        <v>0</v>
      </c>
      <c r="AB45" s="16">
        <f t="shared" si="18"/>
        <v>0</v>
      </c>
      <c r="AC45" s="16">
        <f t="shared" si="18"/>
        <v>0</v>
      </c>
      <c r="AD45" s="16">
        <f t="shared" ref="AD45" si="19">+AD46+AD47+AD48+AD49+AD50+AD51+AD52</f>
        <v>0</v>
      </c>
      <c r="AE45" s="16">
        <f t="shared" si="4"/>
        <v>3221.0111129577635</v>
      </c>
      <c r="AF45" s="17">
        <v>2</v>
      </c>
    </row>
    <row r="46" spans="1:32" x14ac:dyDescent="0.2">
      <c r="A46" s="24" t="s">
        <v>69</v>
      </c>
      <c r="B46" s="5" t="s">
        <v>35</v>
      </c>
      <c r="C46" s="25">
        <v>3021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7">
        <v>2</v>
      </c>
    </row>
    <row r="47" spans="1:32" x14ac:dyDescent="0.2">
      <c r="A47" s="24" t="s">
        <v>70</v>
      </c>
      <c r="B47" s="5" t="s">
        <v>35</v>
      </c>
      <c r="C47" s="25">
        <v>3022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1602.9695347078052</v>
      </c>
      <c r="R47" s="15">
        <v>0</v>
      </c>
      <c r="S47" s="15">
        <v>0</v>
      </c>
      <c r="T47" s="15">
        <v>0</v>
      </c>
      <c r="U47" s="15">
        <v>817.05900674664633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2420.0285414544514</v>
      </c>
      <c r="AF47" s="17">
        <v>2</v>
      </c>
    </row>
    <row r="48" spans="1:32" x14ac:dyDescent="0.2">
      <c r="A48" s="24" t="s">
        <v>71</v>
      </c>
      <c r="B48" s="5" t="s">
        <v>35</v>
      </c>
      <c r="C48" s="25">
        <v>3023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7">
        <v>2</v>
      </c>
    </row>
    <row r="49" spans="1:32" x14ac:dyDescent="0.2">
      <c r="A49" s="24" t="s">
        <v>72</v>
      </c>
      <c r="B49" s="5" t="s">
        <v>35</v>
      </c>
      <c r="C49" s="25">
        <v>3024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228.30418836556515</v>
      </c>
      <c r="R49" s="15">
        <v>0</v>
      </c>
      <c r="S49" s="15">
        <v>0</v>
      </c>
      <c r="T49" s="15">
        <v>0</v>
      </c>
      <c r="U49" s="15">
        <v>116.37026739629877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344.6744557618639</v>
      </c>
      <c r="AF49" s="17">
        <v>2</v>
      </c>
    </row>
    <row r="50" spans="1:32" x14ac:dyDescent="0.2">
      <c r="A50" s="24" t="s">
        <v>73</v>
      </c>
      <c r="B50" s="5" t="s">
        <v>35</v>
      </c>
      <c r="C50" s="25">
        <v>3025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7">
        <v>2</v>
      </c>
    </row>
    <row r="51" spans="1:32" x14ac:dyDescent="0.2">
      <c r="A51" s="24" t="s">
        <v>74</v>
      </c>
      <c r="B51" s="5" t="s">
        <v>35</v>
      </c>
      <c r="C51" s="25">
        <v>3026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7">
        <v>2</v>
      </c>
    </row>
    <row r="52" spans="1:32" x14ac:dyDescent="0.2">
      <c r="A52" s="24" t="s">
        <v>75</v>
      </c>
      <c r="B52" s="5" t="s">
        <v>35</v>
      </c>
      <c r="C52" s="25">
        <v>3027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302.24767825831486</v>
      </c>
      <c r="R52" s="15">
        <v>0</v>
      </c>
      <c r="S52" s="15">
        <v>0</v>
      </c>
      <c r="T52" s="15">
        <v>0</v>
      </c>
      <c r="U52" s="15">
        <v>154.06043748313303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456.30811574144786</v>
      </c>
      <c r="AF52" s="17">
        <v>2</v>
      </c>
    </row>
    <row r="53" spans="1:32" x14ac:dyDescent="0.2">
      <c r="A53" s="28" t="s">
        <v>76</v>
      </c>
      <c r="B53" s="5" t="s">
        <v>35</v>
      </c>
      <c r="C53" s="3">
        <v>31</v>
      </c>
      <c r="D53" s="16">
        <f t="shared" ref="D53" si="20">+D54+D55+D56+D57+D58+D59</f>
        <v>0</v>
      </c>
      <c r="E53" s="16">
        <f t="shared" ref="E53:AC53" si="21">+E54+E55+E56+E57+E58+E59</f>
        <v>0</v>
      </c>
      <c r="F53" s="16">
        <f t="shared" si="21"/>
        <v>0</v>
      </c>
      <c r="G53" s="16">
        <f t="shared" si="21"/>
        <v>0</v>
      </c>
      <c r="H53" s="16">
        <f t="shared" si="21"/>
        <v>0</v>
      </c>
      <c r="I53" s="16">
        <f t="shared" si="21"/>
        <v>0</v>
      </c>
      <c r="J53" s="16">
        <f t="shared" si="21"/>
        <v>0</v>
      </c>
      <c r="K53" s="16">
        <f t="shared" si="21"/>
        <v>0</v>
      </c>
      <c r="L53" s="16">
        <f t="shared" si="21"/>
        <v>0</v>
      </c>
      <c r="M53" s="16">
        <f t="shared" si="21"/>
        <v>0</v>
      </c>
      <c r="N53" s="16">
        <f t="shared" si="21"/>
        <v>0</v>
      </c>
      <c r="O53" s="16">
        <f t="shared" si="21"/>
        <v>0</v>
      </c>
      <c r="P53" s="16">
        <f t="shared" si="21"/>
        <v>0</v>
      </c>
      <c r="Q53" s="16">
        <f t="shared" si="21"/>
        <v>6333.1182049768258</v>
      </c>
      <c r="R53" s="16">
        <f t="shared" si="21"/>
        <v>0</v>
      </c>
      <c r="S53" s="16">
        <f t="shared" si="21"/>
        <v>0</v>
      </c>
      <c r="T53" s="16">
        <f t="shared" si="21"/>
        <v>0</v>
      </c>
      <c r="U53" s="16">
        <f t="shared" si="21"/>
        <v>6594.2101451797935</v>
      </c>
      <c r="V53" s="16">
        <f t="shared" si="21"/>
        <v>0</v>
      </c>
      <c r="W53" s="16">
        <f t="shared" si="21"/>
        <v>0</v>
      </c>
      <c r="X53" s="16">
        <f t="shared" si="21"/>
        <v>0</v>
      </c>
      <c r="Y53" s="16">
        <f t="shared" si="21"/>
        <v>0</v>
      </c>
      <c r="Z53" s="16">
        <f t="shared" si="21"/>
        <v>0</v>
      </c>
      <c r="AA53" s="16">
        <f t="shared" si="21"/>
        <v>0</v>
      </c>
      <c r="AB53" s="16">
        <f t="shared" si="21"/>
        <v>0</v>
      </c>
      <c r="AC53" s="16">
        <f t="shared" si="21"/>
        <v>0</v>
      </c>
      <c r="AD53" s="16">
        <f t="shared" ref="AD53" si="22">+AD54+AD55+AD56+AD57+AD58+AD59</f>
        <v>3492.6576758956194</v>
      </c>
      <c r="AE53" s="16">
        <f t="shared" si="4"/>
        <v>16419.986026052236</v>
      </c>
      <c r="AF53" s="17">
        <v>2</v>
      </c>
    </row>
    <row r="54" spans="1:32" x14ac:dyDescent="0.2">
      <c r="A54" s="24" t="s">
        <v>77</v>
      </c>
      <c r="B54" s="5" t="s">
        <v>35</v>
      </c>
      <c r="C54" s="25">
        <v>311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4382.3473783819036</v>
      </c>
      <c r="R54" s="15">
        <v>0</v>
      </c>
      <c r="S54" s="15">
        <v>0</v>
      </c>
      <c r="T54" s="15">
        <v>0</v>
      </c>
      <c r="U54" s="15">
        <v>5599.8713012675034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3492.6576758956194</v>
      </c>
      <c r="AE54" s="15">
        <v>13474.876355545026</v>
      </c>
      <c r="AF54" s="17">
        <v>2</v>
      </c>
    </row>
    <row r="55" spans="1:32" x14ac:dyDescent="0.2">
      <c r="A55" s="24" t="s">
        <v>78</v>
      </c>
      <c r="B55" s="5" t="s">
        <v>35</v>
      </c>
      <c r="C55" s="25">
        <v>312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11.512059718325201</v>
      </c>
      <c r="R55" s="15">
        <v>0</v>
      </c>
      <c r="S55" s="15">
        <v>0</v>
      </c>
      <c r="T55" s="15">
        <v>0</v>
      </c>
      <c r="U55" s="15">
        <v>5.8678795045081316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17.379939222833332</v>
      </c>
      <c r="AF55" s="17">
        <v>2</v>
      </c>
    </row>
    <row r="56" spans="1:32" x14ac:dyDescent="0.2">
      <c r="A56" s="24" t="s">
        <v>79</v>
      </c>
      <c r="B56" s="5" t="s">
        <v>35</v>
      </c>
      <c r="C56" s="25">
        <v>313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7">
        <v>2</v>
      </c>
    </row>
    <row r="57" spans="1:32" x14ac:dyDescent="0.2">
      <c r="A57" s="24" t="s">
        <v>80</v>
      </c>
      <c r="B57" s="5" t="s">
        <v>35</v>
      </c>
      <c r="C57" s="25">
        <v>314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1939.2587668765973</v>
      </c>
      <c r="R57" s="15">
        <v>0</v>
      </c>
      <c r="S57" s="15">
        <v>0</v>
      </c>
      <c r="T57" s="15">
        <v>0</v>
      </c>
      <c r="U57" s="15">
        <v>988.4709644077825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2927.7297312843798</v>
      </c>
      <c r="AF57" s="17">
        <v>2</v>
      </c>
    </row>
    <row r="58" spans="1:32" x14ac:dyDescent="0.2">
      <c r="A58" s="24" t="s">
        <v>81</v>
      </c>
      <c r="B58" s="5" t="s">
        <v>35</v>
      </c>
      <c r="C58" s="25">
        <v>315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7">
        <v>2</v>
      </c>
    </row>
    <row r="59" spans="1:32" x14ac:dyDescent="0.2">
      <c r="A59" s="24" t="s">
        <v>82</v>
      </c>
      <c r="B59" s="5" t="s">
        <v>35</v>
      </c>
      <c r="C59" s="25">
        <v>316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7">
        <v>2</v>
      </c>
    </row>
    <row r="60" spans="1:32" x14ac:dyDescent="0.2">
      <c r="A60" s="28" t="s">
        <v>83</v>
      </c>
      <c r="B60" s="5" t="s">
        <v>35</v>
      </c>
      <c r="C60" s="3">
        <v>32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  <c r="AF60" s="17">
        <v>2</v>
      </c>
    </row>
  </sheetData>
  <autoFilter ref="A6:AF11"/>
  <conditionalFormatting sqref="AF12:AF59 B13:C59">
    <cfRule type="containsText" dxfId="9" priority="405" operator="containsText" text="No aplica">
      <formula>NOT(ISERROR(SEARCH("No aplica",B12)))</formula>
    </cfRule>
  </conditionalFormatting>
  <conditionalFormatting sqref="AF8:AF10">
    <cfRule type="containsText" dxfId="8" priority="381" operator="containsText" text="No aplica">
      <formula>NOT(ISERROR(SEARCH("No aplica",AF8)))</formula>
    </cfRule>
  </conditionalFormatting>
  <conditionalFormatting sqref="B12">
    <cfRule type="containsText" dxfId="7" priority="231" operator="containsText" text="No aplica">
      <formula>NOT(ISERROR(SEARCH("No aplica",B12)))</formula>
    </cfRule>
  </conditionalFormatting>
  <conditionalFormatting sqref="C12">
    <cfRule type="containsText" dxfId="6" priority="88" operator="containsText" text="No aplica">
      <formula>NOT(ISERROR(SEARCH("No aplica",C12)))</formula>
    </cfRule>
  </conditionalFormatting>
  <conditionalFormatting sqref="A13:A15 A17:A59">
    <cfRule type="containsText" dxfId="5" priority="12" operator="containsText" text="No aplica">
      <formula>NOT(ISERROR(SEARCH("No aplica",A13)))</formula>
    </cfRule>
  </conditionalFormatting>
  <conditionalFormatting sqref="A12">
    <cfRule type="containsText" dxfId="4" priority="11" operator="containsText" text="No aplica">
      <formula>NOT(ISERROR(SEARCH("No aplica",A12)))</formula>
    </cfRule>
  </conditionalFormatting>
  <conditionalFormatting sqref="A16">
    <cfRule type="containsText" dxfId="3" priority="10" operator="containsText" text="No aplica">
      <formula>NOT(ISERROR(SEARCH("No aplica",A16)))</formula>
    </cfRule>
  </conditionalFormatting>
  <conditionalFormatting sqref="B60:C60">
    <cfRule type="containsText" dxfId="2" priority="7" operator="containsText" text="No aplica">
      <formula>NOT(ISERROR(SEARCH("No aplica",B60)))</formula>
    </cfRule>
  </conditionalFormatting>
  <conditionalFormatting sqref="A60">
    <cfRule type="containsText" dxfId="1" priority="6" operator="containsText" text="No aplica">
      <formula>NOT(ISERROR(SEARCH("No aplica",A60)))</formula>
    </cfRule>
  </conditionalFormatting>
  <conditionalFormatting sqref="AF60">
    <cfRule type="containsText" dxfId="0" priority="1" operator="containsText" text="No aplica">
      <formula>NOT(ISERROR(SEARCH("No aplica",AF60)))</formula>
    </cfRule>
  </conditionalFormatting>
  <pageMargins left="0.2" right="0.26" top="0.74803149606299213" bottom="0.74803149606299213" header="0.31496062992125984" footer="0.31496062992125984"/>
  <pageSetup paperSize="9" scale="24" orientation="landscape" r:id="rId1"/>
  <headerFooter>
    <oddFooter>Página &amp;P</oddFooter>
  </headerFooter>
  <colBreaks count="1" manualBreakCount="1">
    <brk id="32" max="6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final en miles</vt:lpstr>
      <vt:lpstr>'final en miles'!Área_de_impresión</vt:lpstr>
    </vt:vector>
  </TitlesOfParts>
  <Company>KPMG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2017-10-31T20:59:46Z</cp:lastPrinted>
  <dcterms:created xsi:type="dcterms:W3CDTF">2015-06-09T16:47:21Z</dcterms:created>
  <dcterms:modified xsi:type="dcterms:W3CDTF">2019-08-22T21:46:09Z</dcterms:modified>
</cp:coreProperties>
</file>