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América Móvil Perú S.A.C\2018\"/>
    </mc:Choice>
  </mc:AlternateContent>
  <bookViews>
    <workbookView xWindow="0" yWindow="0" windowWidth="20490" windowHeight="7755"/>
  </bookViews>
  <sheets>
    <sheet name="INFORME 1" sheetId="1" r:id="rId1"/>
  </sheets>
  <definedNames>
    <definedName name="_xlnm._FilterDatabase" localSheetId="0" hidden="1">'INFORME 1'!$A$7:$G$135</definedName>
    <definedName name="_xlnm.Print_Area" localSheetId="0">'INFORME 1'!$A$1:$G$137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78" i="1"/>
  <c r="E8" i="1"/>
  <c r="D87" i="1"/>
  <c r="D124" i="1"/>
  <c r="D94" i="1"/>
  <c r="E38" i="1"/>
  <c r="D8" i="1"/>
  <c r="E87" i="1"/>
  <c r="E129" i="1"/>
  <c r="F20" i="1"/>
  <c r="D117" i="1"/>
  <c r="F8" i="1"/>
  <c r="D51" i="1"/>
  <c r="D59" i="1"/>
  <c r="F100" i="1"/>
  <c r="F45" i="1"/>
  <c r="E51" i="1"/>
  <c r="E59" i="1"/>
  <c r="E20" i="1"/>
  <c r="E94" i="1"/>
  <c r="D45" i="1"/>
  <c r="E78" i="1"/>
  <c r="F29" i="1"/>
  <c r="D100" i="1"/>
  <c r="D107" i="1"/>
  <c r="F38" i="1"/>
  <c r="F51" i="1"/>
  <c r="E107" i="1"/>
  <c r="F124" i="1"/>
  <c r="F117" i="1"/>
  <c r="D20" i="1"/>
  <c r="F59" i="1"/>
  <c r="D69" i="1"/>
  <c r="F87" i="1"/>
  <c r="F94" i="1"/>
  <c r="D129" i="1"/>
  <c r="D29" i="1"/>
  <c r="E124" i="1"/>
  <c r="E29" i="1"/>
  <c r="F69" i="1"/>
  <c r="E100" i="1"/>
  <c r="E117" i="1"/>
  <c r="F107" i="1"/>
  <c r="F129" i="1"/>
  <c r="E45" i="1"/>
  <c r="E69" i="1"/>
  <c r="F78" i="1"/>
  <c r="D68" i="1" l="1"/>
  <c r="D67" i="1" s="1"/>
  <c r="F19" i="1"/>
  <c r="F18" i="1" s="1"/>
  <c r="E68" i="1"/>
  <c r="E67" i="1" s="1"/>
  <c r="D19" i="1"/>
  <c r="D18" i="1" s="1"/>
  <c r="E19" i="1"/>
  <c r="E18" i="1" s="1"/>
  <c r="F68" i="1"/>
  <c r="F67" i="1" s="1"/>
  <c r="D16" i="1" l="1"/>
  <c r="E16" i="1"/>
  <c r="F16" i="1"/>
</calcChain>
</file>

<file path=xl/sharedStrings.xml><?xml version="1.0" encoding="utf-8"?>
<sst xmlns="http://schemas.openxmlformats.org/spreadsheetml/2006/main" count="234" uniqueCount="114">
  <si>
    <t>AMERICA MOVIL PERU S.A.C.</t>
  </si>
  <si>
    <t>INFORME 1: RECONCILIACIÓN DEL ESTADO DE LA SITUACIÓN FINANCIERA ESTATUARIO CON EL DE CONTABILIDAD SEPARADA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</si>
  <si>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</si>
  <si>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</si>
  <si>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</si>
  <si>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</si>
  <si>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</si>
  <si>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</si>
  <si>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</si>
  <si>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</si>
  <si>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</si>
  <si>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</si>
  <si>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Otras cuentas por cobrar diversas</t>
  </si>
  <si>
    <t xml:space="preserve">    Cuentas por cobrar a la principal y vinculadas</t>
  </si>
  <si>
    <t xml:space="preserve">    Existencias, neto</t>
  </si>
  <si>
    <t xml:space="preserve">    Activos por contratos</t>
  </si>
  <si>
    <t xml:space="preserve">    Otros Activos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</si>
  <si>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</si>
  <si>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</si>
  <si>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</si>
  <si>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</si>
  <si>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</si>
  <si>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</si>
  <si>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</si>
  <si>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</si>
  <si>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</si>
  <si>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</si>
  <si>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</si>
  <si>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</si>
  <si>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</si>
  <si>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</si>
  <si>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</si>
  <si>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</si>
  <si>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</si>
  <si>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</si>
  <si>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</si>
  <si>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</si>
  <si>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</si>
  <si>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</si>
  <si>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</si>
  <si>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</si>
  <si>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</si>
  <si>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</si>
  <si>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</si>
  <si>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</si>
  <si>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</si>
  <si>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</si>
  <si>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</si>
  <si>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</si>
  <si>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</si>
  <si>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</si>
  <si>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</si>
  <si>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</si>
  <si>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</si>
  <si>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</si>
  <si>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</si>
  <si>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</si>
  <si>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</si>
  <si>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</si>
  <si>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</si>
  <si>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</si>
  <si>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</si>
  <si>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</si>
  <si>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</si>
  <si>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</si>
  <si>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</si>
  <si>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</si>
  <si>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</si>
  <si>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</si>
  <si>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</si>
  <si>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</si>
  <si>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</si>
  <si>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</si>
  <si>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</si>
  <si>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</si>
  <si>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</si>
  <si>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</si>
  <si>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</si>
  <si>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</si>
  <si>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</si>
  <si>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</si>
  <si>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</si>
  <si>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</si>
  <si>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</si>
  <si>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</si>
  <si>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</si>
  <si>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Otras cuentas por cobrar a largo plazo</t>
  </si>
  <si>
    <t xml:space="preserve">    Activo por impuesto a las ganancias diferido, neto</t>
  </si>
  <si>
    <t xml:space="preserve">   Cuentas por cobrar a terceros a largo plazo</t>
  </si>
  <si>
    <t>PASIVO CORRIENTE</t>
  </si>
  <si>
    <t xml:space="preserve">    Cuentas por pagar comerciales</t>
  </si>
  <si>
    <t xml:space="preserve">    Cuentas por pagar a la principal y vinculadas</t>
  </si>
  <si>
    <t xml:space="preserve">    Obligaciones financieras</t>
  </si>
  <si>
    <t xml:space="preserve">    Otras cuentas por pagar</t>
  </si>
  <si>
    <t xml:space="preserve">    Pasivos por contratos</t>
  </si>
  <si>
    <t xml:space="preserve">    Otros pasivos financieros</t>
  </si>
  <si>
    <t>PASIVO NO CORRIENTE</t>
  </si>
  <si>
    <t xml:space="preserve">    Ingresos Diferidos</t>
  </si>
  <si>
    <t xml:space="preserve">    Provisión de desmantelamiento de equipos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</si>
  <si>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</si>
  <si>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</si>
  <si>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</si>
  <si>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</si>
  <si>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</si>
  <si>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</si>
  <si>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</si>
  <si>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</si>
  <si>
    <t>Periodo de reporte: Al 31 de Diciembre de 2018</t>
  </si>
  <si>
    <r>
      <t xml:space="preserve">    </t>
    </r>
    <r>
      <rPr>
        <b/>
        <sz val="10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</si>
  <si>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r>
      <t xml:space="preserve">    </t>
    </r>
    <r>
      <rPr>
        <b/>
        <sz val="10"/>
        <rFont val="Calibri"/>
        <family val="2"/>
        <scheme val="minor"/>
      </rPr>
      <t xml:space="preserve">Otros Activos No Corrientes </t>
    </r>
    <r>
      <rPr>
        <sz val="10"/>
        <rFont val="Calibri"/>
        <family val="2"/>
        <scheme val="minor"/>
      </rPr>
      <t xml:space="preserve"> </t>
    </r>
  </si>
  <si>
    <r>
      <t xml:space="preserve">     </t>
    </r>
    <r>
      <rPr>
        <b/>
        <sz val="10"/>
        <rFont val="Calibri"/>
        <family val="2"/>
        <scheme val="minor"/>
      </rPr>
      <t xml:space="preserve">Depreciación del Activo Fijo Bruto, y Amortización </t>
    </r>
    <r>
      <rPr>
        <sz val="10"/>
        <rFont val="Calibri"/>
        <family val="2"/>
        <scheme val="minor"/>
      </rPr>
      <t xml:space="preserve"> </t>
    </r>
  </si>
  <si>
    <r>
      <t xml:space="preserve">        </t>
    </r>
    <r>
      <rPr>
        <b/>
        <sz val="10"/>
        <rFont val="Calibri"/>
        <family val="2"/>
        <scheme val="minor"/>
      </rPr>
      <t xml:space="preserve">Depreciación de Planta y Equipo de Comunicaciones </t>
    </r>
    <r>
      <rPr>
        <sz val="10"/>
        <rFont val="Calibri"/>
        <family val="2"/>
        <scheme val="minor"/>
      </rPr>
      <t xml:space="preserve"> </t>
    </r>
  </si>
  <si>
    <r>
      <t xml:space="preserve">            </t>
    </r>
    <r>
      <rPr>
        <b/>
        <sz val="10"/>
        <rFont val="Calibri"/>
        <family val="2"/>
        <scheme val="minor"/>
      </rPr>
      <t xml:space="preserve">Depreciación de Edificios, y Planta y Equipos no de Telecomunicaciones </t>
    </r>
    <r>
      <rPr>
        <sz val="10"/>
        <rFont val="Calibri"/>
        <family val="2"/>
        <scheme val="minor"/>
      </rPr>
      <t xml:space="preserve"> </t>
    </r>
  </si>
  <si>
    <t xml:space="preserve">    Pasivo por Impuesto a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</si>
</sst>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0" applyFont="1" applyFill="1"/>
    <xf numFmtId="164" fontId="2" fillId="3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2" fillId="3" borderId="4" xfId="0" applyFont="1" applyFill="1" applyBorder="1"/>
    <xf numFmtId="4" fontId="4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4" fontId="2" fillId="2" borderId="4" xfId="1" applyNumberFormat="1" applyFont="1" applyFill="1" applyBorder="1"/>
    <xf numFmtId="4" fontId="4" fillId="4" borderId="4" xfId="0" applyNumberFormat="1" applyFont="1" applyFill="1" applyBorder="1"/>
    <xf numFmtId="4" fontId="2" fillId="4" borderId="6" xfId="0" applyNumberFormat="1" applyFont="1" applyFill="1" applyBorder="1"/>
    <xf numFmtId="4" fontId="5" fillId="4" borderId="4" xfId="0" applyNumberFormat="1" applyFont="1" applyFill="1" applyBorder="1"/>
    <xf numFmtId="4" fontId="2" fillId="2" borderId="4" xfId="0" applyNumberFormat="1" applyFont="1" applyFill="1" applyBorder="1"/>
    <xf numFmtId="4" fontId="3" fillId="2" borderId="4" xfId="0" applyNumberFormat="1" applyFont="1" applyFill="1" applyBorder="1"/>
    <xf numFmtId="0" fontId="6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 applyProtection="1"/>
    <xf numFmtId="0" fontId="6" fillId="3" borderId="4" xfId="0" applyNumberFormat="1" applyFont="1" applyFill="1" applyBorder="1" applyAlignment="1" applyProtection="1"/>
    <xf numFmtId="0" fontId="3" fillId="3" borderId="4" xfId="0" applyNumberFormat="1" applyFont="1" applyFill="1" applyBorder="1"/>
    <xf numFmtId="4" fontId="2" fillId="4" borderId="7" xfId="0" applyNumberFormat="1" applyFont="1" applyFill="1" applyBorder="1"/>
    <xf numFmtId="0" fontId="3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3" fillId="2" borderId="0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5"/>
  <sheetViews>
    <sheetView tabSelected="1" view="pageBreakPreview" zoomScale="85" zoomScaleNormal="70" zoomScaleSheetLayoutView="85" workbookViewId="0">
      <pane ySplit="7" topLeftCell="A8" activePane="bottomLeft" state="frozen"/>
      <selection activeCell="C45" sqref="C45"/>
      <selection pane="bottomLeft" activeCell="A7" sqref="A7"/>
    </sheetView>
  </sheetViews>
  <sheetFormatPr baseColWidth="10" defaultColWidth="9.140625" defaultRowHeight="12.75" x14ac:dyDescent="0.2"/>
  <cols>
    <col min="1" max="1" width="67.28515625" style="1" customWidth="1"/>
    <col min="2" max="2" width="15.42578125" style="1" customWidth="1"/>
    <col min="3" max="3" width="11" style="1" bestFit="1" customWidth="1"/>
    <col min="4" max="4" width="24" style="2" customWidth="1"/>
    <col min="5" max="5" width="17.42578125" style="2" customWidth="1"/>
    <col min="6" max="6" width="23.7109375" style="2" customWidth="1"/>
    <col min="7" max="16384" width="9.140625" style="1"/>
  </cols>
  <sheetData>
    <row r="1" spans="1:7" x14ac:dyDescent="0.2">
      <c r="A1" s="26" t="s">
        <v>0</v>
      </c>
    </row>
    <row r="2" spans="1:7" x14ac:dyDescent="0.2">
      <c r="A2" s="26"/>
    </row>
    <row r="3" spans="1:7" ht="30.75" customHeight="1" x14ac:dyDescent="0.2">
      <c r="A3" s="29" t="s">
        <v>1</v>
      </c>
      <c r="B3" s="30"/>
      <c r="C3" s="30"/>
      <c r="D3" s="30"/>
      <c r="E3" s="30"/>
      <c r="F3" s="30"/>
      <c r="G3" s="31"/>
    </row>
    <row r="4" spans="1:7" x14ac:dyDescent="0.2">
      <c r="A4" s="3"/>
      <c r="B4" s="3"/>
      <c r="C4" s="3"/>
      <c r="D4" s="4"/>
      <c r="E4" s="4"/>
      <c r="F4" s="4"/>
      <c r="G4" s="3"/>
    </row>
    <row r="5" spans="1:7" x14ac:dyDescent="0.2">
      <c r="A5" s="27" t="s">
        <v>107</v>
      </c>
    </row>
    <row r="6" spans="1:7" x14ac:dyDescent="0.2">
      <c r="A6" s="28"/>
    </row>
    <row r="7" spans="1:7" ht="38.25" x14ac:dyDescent="0.2">
      <c r="A7" s="5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7" t="s">
        <v>8</v>
      </c>
    </row>
    <row r="8" spans="1:7" ht="15" x14ac:dyDescent="0.35">
      <c r="A8" s="8" t="s">
        <v>9</v>
      </c>
      <c r="B8" s="9"/>
      <c r="C8" s="9"/>
      <c r="D8" s="10">
        <f>D9+D10+D12+D13+D14+D11+D15</f>
        <v>1790103.9786511001</v>
      </c>
      <c r="E8" s="10">
        <f>E9+E10+E12+E13+E14+E11+E15</f>
        <v>-835.49147000000005</v>
      </c>
      <c r="F8" s="10">
        <f>F9+F10+F12+F13+F14+F11+F15</f>
        <v>1789268.4871811001</v>
      </c>
      <c r="G8" s="9"/>
    </row>
    <row r="9" spans="1:7" x14ac:dyDescent="0.2">
      <c r="A9" s="8" t="s">
        <v>10</v>
      </c>
      <c r="B9" s="11">
        <v>10</v>
      </c>
      <c r="C9" s="11">
        <v>10</v>
      </c>
      <c r="D9" s="12">
        <v>61608.389869999992</v>
      </c>
      <c r="E9" s="12">
        <v>0</v>
      </c>
      <c r="F9" s="12">
        <v>61608.389869999992</v>
      </c>
      <c r="G9" s="9"/>
    </row>
    <row r="10" spans="1:7" x14ac:dyDescent="0.2">
      <c r="A10" s="8" t="s">
        <v>11</v>
      </c>
      <c r="B10" s="11">
        <v>12</v>
      </c>
      <c r="C10" s="11">
        <v>12</v>
      </c>
      <c r="D10" s="12">
        <v>597260.97460000007</v>
      </c>
      <c r="E10" s="12">
        <v>0.19900000000000001</v>
      </c>
      <c r="F10" s="12">
        <v>597261.17359999998</v>
      </c>
      <c r="G10" s="9"/>
    </row>
    <row r="11" spans="1:7" x14ac:dyDescent="0.2">
      <c r="A11" s="8" t="s">
        <v>12</v>
      </c>
      <c r="B11" s="11">
        <v>16</v>
      </c>
      <c r="C11" s="11">
        <v>16</v>
      </c>
      <c r="D11" s="12">
        <v>86974.658941100017</v>
      </c>
      <c r="E11" s="12">
        <v>-834.69047</v>
      </c>
      <c r="F11" s="12">
        <v>86139.968471100015</v>
      </c>
      <c r="G11" s="9"/>
    </row>
    <row r="12" spans="1:7" x14ac:dyDescent="0.2">
      <c r="A12" s="8" t="s">
        <v>13</v>
      </c>
      <c r="B12" s="11">
        <v>13</v>
      </c>
      <c r="C12" s="11">
        <v>13</v>
      </c>
      <c r="D12" s="12">
        <v>373133.10373999999</v>
      </c>
      <c r="E12" s="12">
        <v>-1</v>
      </c>
      <c r="F12" s="12">
        <v>373132.10373999999</v>
      </c>
      <c r="G12" s="9"/>
    </row>
    <row r="13" spans="1:7" x14ac:dyDescent="0.2">
      <c r="A13" s="8" t="s">
        <v>14</v>
      </c>
      <c r="B13" s="11">
        <v>20</v>
      </c>
      <c r="C13" s="11">
        <v>20</v>
      </c>
      <c r="D13" s="12">
        <v>286475.76315000001</v>
      </c>
      <c r="E13" s="12">
        <v>0</v>
      </c>
      <c r="F13" s="12">
        <v>286475.76315000001</v>
      </c>
      <c r="G13" s="9"/>
    </row>
    <row r="14" spans="1:7" x14ac:dyDescent="0.2">
      <c r="A14" s="8" t="s">
        <v>15</v>
      </c>
      <c r="B14" s="11">
        <v>40</v>
      </c>
      <c r="C14" s="11">
        <v>40</v>
      </c>
      <c r="D14" s="12">
        <v>326155.08711999992</v>
      </c>
      <c r="E14" s="12">
        <v>0</v>
      </c>
      <c r="F14" s="12">
        <v>326155.08711999992</v>
      </c>
      <c r="G14" s="9"/>
    </row>
    <row r="15" spans="1:7" x14ac:dyDescent="0.2">
      <c r="A15" s="8" t="s">
        <v>16</v>
      </c>
      <c r="B15" s="11">
        <v>18</v>
      </c>
      <c r="C15" s="11">
        <v>18</v>
      </c>
      <c r="D15" s="12">
        <v>58496.001230000053</v>
      </c>
      <c r="E15" s="12">
        <v>0</v>
      </c>
      <c r="F15" s="12">
        <v>58496.001230000053</v>
      </c>
      <c r="G15" s="9"/>
    </row>
    <row r="16" spans="1:7" ht="15" x14ac:dyDescent="0.35">
      <c r="A16" s="8" t="s">
        <v>17</v>
      </c>
      <c r="B16" s="11"/>
      <c r="C16" s="11"/>
      <c r="D16" s="13">
        <f>+D17+D18+D59+D66+D67+D114+D115+D116</f>
        <v>7465147.0206087837</v>
      </c>
      <c r="E16" s="13">
        <f>+E17+E18+E59+E66+E67+E114+E115+E116</f>
        <v>-2989837.3667308441</v>
      </c>
      <c r="F16" s="13">
        <f>+F17+F18+F59+F66+F67+F114+F115+F116</f>
        <v>4475309.65387794</v>
      </c>
      <c r="G16" s="9"/>
    </row>
    <row r="17" spans="1:7" x14ac:dyDescent="0.2">
      <c r="A17" s="8" t="s">
        <v>18</v>
      </c>
      <c r="B17" s="11">
        <v>30</v>
      </c>
      <c r="C17" s="11">
        <v>30</v>
      </c>
      <c r="D17" s="14">
        <v>2809253.0603199997</v>
      </c>
      <c r="E17" s="14">
        <v>-2809253.0603199997</v>
      </c>
      <c r="F17" s="14">
        <v>0</v>
      </c>
      <c r="G17" s="9"/>
    </row>
    <row r="18" spans="1:7" x14ac:dyDescent="0.2">
      <c r="A18" s="8" t="s">
        <v>19</v>
      </c>
      <c r="B18" s="11" t="s">
        <v>20</v>
      </c>
      <c r="C18" s="11">
        <v>30</v>
      </c>
      <c r="D18" s="15">
        <f>+D19+D51</f>
        <v>5898208.6125760712</v>
      </c>
      <c r="E18" s="15">
        <f>+E19+E51</f>
        <v>9072.6410162302782</v>
      </c>
      <c r="F18" s="15">
        <f>+F19+F51</f>
        <v>5907281.2535923012</v>
      </c>
      <c r="G18" s="11">
        <v>1</v>
      </c>
    </row>
    <row r="19" spans="1:7" x14ac:dyDescent="0.2">
      <c r="A19" s="8" t="s">
        <v>21</v>
      </c>
      <c r="B19" s="11" t="s">
        <v>20</v>
      </c>
      <c r="C19" s="11">
        <v>301</v>
      </c>
      <c r="D19" s="15">
        <f>+D20+D28+D29+D38+D45</f>
        <v>4675698.5552511541</v>
      </c>
      <c r="E19" s="15">
        <f>+E20+E28+E29+E38+E45</f>
        <v>-502241.39398604108</v>
      </c>
      <c r="F19" s="15">
        <f>+F20+F28+F29+F38+F45</f>
        <v>4173457.1612651125</v>
      </c>
      <c r="G19" s="11">
        <v>1</v>
      </c>
    </row>
    <row r="20" spans="1:7" x14ac:dyDescent="0.2">
      <c r="A20" s="8" t="s">
        <v>22</v>
      </c>
      <c r="B20" s="11" t="s">
        <v>20</v>
      </c>
      <c r="C20" s="11">
        <v>3011</v>
      </c>
      <c r="D20" s="15">
        <f>+D21+D22+D23+D24+D25+D26+D27</f>
        <v>1495766.7176529788</v>
      </c>
      <c r="E20" s="15">
        <f>+E21+E22+E23+E24+E25+E26+E27</f>
        <v>-44763.081115363479</v>
      </c>
      <c r="F20" s="15">
        <f>+F21+F22+F23+F24+F25+F26+F27</f>
        <v>1451003.6365376152</v>
      </c>
      <c r="G20" s="11">
        <v>1</v>
      </c>
    </row>
    <row r="21" spans="1:7" x14ac:dyDescent="0.2">
      <c r="A21" s="9" t="s">
        <v>23</v>
      </c>
      <c r="B21" s="11" t="s">
        <v>20</v>
      </c>
      <c r="C21" s="11">
        <v>30111</v>
      </c>
      <c r="D21" s="16">
        <v>84386.257275621276</v>
      </c>
      <c r="E21" s="16">
        <v>-2567.0473010492651</v>
      </c>
      <c r="F21" s="16">
        <v>81819.209974572004</v>
      </c>
      <c r="G21" s="11">
        <v>1</v>
      </c>
    </row>
    <row r="22" spans="1:7" x14ac:dyDescent="0.2">
      <c r="A22" s="9" t="s">
        <v>24</v>
      </c>
      <c r="B22" s="11" t="s">
        <v>20</v>
      </c>
      <c r="C22" s="11">
        <v>30112</v>
      </c>
      <c r="D22" s="16">
        <v>72012.908582898512</v>
      </c>
      <c r="E22" s="16">
        <v>-2312.5691613343256</v>
      </c>
      <c r="F22" s="16">
        <v>69700.339421564189</v>
      </c>
      <c r="G22" s="11">
        <v>1</v>
      </c>
    </row>
    <row r="23" spans="1:7" x14ac:dyDescent="0.2">
      <c r="A23" s="9" t="s">
        <v>25</v>
      </c>
      <c r="B23" s="11" t="s">
        <v>20</v>
      </c>
      <c r="C23" s="11">
        <v>30113</v>
      </c>
      <c r="D23" s="16">
        <v>499196.90044053667</v>
      </c>
      <c r="E23" s="16">
        <v>-15141.448269418368</v>
      </c>
      <c r="F23" s="16">
        <v>484055.45217111835</v>
      </c>
      <c r="G23" s="11">
        <v>1</v>
      </c>
    </row>
    <row r="24" spans="1:7" x14ac:dyDescent="0.2">
      <c r="A24" s="9" t="s">
        <v>26</v>
      </c>
      <c r="B24" s="11" t="s">
        <v>20</v>
      </c>
      <c r="C24" s="11">
        <v>30114</v>
      </c>
      <c r="D24" s="16">
        <v>812321.59802392172</v>
      </c>
      <c r="E24" s="16">
        <v>-24452.258713561518</v>
      </c>
      <c r="F24" s="16">
        <v>787869.33931036002</v>
      </c>
      <c r="G24" s="11">
        <v>1</v>
      </c>
    </row>
    <row r="25" spans="1:7" x14ac:dyDescent="0.2">
      <c r="A25" s="9" t="s">
        <v>27</v>
      </c>
      <c r="B25" s="11" t="s">
        <v>20</v>
      </c>
      <c r="C25" s="11">
        <v>30115</v>
      </c>
      <c r="D25" s="16">
        <v>27849.053330000701</v>
      </c>
      <c r="E25" s="16">
        <v>-289.75767000000008</v>
      </c>
      <c r="F25" s="16">
        <v>27559.295660000702</v>
      </c>
      <c r="G25" s="11">
        <v>1</v>
      </c>
    </row>
    <row r="26" spans="1:7" x14ac:dyDescent="0.2">
      <c r="A26" s="9" t="s">
        <v>28</v>
      </c>
      <c r="B26" s="11" t="s">
        <v>20</v>
      </c>
      <c r="C26" s="11">
        <v>30116</v>
      </c>
      <c r="D26" s="16">
        <v>0</v>
      </c>
      <c r="E26" s="16">
        <v>0</v>
      </c>
      <c r="F26" s="16">
        <v>0</v>
      </c>
      <c r="G26" s="11">
        <v>1</v>
      </c>
    </row>
    <row r="27" spans="1:7" x14ac:dyDescent="0.2">
      <c r="A27" s="9" t="s">
        <v>29</v>
      </c>
      <c r="B27" s="11" t="s">
        <v>20</v>
      </c>
      <c r="C27" s="11">
        <v>30117</v>
      </c>
      <c r="D27" s="16">
        <v>0</v>
      </c>
      <c r="E27" s="16">
        <v>0</v>
      </c>
      <c r="F27" s="16">
        <v>0</v>
      </c>
      <c r="G27" s="11">
        <v>1</v>
      </c>
    </row>
    <row r="28" spans="1:7" x14ac:dyDescent="0.2">
      <c r="A28" s="8" t="s">
        <v>30</v>
      </c>
      <c r="B28" s="11" t="s">
        <v>20</v>
      </c>
      <c r="C28" s="11">
        <v>3012</v>
      </c>
      <c r="D28" s="17">
        <v>208419.36707999403</v>
      </c>
      <c r="E28" s="17">
        <v>17944.705974519537</v>
      </c>
      <c r="F28" s="17">
        <v>226364.07305451357</v>
      </c>
      <c r="G28" s="11">
        <v>1</v>
      </c>
    </row>
    <row r="29" spans="1:7" x14ac:dyDescent="0.2">
      <c r="A29" s="8" t="s">
        <v>31</v>
      </c>
      <c r="B29" s="11" t="s">
        <v>20</v>
      </c>
      <c r="C29" s="11">
        <v>3013</v>
      </c>
      <c r="D29" s="15">
        <f>+D30+D31+D32+D33+D34+D35+D36+D37</f>
        <v>333801.03339565254</v>
      </c>
      <c r="E29" s="15">
        <f>+E30+E31+E32+E33+E34+E35+E36+E37</f>
        <v>-10245.996327617173</v>
      </c>
      <c r="F29" s="15">
        <f>+F30+F31+F32+F33+F34+F35+F36+F37</f>
        <v>323555.03706803534</v>
      </c>
      <c r="G29" s="11">
        <v>1</v>
      </c>
    </row>
    <row r="30" spans="1:7" x14ac:dyDescent="0.2">
      <c r="A30" s="9" t="s">
        <v>32</v>
      </c>
      <c r="B30" s="11" t="s">
        <v>20</v>
      </c>
      <c r="C30" s="11">
        <v>30131</v>
      </c>
      <c r="D30" s="16">
        <v>0</v>
      </c>
      <c r="E30" s="16">
        <v>0</v>
      </c>
      <c r="F30" s="16">
        <v>0</v>
      </c>
      <c r="G30" s="11">
        <v>1</v>
      </c>
    </row>
    <row r="31" spans="1:7" x14ac:dyDescent="0.2">
      <c r="A31" s="9" t="s">
        <v>33</v>
      </c>
      <c r="B31" s="11" t="s">
        <v>20</v>
      </c>
      <c r="C31" s="11">
        <v>30132</v>
      </c>
      <c r="D31" s="16">
        <v>42261.684932488999</v>
      </c>
      <c r="E31" s="16">
        <v>-1334.6579728730665</v>
      </c>
      <c r="F31" s="16">
        <v>40927.026959615934</v>
      </c>
      <c r="G31" s="11">
        <v>1</v>
      </c>
    </row>
    <row r="32" spans="1:7" x14ac:dyDescent="0.2">
      <c r="A32" s="9" t="s">
        <v>34</v>
      </c>
      <c r="B32" s="11" t="s">
        <v>20</v>
      </c>
      <c r="C32" s="11">
        <v>30133</v>
      </c>
      <c r="D32" s="16">
        <v>480.7112291370421</v>
      </c>
      <c r="E32" s="16">
        <v>-15.181246929512294</v>
      </c>
      <c r="F32" s="16">
        <v>465.52998220752977</v>
      </c>
      <c r="G32" s="11">
        <v>1</v>
      </c>
    </row>
    <row r="33" spans="1:7" x14ac:dyDescent="0.2">
      <c r="A33" s="9" t="s">
        <v>35</v>
      </c>
      <c r="B33" s="11" t="s">
        <v>20</v>
      </c>
      <c r="C33" s="11">
        <v>30134</v>
      </c>
      <c r="D33" s="16">
        <v>79537.696656544766</v>
      </c>
      <c r="E33" s="16">
        <v>-2443.5200257077104</v>
      </c>
      <c r="F33" s="16">
        <v>77094.176630837057</v>
      </c>
      <c r="G33" s="11">
        <v>1</v>
      </c>
    </row>
    <row r="34" spans="1:7" x14ac:dyDescent="0.2">
      <c r="A34" s="9" t="s">
        <v>36</v>
      </c>
      <c r="B34" s="11" t="s">
        <v>20</v>
      </c>
      <c r="C34" s="11">
        <v>30135</v>
      </c>
      <c r="D34" s="16">
        <v>5386.8934799999824</v>
      </c>
      <c r="E34" s="16">
        <v>-175.09184344223522</v>
      </c>
      <c r="F34" s="16">
        <v>5211.8016365577478</v>
      </c>
      <c r="G34" s="11">
        <v>1</v>
      </c>
    </row>
    <row r="35" spans="1:7" x14ac:dyDescent="0.2">
      <c r="A35" s="9" t="s">
        <v>37</v>
      </c>
      <c r="B35" s="11" t="s">
        <v>20</v>
      </c>
      <c r="C35" s="11">
        <v>30136</v>
      </c>
      <c r="D35" s="16">
        <v>29294.777219999989</v>
      </c>
      <c r="E35" s="16">
        <v>-782.76747050403833</v>
      </c>
      <c r="F35" s="16">
        <v>28512.009749495948</v>
      </c>
      <c r="G35" s="11">
        <v>1</v>
      </c>
    </row>
    <row r="36" spans="1:7" x14ac:dyDescent="0.2">
      <c r="A36" s="9" t="s">
        <v>38</v>
      </c>
      <c r="B36" s="11" t="s">
        <v>20</v>
      </c>
      <c r="C36" s="11">
        <v>30137</v>
      </c>
      <c r="D36" s="16">
        <v>176839.26987748171</v>
      </c>
      <c r="E36" s="16">
        <v>-5494.7777681606112</v>
      </c>
      <c r="F36" s="16">
        <v>171344.49210932109</v>
      </c>
      <c r="G36" s="11">
        <v>1</v>
      </c>
    </row>
    <row r="37" spans="1:7" x14ac:dyDescent="0.2">
      <c r="A37" s="9" t="s">
        <v>39</v>
      </c>
      <c r="B37" s="11" t="s">
        <v>20</v>
      </c>
      <c r="C37" s="11">
        <v>30138</v>
      </c>
      <c r="D37" s="16">
        <v>0</v>
      </c>
      <c r="E37" s="16">
        <v>0</v>
      </c>
      <c r="F37" s="16">
        <v>0</v>
      </c>
      <c r="G37" s="11">
        <v>1</v>
      </c>
    </row>
    <row r="38" spans="1:7" x14ac:dyDescent="0.2">
      <c r="A38" s="8" t="s">
        <v>40</v>
      </c>
      <c r="B38" s="11" t="s">
        <v>20</v>
      </c>
      <c r="C38" s="11">
        <v>3014</v>
      </c>
      <c r="D38" s="15">
        <f>+D39+D40+D41+D42+D43+D44</f>
        <v>1393658.001892521</v>
      </c>
      <c r="E38" s="15">
        <f>+E39+E40+E41+E42+E43+E44</f>
        <v>-2060.2096061707616</v>
      </c>
      <c r="F38" s="15">
        <f>+F39+F40+F41+F42+F43+F44</f>
        <v>1391597.7922863502</v>
      </c>
      <c r="G38" s="11">
        <v>1</v>
      </c>
    </row>
    <row r="39" spans="1:7" x14ac:dyDescent="0.2">
      <c r="A39" s="9" t="s">
        <v>41</v>
      </c>
      <c r="B39" s="11" t="s">
        <v>20</v>
      </c>
      <c r="C39" s="11">
        <v>30141</v>
      </c>
      <c r="D39" s="16">
        <v>483083.59167999867</v>
      </c>
      <c r="E39" s="16">
        <v>10513.672454893518</v>
      </c>
      <c r="F39" s="16">
        <v>493597.2641348922</v>
      </c>
      <c r="G39" s="11">
        <v>1</v>
      </c>
    </row>
    <row r="40" spans="1:7" x14ac:dyDescent="0.2">
      <c r="A40" s="9" t="s">
        <v>42</v>
      </c>
      <c r="B40" s="11" t="s">
        <v>20</v>
      </c>
      <c r="C40" s="11">
        <v>30142</v>
      </c>
      <c r="D40" s="16">
        <v>290844.9543770646</v>
      </c>
      <c r="E40" s="16">
        <v>-8750.0858412242633</v>
      </c>
      <c r="F40" s="16">
        <v>282094.86853584036</v>
      </c>
      <c r="G40" s="11">
        <v>1</v>
      </c>
    </row>
    <row r="41" spans="1:7" x14ac:dyDescent="0.2">
      <c r="A41" s="9" t="s">
        <v>43</v>
      </c>
      <c r="B41" s="11" t="s">
        <v>20</v>
      </c>
      <c r="C41" s="11">
        <v>30143</v>
      </c>
      <c r="D41" s="16">
        <v>420812.31460999959</v>
      </c>
      <c r="E41" s="16">
        <v>-11318.163735428452</v>
      </c>
      <c r="F41" s="16">
        <v>409494.15087457112</v>
      </c>
      <c r="G41" s="11">
        <v>1</v>
      </c>
    </row>
    <row r="42" spans="1:7" x14ac:dyDescent="0.2">
      <c r="A42" s="9" t="s">
        <v>44</v>
      </c>
      <c r="B42" s="11" t="s">
        <v>20</v>
      </c>
      <c r="C42" s="11">
        <v>30144</v>
      </c>
      <c r="D42" s="16">
        <v>37352.209579999544</v>
      </c>
      <c r="E42" s="16">
        <v>-1121.7219943937218</v>
      </c>
      <c r="F42" s="16">
        <v>36230.487585605821</v>
      </c>
      <c r="G42" s="11">
        <v>1</v>
      </c>
    </row>
    <row r="43" spans="1:7" x14ac:dyDescent="0.2">
      <c r="A43" s="9" t="s">
        <v>45</v>
      </c>
      <c r="B43" s="11" t="s">
        <v>20</v>
      </c>
      <c r="C43" s="11">
        <v>30145</v>
      </c>
      <c r="D43" s="16">
        <v>2954.7333154593116</v>
      </c>
      <c r="E43" s="16">
        <v>-87.552424691703465</v>
      </c>
      <c r="F43" s="16">
        <v>2867.1808907676077</v>
      </c>
      <c r="G43" s="11">
        <v>1</v>
      </c>
    </row>
    <row r="44" spans="1:7" x14ac:dyDescent="0.2">
      <c r="A44" s="9" t="s">
        <v>46</v>
      </c>
      <c r="B44" s="11" t="s">
        <v>20</v>
      </c>
      <c r="C44" s="11">
        <v>30146</v>
      </c>
      <c r="D44" s="16">
        <v>158610.19832999929</v>
      </c>
      <c r="E44" s="16">
        <v>8703.6419346738603</v>
      </c>
      <c r="F44" s="16">
        <v>167313.84026467317</v>
      </c>
      <c r="G44" s="11">
        <v>1</v>
      </c>
    </row>
    <row r="45" spans="1:7" x14ac:dyDescent="0.2">
      <c r="A45" s="8" t="s">
        <v>47</v>
      </c>
      <c r="B45" s="11" t="s">
        <v>20</v>
      </c>
      <c r="C45" s="11">
        <v>3015</v>
      </c>
      <c r="D45" s="15">
        <f>+D46+D47+D48+D49+D50</f>
        <v>1244053.4352300076</v>
      </c>
      <c r="E45" s="15">
        <f>+E46+E47+E48+E49+E50</f>
        <v>-463116.81291140919</v>
      </c>
      <c r="F45" s="15">
        <f>+F46+F47+F48+F49+F50</f>
        <v>780936.62231859844</v>
      </c>
      <c r="G45" s="11">
        <v>1</v>
      </c>
    </row>
    <row r="46" spans="1:7" x14ac:dyDescent="0.2">
      <c r="A46" s="9" t="s">
        <v>48</v>
      </c>
      <c r="B46" s="11" t="s">
        <v>20</v>
      </c>
      <c r="C46" s="11">
        <v>30151</v>
      </c>
      <c r="D46" s="16">
        <v>106920.37930000095</v>
      </c>
      <c r="E46" s="16">
        <v>6357.3908838250827</v>
      </c>
      <c r="F46" s="16">
        <v>113277.77018382603</v>
      </c>
      <c r="G46" s="11">
        <v>1</v>
      </c>
    </row>
    <row r="47" spans="1:7" x14ac:dyDescent="0.2">
      <c r="A47" s="9" t="s">
        <v>49</v>
      </c>
      <c r="B47" s="11" t="s">
        <v>20</v>
      </c>
      <c r="C47" s="11">
        <v>30152</v>
      </c>
      <c r="D47" s="16">
        <v>178627.36203999951</v>
      </c>
      <c r="E47" s="16">
        <v>-4726.6443409003168</v>
      </c>
      <c r="F47" s="16">
        <v>173900.71769909919</v>
      </c>
      <c r="G47" s="11">
        <v>1</v>
      </c>
    </row>
    <row r="48" spans="1:7" x14ac:dyDescent="0.2">
      <c r="A48" s="9" t="s">
        <v>50</v>
      </c>
      <c r="B48" s="11" t="s">
        <v>20</v>
      </c>
      <c r="C48" s="11">
        <v>30153</v>
      </c>
      <c r="D48" s="16">
        <v>0</v>
      </c>
      <c r="E48" s="16">
        <v>0</v>
      </c>
      <c r="F48" s="16">
        <v>0</v>
      </c>
      <c r="G48" s="11">
        <v>1</v>
      </c>
    </row>
    <row r="49" spans="1:7" x14ac:dyDescent="0.2">
      <c r="A49" s="9" t="s">
        <v>51</v>
      </c>
      <c r="B49" s="11" t="s">
        <v>20</v>
      </c>
      <c r="C49" s="11">
        <v>30154</v>
      </c>
      <c r="D49" s="16">
        <v>0</v>
      </c>
      <c r="E49" s="16">
        <v>0</v>
      </c>
      <c r="F49" s="16">
        <v>0</v>
      </c>
      <c r="G49" s="11">
        <v>1</v>
      </c>
    </row>
    <row r="50" spans="1:7" x14ac:dyDescent="0.2">
      <c r="A50" s="9" t="s">
        <v>52</v>
      </c>
      <c r="B50" s="11" t="s">
        <v>20</v>
      </c>
      <c r="C50" s="11">
        <v>30155</v>
      </c>
      <c r="D50" s="16">
        <v>958505.6938900071</v>
      </c>
      <c r="E50" s="16">
        <v>-464747.55945433397</v>
      </c>
      <c r="F50" s="16">
        <v>493758.13443567319</v>
      </c>
      <c r="G50" s="11">
        <v>1</v>
      </c>
    </row>
    <row r="51" spans="1:7" x14ac:dyDescent="0.2">
      <c r="A51" s="8" t="s">
        <v>53</v>
      </c>
      <c r="B51" s="11" t="s">
        <v>20</v>
      </c>
      <c r="C51" s="11">
        <v>302</v>
      </c>
      <c r="D51" s="15">
        <f>+D52+D53+D54+D55+D56+D57+D58</f>
        <v>1222510.0573249168</v>
      </c>
      <c r="E51" s="15">
        <f>+E52+E53+E54+E55+E56+E57+E58</f>
        <v>511314.03500227135</v>
      </c>
      <c r="F51" s="15">
        <f>+F52+F53+F54+F55+F56+F57+F58</f>
        <v>1733824.0923271882</v>
      </c>
      <c r="G51" s="11">
        <v>1</v>
      </c>
    </row>
    <row r="52" spans="1:7" x14ac:dyDescent="0.2">
      <c r="A52" s="9" t="s">
        <v>54</v>
      </c>
      <c r="B52" s="11" t="s">
        <v>20</v>
      </c>
      <c r="C52" s="11">
        <v>3021</v>
      </c>
      <c r="D52" s="16">
        <v>48171.975080000004</v>
      </c>
      <c r="E52" s="16">
        <v>363790.23947822535</v>
      </c>
      <c r="F52" s="16">
        <v>411962.21455822536</v>
      </c>
      <c r="G52" s="11">
        <v>1</v>
      </c>
    </row>
    <row r="53" spans="1:7" x14ac:dyDescent="0.2">
      <c r="A53" s="9" t="s">
        <v>55</v>
      </c>
      <c r="B53" s="11" t="s">
        <v>20</v>
      </c>
      <c r="C53" s="11">
        <v>3022</v>
      </c>
      <c r="D53" s="16">
        <v>637204.86168491642</v>
      </c>
      <c r="E53" s="16">
        <v>115210.99430949995</v>
      </c>
      <c r="F53" s="16">
        <v>752415.8559944164</v>
      </c>
      <c r="G53" s="11">
        <v>1</v>
      </c>
    </row>
    <row r="54" spans="1:7" x14ac:dyDescent="0.2">
      <c r="A54" s="9" t="s">
        <v>56</v>
      </c>
      <c r="B54" s="11" t="s">
        <v>20</v>
      </c>
      <c r="C54" s="11">
        <v>3023</v>
      </c>
      <c r="D54" s="16">
        <v>13089.084669999998</v>
      </c>
      <c r="E54" s="16">
        <v>-27.670850000000005</v>
      </c>
      <c r="F54" s="16">
        <v>13061.413819999998</v>
      </c>
      <c r="G54" s="11">
        <v>1</v>
      </c>
    </row>
    <row r="55" spans="1:7" x14ac:dyDescent="0.2">
      <c r="A55" s="9" t="s">
        <v>57</v>
      </c>
      <c r="B55" s="11" t="s">
        <v>20</v>
      </c>
      <c r="C55" s="11">
        <v>3024</v>
      </c>
      <c r="D55" s="16">
        <v>22921.678780000435</v>
      </c>
      <c r="E55" s="16">
        <v>-383.60041566862202</v>
      </c>
      <c r="F55" s="16">
        <v>22538.07836433181</v>
      </c>
      <c r="G55" s="11">
        <v>1</v>
      </c>
    </row>
    <row r="56" spans="1:7" x14ac:dyDescent="0.2">
      <c r="A56" s="9" t="s">
        <v>58</v>
      </c>
      <c r="B56" s="11" t="s">
        <v>20</v>
      </c>
      <c r="C56" s="11">
        <v>3025</v>
      </c>
      <c r="D56" s="16">
        <v>264335.76375999599</v>
      </c>
      <c r="E56" s="16">
        <v>32806.698084264026</v>
      </c>
      <c r="F56" s="16">
        <v>297142.46184426005</v>
      </c>
      <c r="G56" s="11">
        <v>1</v>
      </c>
    </row>
    <row r="57" spans="1:7" x14ac:dyDescent="0.2">
      <c r="A57" s="9" t="s">
        <v>59</v>
      </c>
      <c r="B57" s="11" t="s">
        <v>20</v>
      </c>
      <c r="C57" s="11">
        <v>3026</v>
      </c>
      <c r="D57" s="16">
        <v>200175.6444500029</v>
      </c>
      <c r="E57" s="16">
        <v>-1813.2519097091802</v>
      </c>
      <c r="F57" s="16">
        <v>198362.39254029372</v>
      </c>
      <c r="G57" s="11">
        <v>1</v>
      </c>
    </row>
    <row r="58" spans="1:7" x14ac:dyDescent="0.2">
      <c r="A58" s="9" t="s">
        <v>60</v>
      </c>
      <c r="B58" s="11" t="s">
        <v>20</v>
      </c>
      <c r="C58" s="11">
        <v>3027</v>
      </c>
      <c r="D58" s="16">
        <v>36611.048900001188</v>
      </c>
      <c r="E58" s="16">
        <v>1730.6263056598273</v>
      </c>
      <c r="F58" s="16">
        <v>38341.67520566102</v>
      </c>
      <c r="G58" s="11">
        <v>1</v>
      </c>
    </row>
    <row r="59" spans="1:7" x14ac:dyDescent="0.2">
      <c r="A59" s="18" t="s">
        <v>108</v>
      </c>
      <c r="B59" s="11" t="s">
        <v>20</v>
      </c>
      <c r="C59" s="19">
        <v>31</v>
      </c>
      <c r="D59" s="15">
        <f>+D60+D61+D62+D63+D64+D65</f>
        <v>2826830.2160800179</v>
      </c>
      <c r="E59" s="15">
        <f>+E60+E61+E62+E63+E64+E65</f>
        <v>-108488.6458760137</v>
      </c>
      <c r="F59" s="15">
        <f>+F60+F61+F62+F63+F64+F65</f>
        <v>2718341.5702040037</v>
      </c>
      <c r="G59" s="11">
        <v>1</v>
      </c>
    </row>
    <row r="60" spans="1:7" x14ac:dyDescent="0.2">
      <c r="A60" s="20" t="s">
        <v>61</v>
      </c>
      <c r="B60" s="11" t="s">
        <v>20</v>
      </c>
      <c r="C60" s="19">
        <v>311</v>
      </c>
      <c r="D60" s="16">
        <v>1468762.9822299997</v>
      </c>
      <c r="E60" s="16">
        <v>-5533.9034945000858</v>
      </c>
      <c r="F60" s="16">
        <v>1463229.0787354996</v>
      </c>
      <c r="G60" s="11">
        <v>1</v>
      </c>
    </row>
    <row r="61" spans="1:7" x14ac:dyDescent="0.2">
      <c r="A61" s="20" t="s">
        <v>62</v>
      </c>
      <c r="B61" s="11" t="s">
        <v>20</v>
      </c>
      <c r="C61" s="19">
        <v>312</v>
      </c>
      <c r="D61" s="16">
        <v>682588.56507001712</v>
      </c>
      <c r="E61" s="16">
        <v>16855.372966236486</v>
      </c>
      <c r="F61" s="16">
        <v>699443.93803625356</v>
      </c>
      <c r="G61" s="11">
        <v>1</v>
      </c>
    </row>
    <row r="62" spans="1:7" x14ac:dyDescent="0.2">
      <c r="A62" s="20" t="s">
        <v>63</v>
      </c>
      <c r="B62" s="11" t="s">
        <v>20</v>
      </c>
      <c r="C62" s="19">
        <v>313</v>
      </c>
      <c r="D62" s="16">
        <v>0</v>
      </c>
      <c r="E62" s="16">
        <v>0</v>
      </c>
      <c r="F62" s="16">
        <v>0</v>
      </c>
      <c r="G62" s="11">
        <v>1</v>
      </c>
    </row>
    <row r="63" spans="1:7" x14ac:dyDescent="0.2">
      <c r="A63" s="20" t="s">
        <v>64</v>
      </c>
      <c r="B63" s="11" t="s">
        <v>20</v>
      </c>
      <c r="C63" s="19">
        <v>314</v>
      </c>
      <c r="D63" s="16">
        <v>372878.34953000088</v>
      </c>
      <c r="E63" s="16">
        <v>7889.9242119999226</v>
      </c>
      <c r="F63" s="16">
        <v>380768.27374200081</v>
      </c>
      <c r="G63" s="11">
        <v>1</v>
      </c>
    </row>
    <row r="64" spans="1:7" x14ac:dyDescent="0.2">
      <c r="A64" s="20" t="s">
        <v>65</v>
      </c>
      <c r="B64" s="11" t="s">
        <v>20</v>
      </c>
      <c r="C64" s="19">
        <v>315</v>
      </c>
      <c r="D64" s="16">
        <v>0</v>
      </c>
      <c r="E64" s="16">
        <v>0</v>
      </c>
      <c r="F64" s="16">
        <v>0</v>
      </c>
      <c r="G64" s="11">
        <v>1</v>
      </c>
    </row>
    <row r="65" spans="1:7" x14ac:dyDescent="0.2">
      <c r="A65" s="20" t="s">
        <v>66</v>
      </c>
      <c r="B65" s="11" t="s">
        <v>20</v>
      </c>
      <c r="C65" s="19">
        <v>316</v>
      </c>
      <c r="D65" s="16">
        <v>302600.31925</v>
      </c>
      <c r="E65" s="16">
        <v>-127700.03955975002</v>
      </c>
      <c r="F65" s="16">
        <v>174900.27969024997</v>
      </c>
      <c r="G65" s="11">
        <v>1</v>
      </c>
    </row>
    <row r="66" spans="1:7" x14ac:dyDescent="0.2">
      <c r="A66" s="18" t="s">
        <v>109</v>
      </c>
      <c r="B66" s="11" t="s">
        <v>20</v>
      </c>
      <c r="C66" s="19">
        <v>32</v>
      </c>
      <c r="D66" s="17">
        <v>0</v>
      </c>
      <c r="E66" s="17">
        <v>0</v>
      </c>
      <c r="F66" s="17">
        <v>0</v>
      </c>
      <c r="G66" s="11">
        <v>1</v>
      </c>
    </row>
    <row r="67" spans="1:7" x14ac:dyDescent="0.2">
      <c r="A67" s="18" t="s">
        <v>110</v>
      </c>
      <c r="B67" s="11" t="s">
        <v>20</v>
      </c>
      <c r="C67" s="19">
        <v>33</v>
      </c>
      <c r="D67" s="15">
        <f>+D68+D100+D107</f>
        <v>-4129626.7593962038</v>
      </c>
      <c r="E67" s="15">
        <f>+E68+E100+E107</f>
        <v>-81168.30155106142</v>
      </c>
      <c r="F67" s="15">
        <f>+F68+F100+F107</f>
        <v>-4210795.0609472655</v>
      </c>
      <c r="G67" s="11">
        <v>1</v>
      </c>
    </row>
    <row r="68" spans="1:7" x14ac:dyDescent="0.2">
      <c r="A68" s="21" t="s">
        <v>111</v>
      </c>
      <c r="B68" s="11" t="s">
        <v>20</v>
      </c>
      <c r="C68" s="19">
        <v>341</v>
      </c>
      <c r="D68" s="15">
        <f>+D69+D77+D78+D87+D94</f>
        <v>-2541054.7596110594</v>
      </c>
      <c r="E68" s="15">
        <f>+E69+E77+E78+E87+E94</f>
        <v>40815.400689639617</v>
      </c>
      <c r="F68" s="15">
        <f>+F69+F77+F78+F87+F94</f>
        <v>-2500239.3589214203</v>
      </c>
      <c r="G68" s="11">
        <v>1</v>
      </c>
    </row>
    <row r="69" spans="1:7" x14ac:dyDescent="0.2">
      <c r="A69" s="21" t="s">
        <v>67</v>
      </c>
      <c r="B69" s="11" t="s">
        <v>20</v>
      </c>
      <c r="C69" s="19">
        <v>3411</v>
      </c>
      <c r="D69" s="15">
        <f>D70+D71+D72+D73+D74+D75+D76</f>
        <v>-1079716.2873800083</v>
      </c>
      <c r="E69" s="15">
        <f>E70+E71+E72+E73+E74+E75+E76</f>
        <v>31791.033110242133</v>
      </c>
      <c r="F69" s="15">
        <f>F70+F71+F72+F73+F74+F75+F76</f>
        <v>-1047925.2542697662</v>
      </c>
      <c r="G69" s="11">
        <v>1</v>
      </c>
    </row>
    <row r="70" spans="1:7" x14ac:dyDescent="0.2">
      <c r="A70" s="21" t="s">
        <v>23</v>
      </c>
      <c r="B70" s="11" t="s">
        <v>20</v>
      </c>
      <c r="C70" s="19">
        <v>34111</v>
      </c>
      <c r="D70" s="16">
        <v>-61975.003566168925</v>
      </c>
      <c r="E70" s="16">
        <v>1909.31566357576</v>
      </c>
      <c r="F70" s="16">
        <v>-60065.687902593163</v>
      </c>
      <c r="G70" s="11">
        <v>1</v>
      </c>
    </row>
    <row r="71" spans="1:7" x14ac:dyDescent="0.2">
      <c r="A71" s="21" t="s">
        <v>24</v>
      </c>
      <c r="B71" s="11" t="s">
        <v>20</v>
      </c>
      <c r="C71" s="19">
        <v>34112</v>
      </c>
      <c r="D71" s="16">
        <v>-47901.628190000607</v>
      </c>
      <c r="E71" s="16">
        <v>1427.1210034828296</v>
      </c>
      <c r="F71" s="16">
        <v>-46474.507186517782</v>
      </c>
      <c r="G71" s="11">
        <v>1</v>
      </c>
    </row>
    <row r="72" spans="1:7" x14ac:dyDescent="0.2">
      <c r="A72" s="21" t="s">
        <v>25</v>
      </c>
      <c r="B72" s="11" t="s">
        <v>20</v>
      </c>
      <c r="C72" s="19">
        <v>34113</v>
      </c>
      <c r="D72" s="16">
        <v>-350262.489850874</v>
      </c>
      <c r="E72" s="16">
        <v>10670.578971786523</v>
      </c>
      <c r="F72" s="16">
        <v>-339591.91087908752</v>
      </c>
      <c r="G72" s="11">
        <v>1</v>
      </c>
    </row>
    <row r="73" spans="1:7" x14ac:dyDescent="0.2">
      <c r="A73" s="21" t="s">
        <v>26</v>
      </c>
      <c r="B73" s="11" t="s">
        <v>20</v>
      </c>
      <c r="C73" s="19">
        <v>34114</v>
      </c>
      <c r="D73" s="16">
        <v>-593662.11536296492</v>
      </c>
      <c r="E73" s="16">
        <v>17494.25980139702</v>
      </c>
      <c r="F73" s="16">
        <v>-576167.85556156782</v>
      </c>
      <c r="G73" s="11">
        <v>1</v>
      </c>
    </row>
    <row r="74" spans="1:7" x14ac:dyDescent="0.2">
      <c r="A74" s="21" t="s">
        <v>27</v>
      </c>
      <c r="B74" s="11" t="s">
        <v>20</v>
      </c>
      <c r="C74" s="19">
        <v>34115</v>
      </c>
      <c r="D74" s="16">
        <v>-25915.050409999996</v>
      </c>
      <c r="E74" s="16">
        <v>289.75766999999991</v>
      </c>
      <c r="F74" s="16">
        <v>-25625.292739999994</v>
      </c>
      <c r="G74" s="11">
        <v>1</v>
      </c>
    </row>
    <row r="75" spans="1:7" x14ac:dyDescent="0.2">
      <c r="A75" s="21" t="s">
        <v>28</v>
      </c>
      <c r="B75" s="11" t="s">
        <v>20</v>
      </c>
      <c r="C75" s="19">
        <v>34116</v>
      </c>
      <c r="D75" s="16">
        <v>0</v>
      </c>
      <c r="E75" s="16">
        <v>0</v>
      </c>
      <c r="F75" s="16">
        <v>0</v>
      </c>
      <c r="G75" s="11">
        <v>1</v>
      </c>
    </row>
    <row r="76" spans="1:7" x14ac:dyDescent="0.2">
      <c r="A76" s="21" t="s">
        <v>29</v>
      </c>
      <c r="B76" s="11" t="s">
        <v>20</v>
      </c>
      <c r="C76" s="19">
        <v>34117</v>
      </c>
      <c r="D76" s="16">
        <v>0</v>
      </c>
      <c r="E76" s="16">
        <v>0</v>
      </c>
      <c r="F76" s="16">
        <v>0</v>
      </c>
      <c r="G76" s="11">
        <v>1</v>
      </c>
    </row>
    <row r="77" spans="1:7" x14ac:dyDescent="0.2">
      <c r="A77" s="20" t="s">
        <v>68</v>
      </c>
      <c r="B77" s="11" t="s">
        <v>20</v>
      </c>
      <c r="C77" s="19">
        <v>3412</v>
      </c>
      <c r="D77" s="16">
        <v>-170353.51993999508</v>
      </c>
      <c r="E77" s="16">
        <v>-15785.979451002841</v>
      </c>
      <c r="F77" s="16">
        <v>-186139.49939099792</v>
      </c>
      <c r="G77" s="11">
        <v>1</v>
      </c>
    </row>
    <row r="78" spans="1:7" x14ac:dyDescent="0.2">
      <c r="A78" s="20" t="s">
        <v>69</v>
      </c>
      <c r="B78" s="11" t="s">
        <v>20</v>
      </c>
      <c r="C78" s="19">
        <v>3413</v>
      </c>
      <c r="D78" s="15">
        <f>+D79+D80+D81+D82+D83+D84+D85+D86</f>
        <v>-248584.52500547195</v>
      </c>
      <c r="E78" s="15">
        <f>+E79+E80+E81+E82+E83+E84+E85+E86</f>
        <v>7326.9179343503001</v>
      </c>
      <c r="F78" s="15">
        <f>+F79+F80+F81+F82+F83+F84+F85+F86</f>
        <v>-241257.60707112166</v>
      </c>
      <c r="G78" s="11">
        <v>1</v>
      </c>
    </row>
    <row r="79" spans="1:7" x14ac:dyDescent="0.2">
      <c r="A79" s="21" t="s">
        <v>32</v>
      </c>
      <c r="B79" s="11" t="s">
        <v>20</v>
      </c>
      <c r="C79" s="19">
        <v>34131</v>
      </c>
      <c r="D79" s="16">
        <v>0</v>
      </c>
      <c r="E79" s="16">
        <v>0</v>
      </c>
      <c r="F79" s="16">
        <v>0</v>
      </c>
      <c r="G79" s="11">
        <v>1</v>
      </c>
    </row>
    <row r="80" spans="1:7" x14ac:dyDescent="0.2">
      <c r="A80" s="18" t="s">
        <v>33</v>
      </c>
      <c r="B80" s="11" t="s">
        <v>20</v>
      </c>
      <c r="C80" s="19">
        <v>34132</v>
      </c>
      <c r="D80" s="16">
        <v>-37989.996456948335</v>
      </c>
      <c r="E80" s="16">
        <v>1141.5640754624321</v>
      </c>
      <c r="F80" s="16">
        <v>-36848.432381485902</v>
      </c>
      <c r="G80" s="11">
        <v>1</v>
      </c>
    </row>
    <row r="81" spans="1:7" x14ac:dyDescent="0.2">
      <c r="A81" s="21" t="s">
        <v>34</v>
      </c>
      <c r="B81" s="11" t="s">
        <v>20</v>
      </c>
      <c r="C81" s="19">
        <v>34133</v>
      </c>
      <c r="D81" s="16">
        <v>-432.12233305190068</v>
      </c>
      <c r="E81" s="16">
        <v>12.984874378076944</v>
      </c>
      <c r="F81" s="16">
        <v>-419.13745867382374</v>
      </c>
      <c r="G81" s="11">
        <v>1</v>
      </c>
    </row>
    <row r="82" spans="1:7" x14ac:dyDescent="0.2">
      <c r="A82" s="21" t="s">
        <v>35</v>
      </c>
      <c r="B82" s="11" t="s">
        <v>20</v>
      </c>
      <c r="C82" s="19">
        <v>34134</v>
      </c>
      <c r="D82" s="16">
        <v>-52502.992236050151</v>
      </c>
      <c r="E82" s="16">
        <v>1470.9261427263875</v>
      </c>
      <c r="F82" s="16">
        <v>-51032.066093323767</v>
      </c>
      <c r="G82" s="11">
        <v>1</v>
      </c>
    </row>
    <row r="83" spans="1:7" x14ac:dyDescent="0.2">
      <c r="A83" s="21" t="s">
        <v>36</v>
      </c>
      <c r="B83" s="11" t="s">
        <v>20</v>
      </c>
      <c r="C83" s="19">
        <v>34135</v>
      </c>
      <c r="D83" s="16">
        <v>-2810.8856200000014</v>
      </c>
      <c r="E83" s="16">
        <v>77.673709973088549</v>
      </c>
      <c r="F83" s="16">
        <v>-2733.2119100269128</v>
      </c>
      <c r="G83" s="11">
        <v>1</v>
      </c>
    </row>
    <row r="84" spans="1:7" x14ac:dyDescent="0.2">
      <c r="A84" s="21" t="s">
        <v>37</v>
      </c>
      <c r="B84" s="11" t="s">
        <v>20</v>
      </c>
      <c r="C84" s="19">
        <v>34136</v>
      </c>
      <c r="D84" s="16">
        <v>-10780.625680000025</v>
      </c>
      <c r="E84" s="16">
        <v>268.70266091257918</v>
      </c>
      <c r="F84" s="16">
        <v>-10511.923019087444</v>
      </c>
      <c r="G84" s="11">
        <v>1</v>
      </c>
    </row>
    <row r="85" spans="1:7" x14ac:dyDescent="0.2">
      <c r="A85" s="21" t="s">
        <v>38</v>
      </c>
      <c r="B85" s="11" t="s">
        <v>20</v>
      </c>
      <c r="C85" s="19">
        <v>34137</v>
      </c>
      <c r="D85" s="16">
        <v>-144067.90267942153</v>
      </c>
      <c r="E85" s="16">
        <v>4355.0664708977356</v>
      </c>
      <c r="F85" s="16">
        <v>-139712.8362085238</v>
      </c>
      <c r="G85" s="11">
        <v>1</v>
      </c>
    </row>
    <row r="86" spans="1:7" x14ac:dyDescent="0.2">
      <c r="A86" s="21" t="s">
        <v>39</v>
      </c>
      <c r="B86" s="11" t="s">
        <v>20</v>
      </c>
      <c r="C86" s="19">
        <v>34138</v>
      </c>
      <c r="D86" s="16">
        <v>0</v>
      </c>
      <c r="E86" s="16">
        <v>0</v>
      </c>
      <c r="F86" s="16">
        <v>0</v>
      </c>
      <c r="G86" s="11">
        <v>1</v>
      </c>
    </row>
    <row r="87" spans="1:7" x14ac:dyDescent="0.2">
      <c r="A87" s="20" t="s">
        <v>70</v>
      </c>
      <c r="B87" s="11" t="s">
        <v>20</v>
      </c>
      <c r="C87" s="19">
        <v>3414</v>
      </c>
      <c r="D87" s="15">
        <f>+D88+D89+D90+D91+D92+D93</f>
        <v>-555432.76268558542</v>
      </c>
      <c r="E87" s="15">
        <f>+E88+E89+E90+E91+E92+E93</f>
        <v>5216.2758545840998</v>
      </c>
      <c r="F87" s="15">
        <f>+F88+F89+F90+F91+F92+F93</f>
        <v>-550216.48683100147</v>
      </c>
      <c r="G87" s="11">
        <v>1</v>
      </c>
    </row>
    <row r="88" spans="1:7" x14ac:dyDescent="0.2">
      <c r="A88" s="21" t="s">
        <v>41</v>
      </c>
      <c r="B88" s="11" t="s">
        <v>20</v>
      </c>
      <c r="C88" s="19">
        <v>34141</v>
      </c>
      <c r="D88" s="16">
        <v>-211653.46909018079</v>
      </c>
      <c r="E88" s="16">
        <v>-3340.6889735581585</v>
      </c>
      <c r="F88" s="16">
        <v>-214994.15806373896</v>
      </c>
      <c r="G88" s="11">
        <v>1</v>
      </c>
    </row>
    <row r="89" spans="1:7" x14ac:dyDescent="0.2">
      <c r="A89" s="21" t="s">
        <v>71</v>
      </c>
      <c r="B89" s="11" t="s">
        <v>20</v>
      </c>
      <c r="C89" s="19">
        <v>34142</v>
      </c>
      <c r="D89" s="16">
        <v>-159948.33535305309</v>
      </c>
      <c r="E89" s="16">
        <v>4341.3991528142824</v>
      </c>
      <c r="F89" s="16">
        <v>-155606.93620023882</v>
      </c>
      <c r="G89" s="11">
        <v>1</v>
      </c>
    </row>
    <row r="90" spans="1:7" x14ac:dyDescent="0.2">
      <c r="A90" s="21" t="s">
        <v>43</v>
      </c>
      <c r="B90" s="11" t="s">
        <v>20</v>
      </c>
      <c r="C90" s="19">
        <v>34143</v>
      </c>
      <c r="D90" s="16">
        <v>-140506.76058999938</v>
      </c>
      <c r="E90" s="16">
        <v>3594.7473353681398</v>
      </c>
      <c r="F90" s="16">
        <v>-136912.01325463125</v>
      </c>
      <c r="G90" s="11">
        <v>1</v>
      </c>
    </row>
    <row r="91" spans="1:7" x14ac:dyDescent="0.2">
      <c r="A91" s="21" t="s">
        <v>44</v>
      </c>
      <c r="B91" s="11" t="s">
        <v>20</v>
      </c>
      <c r="C91" s="19">
        <v>34144</v>
      </c>
      <c r="D91" s="16">
        <v>-26110.002239999609</v>
      </c>
      <c r="E91" s="16">
        <v>761.76694241322264</v>
      </c>
      <c r="F91" s="16">
        <v>-25348.235297586387</v>
      </c>
      <c r="G91" s="11">
        <v>1</v>
      </c>
    </row>
    <row r="92" spans="1:7" x14ac:dyDescent="0.2">
      <c r="A92" s="21" t="s">
        <v>45</v>
      </c>
      <c r="B92" s="11" t="s">
        <v>20</v>
      </c>
      <c r="C92" s="19">
        <v>34145</v>
      </c>
      <c r="D92" s="16">
        <v>-1431.4640775269881</v>
      </c>
      <c r="E92" s="16">
        <v>38.872588891281552</v>
      </c>
      <c r="F92" s="16">
        <v>-1392.5914886357068</v>
      </c>
      <c r="G92" s="11">
        <v>1</v>
      </c>
    </row>
    <row r="93" spans="1:7" x14ac:dyDescent="0.2">
      <c r="A93" s="21" t="s">
        <v>46</v>
      </c>
      <c r="B93" s="11" t="s">
        <v>20</v>
      </c>
      <c r="C93" s="19">
        <v>34146</v>
      </c>
      <c r="D93" s="16">
        <v>-15782.731334825656</v>
      </c>
      <c r="E93" s="16">
        <v>-179.82119134466882</v>
      </c>
      <c r="F93" s="16">
        <v>-15962.552526170324</v>
      </c>
      <c r="G93" s="11">
        <v>1</v>
      </c>
    </row>
    <row r="94" spans="1:7" x14ac:dyDescent="0.2">
      <c r="A94" s="20" t="s">
        <v>72</v>
      </c>
      <c r="B94" s="11" t="s">
        <v>20</v>
      </c>
      <c r="C94" s="19">
        <v>3415</v>
      </c>
      <c r="D94" s="15">
        <f>+D95+D96+D97+D98+D99</f>
        <v>-486967.66459999891</v>
      </c>
      <c r="E94" s="15">
        <f>+E95+E96+E97+E98+E99</f>
        <v>12267.15324146592</v>
      </c>
      <c r="F94" s="15">
        <f>+F95+F96+F97+F98+F99</f>
        <v>-474700.51135853294</v>
      </c>
      <c r="G94" s="11">
        <v>1</v>
      </c>
    </row>
    <row r="95" spans="1:7" x14ac:dyDescent="0.2">
      <c r="A95" s="21" t="s">
        <v>48</v>
      </c>
      <c r="B95" s="11" t="s">
        <v>20</v>
      </c>
      <c r="C95" s="19">
        <v>34151</v>
      </c>
      <c r="D95" s="16">
        <v>-46372.486399999383</v>
      </c>
      <c r="E95" s="16">
        <v>-2115.2708948237714</v>
      </c>
      <c r="F95" s="16">
        <v>-48487.757294823154</v>
      </c>
      <c r="G95" s="11">
        <v>1</v>
      </c>
    </row>
    <row r="96" spans="1:7" x14ac:dyDescent="0.2">
      <c r="A96" s="21" t="s">
        <v>49</v>
      </c>
      <c r="B96" s="11" t="s">
        <v>20</v>
      </c>
      <c r="C96" s="19">
        <v>34152</v>
      </c>
      <c r="D96" s="16">
        <v>-77854.737919999767</v>
      </c>
      <c r="E96" s="16">
        <v>1986.2480055215942</v>
      </c>
      <c r="F96" s="16">
        <v>-75868.489914478167</v>
      </c>
      <c r="G96" s="11">
        <v>1</v>
      </c>
    </row>
    <row r="97" spans="1:7" x14ac:dyDescent="0.2">
      <c r="A97" s="21" t="s">
        <v>50</v>
      </c>
      <c r="B97" s="11" t="s">
        <v>20</v>
      </c>
      <c r="C97" s="19">
        <v>34153</v>
      </c>
      <c r="D97" s="16">
        <v>0</v>
      </c>
      <c r="E97" s="16">
        <v>0</v>
      </c>
      <c r="F97" s="16">
        <v>0</v>
      </c>
      <c r="G97" s="11">
        <v>1</v>
      </c>
    </row>
    <row r="98" spans="1:7" x14ac:dyDescent="0.2">
      <c r="A98" s="21" t="s">
        <v>51</v>
      </c>
      <c r="B98" s="11" t="s">
        <v>20</v>
      </c>
      <c r="C98" s="19">
        <v>34154</v>
      </c>
      <c r="D98" s="16">
        <v>0</v>
      </c>
      <c r="E98" s="16">
        <v>0</v>
      </c>
      <c r="F98" s="16">
        <v>0</v>
      </c>
      <c r="G98" s="11">
        <v>1</v>
      </c>
    </row>
    <row r="99" spans="1:7" x14ac:dyDescent="0.2">
      <c r="A99" s="21" t="s">
        <v>52</v>
      </c>
      <c r="B99" s="11" t="s">
        <v>20</v>
      </c>
      <c r="C99" s="19">
        <v>34155</v>
      </c>
      <c r="D99" s="16">
        <v>-362740.44027999975</v>
      </c>
      <c r="E99" s="16">
        <v>12396.176130768097</v>
      </c>
      <c r="F99" s="16">
        <v>-350344.2641492316</v>
      </c>
      <c r="G99" s="11">
        <v>1</v>
      </c>
    </row>
    <row r="100" spans="1:7" x14ac:dyDescent="0.2">
      <c r="A100" s="21" t="s">
        <v>112</v>
      </c>
      <c r="B100" s="11" t="s">
        <v>20</v>
      </c>
      <c r="C100" s="19">
        <v>342</v>
      </c>
      <c r="D100" s="15">
        <f>+D101+D102+D103+D104+D105+D106</f>
        <v>-384385.83485688927</v>
      </c>
      <c r="E100" s="15">
        <f>+E101+E102+E103+E104+E105+E106</f>
        <v>-132118.10481594884</v>
      </c>
      <c r="F100" s="15">
        <f>+F101+F102+F103+F104+F105+F106</f>
        <v>-516503.93967283808</v>
      </c>
      <c r="G100" s="11">
        <v>1</v>
      </c>
    </row>
    <row r="101" spans="1:7" x14ac:dyDescent="0.2">
      <c r="A101" s="21" t="s">
        <v>73</v>
      </c>
      <c r="B101" s="11" t="s">
        <v>20</v>
      </c>
      <c r="C101" s="19">
        <v>3421</v>
      </c>
      <c r="D101" s="16">
        <v>-258159.18896532155</v>
      </c>
      <c r="E101" s="16">
        <v>-126866.2462721873</v>
      </c>
      <c r="F101" s="16">
        <v>-385025.43523750885</v>
      </c>
      <c r="G101" s="11">
        <v>1</v>
      </c>
    </row>
    <row r="102" spans="1:7" x14ac:dyDescent="0.2">
      <c r="A102" s="21" t="s">
        <v>74</v>
      </c>
      <c r="B102" s="11" t="s">
        <v>20</v>
      </c>
      <c r="C102" s="19">
        <v>3422</v>
      </c>
      <c r="D102" s="16">
        <v>-9243.3524600000001</v>
      </c>
      <c r="E102" s="16">
        <v>27.670850000000083</v>
      </c>
      <c r="F102" s="16">
        <v>-9215.6816100000015</v>
      </c>
      <c r="G102" s="11">
        <v>1</v>
      </c>
    </row>
    <row r="103" spans="1:7" x14ac:dyDescent="0.2">
      <c r="A103" s="21" t="s">
        <v>75</v>
      </c>
      <c r="B103" s="11" t="s">
        <v>20</v>
      </c>
      <c r="C103" s="19">
        <v>3423</v>
      </c>
      <c r="D103" s="16">
        <v>-18157.541809999526</v>
      </c>
      <c r="E103" s="16">
        <v>252.02244674223877</v>
      </c>
      <c r="F103" s="16">
        <v>-17905.519363257285</v>
      </c>
      <c r="G103" s="11">
        <v>1</v>
      </c>
    </row>
    <row r="104" spans="1:7" x14ac:dyDescent="0.2">
      <c r="A104" s="21" t="s">
        <v>76</v>
      </c>
      <c r="B104" s="11" t="s">
        <v>20</v>
      </c>
      <c r="C104" s="19">
        <v>3424</v>
      </c>
      <c r="D104" s="16">
        <v>-49890.579186981427</v>
      </c>
      <c r="E104" s="16">
        <v>-8611.8793979803468</v>
      </c>
      <c r="F104" s="16">
        <v>-58502.458584961772</v>
      </c>
      <c r="G104" s="11">
        <v>1</v>
      </c>
    </row>
    <row r="105" spans="1:7" x14ac:dyDescent="0.2">
      <c r="A105" s="21" t="s">
        <v>77</v>
      </c>
      <c r="B105" s="11" t="s">
        <v>20</v>
      </c>
      <c r="C105" s="19">
        <v>3425</v>
      </c>
      <c r="D105" s="16">
        <v>-28376.698074586096</v>
      </c>
      <c r="E105" s="16">
        <v>3677.6866580268006</v>
      </c>
      <c r="F105" s="16">
        <v>-24699.011416559297</v>
      </c>
      <c r="G105" s="11">
        <v>1</v>
      </c>
    </row>
    <row r="106" spans="1:7" x14ac:dyDescent="0.2">
      <c r="A106" s="21" t="s">
        <v>78</v>
      </c>
      <c r="B106" s="11" t="s">
        <v>20</v>
      </c>
      <c r="C106" s="19">
        <v>3426</v>
      </c>
      <c r="D106" s="16">
        <v>-20558.47436000067</v>
      </c>
      <c r="E106" s="16">
        <v>-597.35910055022021</v>
      </c>
      <c r="F106" s="16">
        <v>-21155.83346055089</v>
      </c>
      <c r="G106" s="11">
        <v>1</v>
      </c>
    </row>
    <row r="107" spans="1:7" x14ac:dyDescent="0.2">
      <c r="A107" s="20" t="s">
        <v>79</v>
      </c>
      <c r="B107" s="11" t="s">
        <v>20</v>
      </c>
      <c r="C107" s="19">
        <v>343</v>
      </c>
      <c r="D107" s="15">
        <f>+D108+D109+D110+D111+D112+D113</f>
        <v>-1204186.1649282554</v>
      </c>
      <c r="E107" s="15">
        <f>+E108+E109+E110+E111+E112+E113</f>
        <v>10134.402575247799</v>
      </c>
      <c r="F107" s="15">
        <f>+F108+F109+F110+F111+F112+F113</f>
        <v>-1194051.7623530072</v>
      </c>
      <c r="G107" s="11">
        <v>1</v>
      </c>
    </row>
    <row r="108" spans="1:7" x14ac:dyDescent="0.2">
      <c r="A108" s="21" t="s">
        <v>80</v>
      </c>
      <c r="B108" s="11" t="s">
        <v>20</v>
      </c>
      <c r="C108" s="19">
        <v>3431</v>
      </c>
      <c r="D108" s="16">
        <v>-481930.52566550003</v>
      </c>
      <c r="E108" s="16">
        <v>27387.849704750046</v>
      </c>
      <c r="F108" s="16">
        <v>-454542.67596074997</v>
      </c>
      <c r="G108" s="11">
        <v>1</v>
      </c>
    </row>
    <row r="109" spans="1:7" x14ac:dyDescent="0.2">
      <c r="A109" s="21" t="s">
        <v>81</v>
      </c>
      <c r="B109" s="11" t="s">
        <v>20</v>
      </c>
      <c r="C109" s="19">
        <v>3432</v>
      </c>
      <c r="D109" s="16">
        <v>-568390.20830792154</v>
      </c>
      <c r="E109" s="16">
        <v>-14035.623420085589</v>
      </c>
      <c r="F109" s="16">
        <v>-582425.83172800706</v>
      </c>
      <c r="G109" s="11">
        <v>1</v>
      </c>
    </row>
    <row r="110" spans="1:7" x14ac:dyDescent="0.2">
      <c r="A110" s="21" t="s">
        <v>82</v>
      </c>
      <c r="B110" s="11" t="s">
        <v>20</v>
      </c>
      <c r="C110" s="19">
        <v>3433</v>
      </c>
      <c r="D110" s="16">
        <v>0</v>
      </c>
      <c r="E110" s="16">
        <v>0</v>
      </c>
      <c r="F110" s="16">
        <v>0</v>
      </c>
      <c r="G110" s="11">
        <v>1</v>
      </c>
    </row>
    <row r="111" spans="1:7" x14ac:dyDescent="0.2">
      <c r="A111" s="21" t="s">
        <v>83</v>
      </c>
      <c r="B111" s="11" t="s">
        <v>20</v>
      </c>
      <c r="C111" s="19">
        <v>3434</v>
      </c>
      <c r="D111" s="16">
        <v>-89058.045150000311</v>
      </c>
      <c r="E111" s="16">
        <v>-1598.1024307499947</v>
      </c>
      <c r="F111" s="16">
        <v>-90656.147580750301</v>
      </c>
      <c r="G111" s="11">
        <v>1</v>
      </c>
    </row>
    <row r="112" spans="1:7" x14ac:dyDescent="0.2">
      <c r="A112" s="21" t="s">
        <v>84</v>
      </c>
      <c r="B112" s="11" t="s">
        <v>20</v>
      </c>
      <c r="C112" s="19">
        <v>3435</v>
      </c>
      <c r="D112" s="16">
        <v>0</v>
      </c>
      <c r="E112" s="16">
        <v>0</v>
      </c>
      <c r="F112" s="16">
        <v>0</v>
      </c>
      <c r="G112" s="11">
        <v>1</v>
      </c>
    </row>
    <row r="113" spans="1:7" x14ac:dyDescent="0.2">
      <c r="A113" s="21" t="s">
        <v>85</v>
      </c>
      <c r="B113" s="11" t="s">
        <v>20</v>
      </c>
      <c r="C113" s="19">
        <v>3436</v>
      </c>
      <c r="D113" s="16">
        <v>-64807.385804833313</v>
      </c>
      <c r="E113" s="16">
        <v>-1619.7212786666616</v>
      </c>
      <c r="F113" s="16">
        <v>-66427.10708349997</v>
      </c>
      <c r="G113" s="11">
        <v>1</v>
      </c>
    </row>
    <row r="114" spans="1:7" x14ac:dyDescent="0.2">
      <c r="A114" s="8" t="s">
        <v>86</v>
      </c>
      <c r="B114" s="11">
        <v>18</v>
      </c>
      <c r="C114" s="11">
        <v>18</v>
      </c>
      <c r="D114" s="16">
        <v>32089.035868899999</v>
      </c>
      <c r="E114" s="16">
        <v>0</v>
      </c>
      <c r="F114" s="16">
        <v>32089.035868899999</v>
      </c>
      <c r="G114" s="9"/>
    </row>
    <row r="115" spans="1:7" x14ac:dyDescent="0.2">
      <c r="A115" s="22" t="s">
        <v>87</v>
      </c>
      <c r="B115" s="11">
        <v>49</v>
      </c>
      <c r="C115" s="11">
        <v>49</v>
      </c>
      <c r="D115" s="23">
        <v>0</v>
      </c>
      <c r="E115" s="23">
        <v>0</v>
      </c>
      <c r="F115" s="23">
        <v>0</v>
      </c>
      <c r="G115" s="9"/>
    </row>
    <row r="116" spans="1:7" x14ac:dyDescent="0.2">
      <c r="A116" s="22" t="s">
        <v>88</v>
      </c>
      <c r="B116" s="11">
        <v>12</v>
      </c>
      <c r="C116" s="11">
        <v>12</v>
      </c>
      <c r="D116" s="23">
        <v>28392.855159999999</v>
      </c>
      <c r="E116" s="23">
        <v>0</v>
      </c>
      <c r="F116" s="23">
        <v>28392.855159999999</v>
      </c>
      <c r="G116" s="9"/>
    </row>
    <row r="117" spans="1:7" ht="15" x14ac:dyDescent="0.35">
      <c r="A117" s="8" t="s">
        <v>89</v>
      </c>
      <c r="B117" s="11"/>
      <c r="C117" s="11"/>
      <c r="D117" s="13">
        <f>+D118+D119+D120+D121+D122+D123</f>
        <v>-3279921.1143699996</v>
      </c>
      <c r="E117" s="13">
        <f>+E118+E119+E120+E121+E122+E123</f>
        <v>133.339</v>
      </c>
      <c r="F117" s="13">
        <f>+F118+F119+F120+F121+F122+F123</f>
        <v>-3279787.7753699995</v>
      </c>
      <c r="G117" s="9"/>
    </row>
    <row r="118" spans="1:7" x14ac:dyDescent="0.2">
      <c r="A118" s="8" t="s">
        <v>90</v>
      </c>
      <c r="B118" s="11">
        <v>42</v>
      </c>
      <c r="C118" s="11">
        <v>42</v>
      </c>
      <c r="D118" s="23">
        <v>-1118093.1589500001</v>
      </c>
      <c r="E118" s="23">
        <v>0</v>
      </c>
      <c r="F118" s="23">
        <v>-1118093.1589500001</v>
      </c>
      <c r="G118" s="9"/>
    </row>
    <row r="119" spans="1:7" x14ac:dyDescent="0.2">
      <c r="A119" s="8" t="s">
        <v>91</v>
      </c>
      <c r="B119" s="11">
        <v>43</v>
      </c>
      <c r="C119" s="11">
        <v>43</v>
      </c>
      <c r="D119" s="23">
        <v>-358700.08400999999</v>
      </c>
      <c r="E119" s="23">
        <v>0</v>
      </c>
      <c r="F119" s="23">
        <v>-358700.08400999999</v>
      </c>
      <c r="G119" s="9"/>
    </row>
    <row r="120" spans="1:7" x14ac:dyDescent="0.2">
      <c r="A120" s="8" t="s">
        <v>92</v>
      </c>
      <c r="B120" s="11">
        <v>45</v>
      </c>
      <c r="C120" s="11">
        <v>45</v>
      </c>
      <c r="D120" s="23">
        <v>-1340150.8689999999</v>
      </c>
      <c r="E120" s="23">
        <v>0</v>
      </c>
      <c r="F120" s="23">
        <v>-1340150.8689999999</v>
      </c>
      <c r="G120" s="9"/>
    </row>
    <row r="121" spans="1:7" x14ac:dyDescent="0.2">
      <c r="A121" s="8" t="s">
        <v>93</v>
      </c>
      <c r="B121" s="11">
        <v>46</v>
      </c>
      <c r="C121" s="11">
        <v>46</v>
      </c>
      <c r="D121" s="23">
        <v>-220473.95070000002</v>
      </c>
      <c r="E121" s="23">
        <v>133.339</v>
      </c>
      <c r="F121" s="23">
        <v>-220340.61170000001</v>
      </c>
      <c r="G121" s="9"/>
    </row>
    <row r="122" spans="1:7" x14ac:dyDescent="0.2">
      <c r="A122" s="22" t="s">
        <v>94</v>
      </c>
      <c r="B122" s="11">
        <v>491</v>
      </c>
      <c r="C122" s="11">
        <v>491</v>
      </c>
      <c r="D122" s="23">
        <v>-173100.92499999999</v>
      </c>
      <c r="E122" s="23">
        <v>0</v>
      </c>
      <c r="F122" s="23">
        <v>-173100.92499999999</v>
      </c>
      <c r="G122" s="9"/>
    </row>
    <row r="123" spans="1:7" x14ac:dyDescent="0.2">
      <c r="A123" s="22" t="s">
        <v>95</v>
      </c>
      <c r="B123" s="11">
        <v>42</v>
      </c>
      <c r="C123" s="11">
        <v>42</v>
      </c>
      <c r="D123" s="23">
        <v>-69402.126709999997</v>
      </c>
      <c r="E123" s="23">
        <v>0</v>
      </c>
      <c r="F123" s="23">
        <v>-69402.126709999997</v>
      </c>
      <c r="G123" s="9"/>
    </row>
    <row r="124" spans="1:7" ht="15" x14ac:dyDescent="0.35">
      <c r="A124" s="8" t="s">
        <v>96</v>
      </c>
      <c r="B124" s="11"/>
      <c r="C124" s="11"/>
      <c r="D124" s="13">
        <f>+D125+D126+D128+D127</f>
        <v>-1100833.9571400001</v>
      </c>
      <c r="E124" s="13">
        <f>+E125+E126+E128+E127</f>
        <v>0</v>
      </c>
      <c r="F124" s="13">
        <f>+F125+F126+F128+F127</f>
        <v>-1100833.9571400001</v>
      </c>
      <c r="G124" s="9"/>
    </row>
    <row r="125" spans="1:7" x14ac:dyDescent="0.2">
      <c r="A125" s="22" t="s">
        <v>97</v>
      </c>
      <c r="B125" s="11">
        <v>491</v>
      </c>
      <c r="C125" s="11">
        <v>491</v>
      </c>
      <c r="D125" s="23">
        <v>-93185.680560000008</v>
      </c>
      <c r="E125" s="23">
        <v>0</v>
      </c>
      <c r="F125" s="23">
        <v>-93185.680560000008</v>
      </c>
      <c r="G125" s="9"/>
    </row>
    <row r="126" spans="1:7" x14ac:dyDescent="0.2">
      <c r="A126" s="22" t="s">
        <v>98</v>
      </c>
      <c r="B126" s="11">
        <v>461</v>
      </c>
      <c r="C126" s="11">
        <v>461</v>
      </c>
      <c r="D126" s="23">
        <v>-93442.722999999998</v>
      </c>
      <c r="E126" s="23">
        <v>0</v>
      </c>
      <c r="F126" s="23">
        <v>-93442.722999999998</v>
      </c>
      <c r="G126" s="9"/>
    </row>
    <row r="127" spans="1:7" x14ac:dyDescent="0.2">
      <c r="A127" s="22" t="s">
        <v>113</v>
      </c>
      <c r="B127" s="11">
        <v>491</v>
      </c>
      <c r="C127" s="11">
        <v>491</v>
      </c>
      <c r="D127" s="23">
        <v>-45105.71646000004</v>
      </c>
      <c r="E127" s="23">
        <v>0</v>
      </c>
      <c r="F127" s="23">
        <v>-45105.71646000004</v>
      </c>
      <c r="G127" s="9"/>
    </row>
    <row r="128" spans="1:7" x14ac:dyDescent="0.2">
      <c r="A128" s="22" t="s">
        <v>99</v>
      </c>
      <c r="B128" s="11">
        <v>471</v>
      </c>
      <c r="C128" s="11">
        <v>471</v>
      </c>
      <c r="D128" s="23">
        <v>-869099.83712000004</v>
      </c>
      <c r="E128" s="23">
        <v>0</v>
      </c>
      <c r="F128" s="23">
        <v>-869099.83712000004</v>
      </c>
      <c r="G128" s="9"/>
    </row>
    <row r="129" spans="1:7" ht="15" x14ac:dyDescent="0.35">
      <c r="A129" s="8" t="s">
        <v>100</v>
      </c>
      <c r="B129" s="11"/>
      <c r="C129" s="11"/>
      <c r="D129" s="13">
        <f>+D130+D131+D132+D133+D134+D135</f>
        <v>-4874495.9277499951</v>
      </c>
      <c r="E129" s="13">
        <f>+E130+E131+E132+E133+E134+E135</f>
        <v>2990539.5192008442</v>
      </c>
      <c r="F129" s="13">
        <f>+F130+F131+F132+F133+F134+F135</f>
        <v>-1883956.40854915</v>
      </c>
      <c r="G129" s="9"/>
    </row>
    <row r="130" spans="1:7" x14ac:dyDescent="0.2">
      <c r="A130" s="8" t="s">
        <v>101</v>
      </c>
      <c r="B130" s="11">
        <v>50</v>
      </c>
      <c r="C130" s="11">
        <v>50</v>
      </c>
      <c r="D130" s="23">
        <v>-2030882.6018400001</v>
      </c>
      <c r="E130" s="23">
        <v>0</v>
      </c>
      <c r="F130" s="23">
        <v>-2030882.6018400001</v>
      </c>
      <c r="G130" s="9"/>
    </row>
    <row r="131" spans="1:7" x14ac:dyDescent="0.2">
      <c r="A131" s="8" t="s">
        <v>102</v>
      </c>
      <c r="B131" s="11">
        <v>52</v>
      </c>
      <c r="C131" s="11">
        <v>52</v>
      </c>
      <c r="D131" s="23">
        <v>-403.58350000000002</v>
      </c>
      <c r="E131" s="23">
        <v>0</v>
      </c>
      <c r="F131" s="23">
        <v>-403.58350000000002</v>
      </c>
      <c r="G131" s="9"/>
    </row>
    <row r="132" spans="1:7" x14ac:dyDescent="0.2">
      <c r="A132" s="24" t="s">
        <v>103</v>
      </c>
      <c r="B132" s="25">
        <v>58</v>
      </c>
      <c r="C132" s="25">
        <v>58</v>
      </c>
      <c r="D132" s="23">
        <v>-406176.52036999998</v>
      </c>
      <c r="E132" s="23">
        <v>0</v>
      </c>
      <c r="F132" s="23">
        <v>-406176.52036999998</v>
      </c>
      <c r="G132" s="9"/>
    </row>
    <row r="133" spans="1:7" x14ac:dyDescent="0.2">
      <c r="A133" s="24" t="s">
        <v>104</v>
      </c>
      <c r="B133" s="25">
        <v>581</v>
      </c>
      <c r="C133" s="25">
        <v>581</v>
      </c>
      <c r="D133" s="23">
        <v>-2801090.4674499999</v>
      </c>
      <c r="E133" s="23">
        <v>0</v>
      </c>
      <c r="F133" s="23">
        <v>-2801090.4674499999</v>
      </c>
      <c r="G133" s="9"/>
    </row>
    <row r="134" spans="1:7" x14ac:dyDescent="0.2">
      <c r="A134" s="24" t="s">
        <v>105</v>
      </c>
      <c r="B134" s="25">
        <v>59</v>
      </c>
      <c r="C134" s="25">
        <v>59</v>
      </c>
      <c r="D134" s="23">
        <v>210492.60055954201</v>
      </c>
      <c r="E134" s="23">
        <v>0</v>
      </c>
      <c r="F134" s="23">
        <v>210492.60055954201</v>
      </c>
      <c r="G134" s="9"/>
    </row>
    <row r="135" spans="1:7" x14ac:dyDescent="0.2">
      <c r="A135" s="24" t="s">
        <v>106</v>
      </c>
      <c r="B135" s="25">
        <v>591</v>
      </c>
      <c r="C135" s="25">
        <v>591</v>
      </c>
      <c r="D135" s="23">
        <v>153564.64485046273</v>
      </c>
      <c r="E135" s="23">
        <v>2990539.5192008442</v>
      </c>
      <c r="F135" s="23">
        <v>3144104.1640513078</v>
      </c>
      <c r="G135" s="9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4" fitToHeight="5" orientation="portrait" r:id="rId1"/>
  <rowBreaks count="2" manualBreakCount="2">
    <brk id="46" max="6" man="1"/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1</vt:lpstr>
      <vt:lpstr>'INFORME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2019-07-25T19:43:48Z</dcterms:created>
  <dcterms:modified xsi:type="dcterms:W3CDTF">2019-08-22T21:07:49Z</dcterms:modified>
</cp:coreProperties>
</file>