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45" yWindow="105" windowWidth="12870" windowHeight="9615"/>
  </bookViews>
  <sheets>
    <sheet name="Informe-4" sheetId="1" r:id="rId1"/>
  </sheets>
  <definedNames>
    <definedName name="_xlnm.Print_Area" localSheetId="0">'Informe-4'!$A$1:$E$38</definedName>
    <definedName name="_xlnm.Print_Titles" localSheetId="0">'Informe-4'!$1:$7</definedName>
  </definedNames>
  <calcPr calcId="145621"/>
</workbook>
</file>

<file path=xl/calcChain.xml><?xml version="1.0" encoding="utf-8"?>
<calcChain xmlns="http://schemas.openxmlformats.org/spreadsheetml/2006/main">
  <c r="D27" i="1" l="1"/>
  <c r="D22" i="1"/>
  <c r="D23" i="1"/>
  <c r="D24" i="1"/>
  <c r="D25" i="1"/>
  <c r="D26" i="1"/>
  <c r="D21" i="1"/>
  <c r="D37" i="1" l="1"/>
  <c r="D33" i="1"/>
  <c r="D34" i="1"/>
  <c r="D35" i="1"/>
  <c r="D32" i="1"/>
  <c r="B20" i="1" l="1"/>
  <c r="F46" i="1" l="1"/>
  <c r="D11" i="1" l="1"/>
  <c r="D12" i="1"/>
  <c r="D13" i="1"/>
  <c r="D14" i="1"/>
  <c r="D15" i="1"/>
  <c r="D16" i="1"/>
  <c r="D17" i="1"/>
  <c r="D18" i="1"/>
  <c r="D19" i="1"/>
  <c r="B8" i="1" l="1"/>
  <c r="C8" i="1" l="1"/>
  <c r="C20" i="1" l="1"/>
  <c r="C28" i="1" s="1"/>
  <c r="C31" i="1" s="1"/>
  <c r="C36" i="1" s="1"/>
  <c r="C38" i="1" s="1"/>
  <c r="B28" i="1" l="1"/>
  <c r="B31" i="1" s="1"/>
  <c r="B36" i="1" s="1"/>
  <c r="D20" i="1" l="1"/>
  <c r="D10" i="1"/>
  <c r="D9" i="1"/>
  <c r="D8" i="1" l="1"/>
  <c r="D28" i="1" s="1"/>
  <c r="D31" i="1" s="1"/>
  <c r="D36" i="1" s="1"/>
  <c r="D38" i="1" s="1"/>
  <c r="B38" i="1" l="1"/>
</calcChain>
</file>

<file path=xl/sharedStrings.xml><?xml version="1.0" encoding="utf-8"?>
<sst xmlns="http://schemas.openxmlformats.org/spreadsheetml/2006/main" count="39" uniqueCount="39">
  <si>
    <t>Expresado en Miles Nuevos Soles</t>
  </si>
  <si>
    <t>Estado de Resultados Estatutario</t>
  </si>
  <si>
    <t>Ajustes</t>
  </si>
  <si>
    <t>Estado de Resultados de Contabilidad Separada</t>
  </si>
  <si>
    <t>INGRESOS</t>
  </si>
  <si>
    <t>Otros</t>
  </si>
  <si>
    <t>GASTOS</t>
  </si>
  <si>
    <t>Existencias</t>
  </si>
  <si>
    <t>Otros Gastos Operativos</t>
  </si>
  <si>
    <t>UTILIDAD (PÉRDIDA) DE OPERACIÓN (EBITDA)</t>
  </si>
  <si>
    <t>UTILIDAD (PÉRDIDA) ANTES DE INTERESES E IMPUESTOS (EBIT)</t>
  </si>
  <si>
    <t>Gastos Financieros</t>
  </si>
  <si>
    <t>Ingresos Financieros</t>
  </si>
  <si>
    <t>UTILIDAD (PÉRDIDA) ANTES DE IMPUESTOS</t>
  </si>
  <si>
    <t>UTILIDAD (PÉRDIDA) NETA</t>
  </si>
  <si>
    <t>Capitalización de Gastos por Construcción de Planta o Trabajo para el Inmovilizado</t>
  </si>
  <si>
    <t>Honorarios por transferencia de capacidad tecnica</t>
  </si>
  <si>
    <t>Diferencias de Cambio Neto</t>
  </si>
  <si>
    <t>Participación en Resultados de Partes Relacionadas</t>
  </si>
  <si>
    <t>Nota</t>
  </si>
  <si>
    <t>Gastos de personal</t>
  </si>
  <si>
    <t>Gastos generales y administrativos</t>
  </si>
  <si>
    <t>Provisión para desvalorización de activos</t>
  </si>
  <si>
    <t>Depreciación</t>
  </si>
  <si>
    <t>Amortización</t>
  </si>
  <si>
    <t>INFORME 4: RECONCILIACIÓN DEL ESTADO DE RESULTADOS ESTATUTARIO CON EL DE CONTABILIDAD SEPARADA</t>
  </si>
  <si>
    <t>Periodo de reporte: Al 31 de Diciembre 2016</t>
  </si>
  <si>
    <t>Telefonía móvil</t>
  </si>
  <si>
    <t>Internet</t>
  </si>
  <si>
    <t>Datos y tecnología de la información</t>
  </si>
  <si>
    <t>Telefonía local</t>
  </si>
  <si>
    <t>Mensaje de textos y datos</t>
  </si>
  <si>
    <t>Venta de Equipos Móviles</t>
  </si>
  <si>
    <t>Interconexión y Circuitos</t>
  </si>
  <si>
    <t>Telefonía pública y rural</t>
  </si>
  <si>
    <t>Larga distancia</t>
  </si>
  <si>
    <t>Impuestos a las ganancias</t>
  </si>
  <si>
    <t>Televisión pagada</t>
  </si>
  <si>
    <t>TELEFÓNICA DEL PERÚ S.A.A.-2016-4 RECONCILIACIÓN DEL ESTADO DE RESULTADOS ESTATUTARIO CON EL DE CONTABILIDAD SEPARADA-30052017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</si>
</sst>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0.0"/>
    <numFmt numFmtId="166" formatCode="_ * #,##0.000_ ;_ * \-#,##0.00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heSansCorrespondenc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27">
    <xf numFmtId="0" fontId="0" fillId="0" borderId="0" xfId="0"/>
    <xf numFmtId="0" fontId="5" fillId="0" borderId="0" xfId="0" applyFont="1"/>
    <xf numFmtId="164" fontId="5" fillId="0" borderId="0" xfId="1" applyNumberFormat="1" applyFont="1"/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0" applyNumberFormat="1" applyFont="1"/>
    <xf numFmtId="1" fontId="5" fillId="0" borderId="0" xfId="0" applyNumberFormat="1" applyFont="1"/>
    <xf numFmtId="0" fontId="4" fillId="2" borderId="0" xfId="0" applyFont="1" applyFill="1" applyBorder="1"/>
    <xf numFmtId="1" fontId="4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Fill="1" applyBorder="1"/>
    <xf numFmtId="165" fontId="4" fillId="0" borderId="1" xfId="0" applyNumberFormat="1" applyFont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6" fontId="4" fillId="3" borderId="1" xfId="0" applyNumberFormat="1" applyFont="1" applyFill="1" applyBorder="1"/>
    <xf numFmtId="166" fontId="5" fillId="3" borderId="1" xfId="1" applyNumberFormat="1" applyFont="1" applyFill="1" applyBorder="1"/>
    <xf numFmtId="166" fontId="5" fillId="0" borderId="1" xfId="1" applyNumberFormat="1" applyFont="1" applyBorder="1"/>
    <xf numFmtId="166" fontId="5" fillId="2" borderId="1" xfId="1" applyNumberFormat="1" applyFont="1" applyFill="1" applyBorder="1"/>
    <xf numFmtId="166" fontId="4" fillId="3" borderId="1" xfId="1" applyNumberFormat="1" applyFont="1" applyFill="1" applyBorder="1"/>
    <xf numFmtId="166" fontId="5" fillId="0" borderId="1" xfId="1" applyNumberFormat="1" applyFont="1" applyFill="1" applyBorder="1"/>
    <xf numFmtId="166" fontId="5" fillId="0" borderId="0" xfId="1" applyNumberFormat="1" applyFont="1"/>
    <xf numFmtId="166" fontId="4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6">
    <cellStyle name="Millares" xfId="1" builtinId="3"/>
    <cellStyle name="Millares 2" xfId="2"/>
    <cellStyle name="Millares 4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showGridLines="0" tabSelected="1" topLeftCell="A4" zoomScale="85" zoomScaleNormal="85" workbookViewId="0">
      <selection activeCell="H19" sqref="H19"/>
    </sheetView>
  </sheetViews>
  <sheetFormatPr baseColWidth="10" defaultColWidth="6.42578125" defaultRowHeight="12.75"/>
  <cols>
    <col min="1" max="1" width="80.42578125" style="1" customWidth="1"/>
    <col min="2" max="2" width="29.28515625" style="1" customWidth="1"/>
    <col min="3" max="3" width="29.28515625" style="2" customWidth="1"/>
    <col min="4" max="4" width="29.28515625" style="1" customWidth="1"/>
    <col min="5" max="5" width="16.42578125" style="3" customWidth="1"/>
    <col min="6" max="6" width="12.85546875" style="1" bestFit="1" customWidth="1"/>
    <col min="7" max="7" width="6.42578125" style="1"/>
    <col min="8" max="8" width="28.85546875" style="1" customWidth="1"/>
    <col min="9" max="9" width="30.7109375" style="1" customWidth="1"/>
    <col min="10" max="10" width="16.5703125" style="1" bestFit="1" customWidth="1"/>
    <col min="11" max="11" width="12.85546875" style="1" bestFit="1" customWidth="1"/>
    <col min="12" max="16384" width="6.42578125" style="1"/>
  </cols>
  <sheetData>
    <row r="1" spans="1:11">
      <c r="A1" s="7" t="s">
        <v>38</v>
      </c>
    </row>
    <row r="3" spans="1:11" ht="12.75" customHeight="1">
      <c r="A3" s="26" t="s">
        <v>25</v>
      </c>
      <c r="B3" s="26"/>
      <c r="C3" s="26"/>
      <c r="D3" s="26"/>
      <c r="E3" s="26"/>
    </row>
    <row r="4" spans="1:11">
      <c r="A4" s="3"/>
      <c r="B4" s="3"/>
      <c r="C4" s="4"/>
      <c r="D4" s="3"/>
    </row>
    <row r="5" spans="1:11">
      <c r="A5" s="7" t="s">
        <v>26</v>
      </c>
    </row>
    <row r="7" spans="1:11" ht="42.75" customHeight="1">
      <c r="A7" s="9" t="s">
        <v>0</v>
      </c>
      <c r="B7" s="9" t="s">
        <v>1</v>
      </c>
      <c r="C7" s="10" t="s">
        <v>2</v>
      </c>
      <c r="D7" s="9" t="s">
        <v>3</v>
      </c>
      <c r="E7" s="9" t="s">
        <v>19</v>
      </c>
    </row>
    <row r="8" spans="1:11">
      <c r="A8" s="11" t="s">
        <v>4</v>
      </c>
      <c r="B8" s="18">
        <f>SUM(B9:B19)</f>
        <v>9221851.9396511838</v>
      </c>
      <c r="C8" s="19">
        <f>SUM(C9:C19)</f>
        <v>0</v>
      </c>
      <c r="D8" s="18">
        <f>+B8</f>
        <v>9221851.9396511838</v>
      </c>
      <c r="E8" s="12"/>
    </row>
    <row r="9" spans="1:11">
      <c r="A9" s="13" t="s">
        <v>27</v>
      </c>
      <c r="B9" s="20">
        <v>3463837.7480000001</v>
      </c>
      <c r="C9" s="20">
        <v>0</v>
      </c>
      <c r="D9" s="20">
        <f t="shared" ref="D9:D26" si="0">+B9</f>
        <v>3463837.7480000001</v>
      </c>
      <c r="E9" s="14"/>
      <c r="J9" s="6"/>
      <c r="K9" s="5"/>
    </row>
    <row r="10" spans="1:11">
      <c r="A10" s="13" t="s">
        <v>28</v>
      </c>
      <c r="B10" s="20">
        <v>1376718.916</v>
      </c>
      <c r="C10" s="20">
        <v>0</v>
      </c>
      <c r="D10" s="20">
        <f t="shared" si="0"/>
        <v>1376718.916</v>
      </c>
      <c r="E10" s="14"/>
      <c r="J10" s="6"/>
      <c r="K10" s="5"/>
    </row>
    <row r="11" spans="1:11">
      <c r="A11" s="13" t="s">
        <v>37</v>
      </c>
      <c r="B11" s="20">
        <v>860707.92099999997</v>
      </c>
      <c r="C11" s="20">
        <v>0</v>
      </c>
      <c r="D11" s="20">
        <f t="shared" ref="D11:D19" si="1">+B11</f>
        <v>860707.92099999997</v>
      </c>
      <c r="E11" s="14"/>
      <c r="J11" s="6"/>
      <c r="K11" s="5"/>
    </row>
    <row r="12" spans="1:11">
      <c r="A12" s="13" t="s">
        <v>29</v>
      </c>
      <c r="B12" s="20">
        <v>735915.46799999999</v>
      </c>
      <c r="C12" s="20">
        <v>0</v>
      </c>
      <c r="D12" s="20">
        <f t="shared" si="1"/>
        <v>735915.46799999999</v>
      </c>
      <c r="E12" s="14"/>
      <c r="J12" s="6"/>
      <c r="K12" s="5"/>
    </row>
    <row r="13" spans="1:11">
      <c r="A13" s="13" t="s">
        <v>30</v>
      </c>
      <c r="B13" s="20">
        <v>580671.51</v>
      </c>
      <c r="C13" s="20">
        <v>0</v>
      </c>
      <c r="D13" s="20">
        <f t="shared" si="1"/>
        <v>580671.51</v>
      </c>
      <c r="E13" s="14"/>
      <c r="J13" s="6"/>
      <c r="K13" s="5"/>
    </row>
    <row r="14" spans="1:11">
      <c r="A14" s="13" t="s">
        <v>31</v>
      </c>
      <c r="B14" s="20">
        <v>500466.83</v>
      </c>
      <c r="C14" s="20">
        <v>0</v>
      </c>
      <c r="D14" s="20">
        <f t="shared" si="1"/>
        <v>500466.83</v>
      </c>
      <c r="E14" s="14"/>
      <c r="J14" s="6"/>
      <c r="K14" s="5"/>
    </row>
    <row r="15" spans="1:11">
      <c r="A15" s="13" t="s">
        <v>32</v>
      </c>
      <c r="B15" s="20">
        <v>581321.06465118227</v>
      </c>
      <c r="C15" s="20">
        <v>0</v>
      </c>
      <c r="D15" s="20">
        <f t="shared" si="1"/>
        <v>581321.06465118227</v>
      </c>
      <c r="E15" s="14"/>
      <c r="J15" s="6"/>
      <c r="K15" s="5"/>
    </row>
    <row r="16" spans="1:11">
      <c r="A16" s="13" t="s">
        <v>33</v>
      </c>
      <c r="B16" s="20">
        <v>567137.68999999994</v>
      </c>
      <c r="C16" s="20">
        <v>0</v>
      </c>
      <c r="D16" s="20">
        <f t="shared" si="1"/>
        <v>567137.68999999994</v>
      </c>
      <c r="E16" s="14"/>
      <c r="J16" s="6"/>
      <c r="K16" s="5"/>
    </row>
    <row r="17" spans="1:11">
      <c r="A17" s="13" t="s">
        <v>34</v>
      </c>
      <c r="B17" s="20">
        <v>158812.97</v>
      </c>
      <c r="C17" s="20">
        <v>0</v>
      </c>
      <c r="D17" s="20">
        <f t="shared" si="1"/>
        <v>158812.97</v>
      </c>
      <c r="E17" s="14"/>
      <c r="J17" s="6"/>
      <c r="K17" s="5"/>
    </row>
    <row r="18" spans="1:11">
      <c r="A18" s="13" t="s">
        <v>35</v>
      </c>
      <c r="B18" s="21">
        <v>65281.821000000004</v>
      </c>
      <c r="C18" s="20">
        <v>0</v>
      </c>
      <c r="D18" s="20">
        <f t="shared" si="1"/>
        <v>65281.821000000004</v>
      </c>
      <c r="E18" s="14"/>
      <c r="J18" s="6"/>
      <c r="K18" s="5"/>
    </row>
    <row r="19" spans="1:11">
      <c r="A19" s="13" t="s">
        <v>5</v>
      </c>
      <c r="B19" s="21">
        <v>330980.00099999999</v>
      </c>
      <c r="C19" s="20">
        <v>0</v>
      </c>
      <c r="D19" s="20">
        <f t="shared" si="1"/>
        <v>330980.00099999999</v>
      </c>
      <c r="E19" s="14"/>
      <c r="J19" s="6"/>
      <c r="K19" s="5"/>
    </row>
    <row r="20" spans="1:11">
      <c r="A20" s="11" t="s">
        <v>6</v>
      </c>
      <c r="B20" s="22">
        <f>SUM(B21:B27)</f>
        <v>-6500613.1984523972</v>
      </c>
      <c r="C20" s="22">
        <f t="shared" ref="C20" si="2">SUM(C21:C27)</f>
        <v>-135205.88065000012</v>
      </c>
      <c r="D20" s="22">
        <f>SUM(D21:D27)</f>
        <v>-6635819.079102397</v>
      </c>
      <c r="E20" s="12"/>
      <c r="F20" s="2"/>
      <c r="J20" s="5"/>
    </row>
    <row r="21" spans="1:11">
      <c r="A21" s="13" t="s">
        <v>20</v>
      </c>
      <c r="B21" s="23">
        <v>-803124.95086000371</v>
      </c>
      <c r="C21" s="20">
        <v>-42217</v>
      </c>
      <c r="D21" s="20">
        <f>+B21+C21</f>
        <v>-845341.95086000371</v>
      </c>
      <c r="E21" s="14"/>
      <c r="F21" s="2"/>
    </row>
    <row r="22" spans="1:11">
      <c r="A22" s="13" t="s">
        <v>21</v>
      </c>
      <c r="B22" s="23">
        <v>-4163648.5824984685</v>
      </c>
      <c r="C22" s="20">
        <v>-91807</v>
      </c>
      <c r="D22" s="20">
        <f t="shared" ref="D22:D27" si="3">+B22+C22</f>
        <v>-4255455.5824984685</v>
      </c>
      <c r="E22" s="14"/>
      <c r="F22" s="2"/>
    </row>
    <row r="23" spans="1:11">
      <c r="A23" s="13" t="s">
        <v>7</v>
      </c>
      <c r="B23" s="23">
        <v>-1433122.9244699997</v>
      </c>
      <c r="C23" s="20">
        <v>0</v>
      </c>
      <c r="D23" s="20">
        <f t="shared" si="3"/>
        <v>-1433122.9244699997</v>
      </c>
      <c r="E23" s="14"/>
      <c r="F23" s="2"/>
    </row>
    <row r="24" spans="1:11">
      <c r="A24" s="13" t="s">
        <v>15</v>
      </c>
      <c r="B24" s="23">
        <v>86818.68545999995</v>
      </c>
      <c r="C24" s="20">
        <v>0</v>
      </c>
      <c r="D24" s="20">
        <f t="shared" si="3"/>
        <v>86818.68545999995</v>
      </c>
      <c r="E24" s="14"/>
      <c r="F24" s="2"/>
    </row>
    <row r="25" spans="1:11">
      <c r="A25" s="13" t="s">
        <v>16</v>
      </c>
      <c r="B25" s="20">
        <v>-163787.64458999995</v>
      </c>
      <c r="C25" s="20">
        <v>0</v>
      </c>
      <c r="D25" s="20">
        <f t="shared" si="3"/>
        <v>-163787.64458999995</v>
      </c>
      <c r="E25" s="14"/>
      <c r="F25" s="2"/>
    </row>
    <row r="26" spans="1:11">
      <c r="A26" s="13" t="s">
        <v>22</v>
      </c>
      <c r="B26" s="20">
        <v>-238395.03021999999</v>
      </c>
      <c r="C26" s="20">
        <v>0</v>
      </c>
      <c r="D26" s="20">
        <f t="shared" si="3"/>
        <v>-238395.03021999999</v>
      </c>
      <c r="E26" s="14"/>
      <c r="F26" s="2"/>
    </row>
    <row r="27" spans="1:11">
      <c r="A27" s="13" t="s">
        <v>8</v>
      </c>
      <c r="B27" s="20">
        <v>214647.24872607473</v>
      </c>
      <c r="C27" s="20">
        <v>-1181.8806500001201</v>
      </c>
      <c r="D27" s="20">
        <f t="shared" si="3"/>
        <v>213465.36807607461</v>
      </c>
      <c r="E27" s="16">
        <v>4.2</v>
      </c>
      <c r="F27" s="2"/>
    </row>
    <row r="28" spans="1:11">
      <c r="A28" s="11" t="s">
        <v>9</v>
      </c>
      <c r="B28" s="22">
        <f>+B8+B20</f>
        <v>2721238.7411987865</v>
      </c>
      <c r="C28" s="22">
        <f>+C8-C20</f>
        <v>135205.88065000012</v>
      </c>
      <c r="D28" s="22">
        <f>+D8+D20</f>
        <v>2586032.8605487868</v>
      </c>
      <c r="E28" s="12"/>
      <c r="F28" s="2"/>
    </row>
    <row r="29" spans="1:11">
      <c r="A29" s="15" t="s">
        <v>23</v>
      </c>
      <c r="B29" s="20">
        <v>-1012718.3633399974</v>
      </c>
      <c r="C29" s="20">
        <v>-105746.13588087272</v>
      </c>
      <c r="D29" s="23">
        <v>-1118464.4992208702</v>
      </c>
      <c r="E29" s="16">
        <v>4.0999999999999996</v>
      </c>
    </row>
    <row r="30" spans="1:11">
      <c r="A30" s="15" t="s">
        <v>24</v>
      </c>
      <c r="B30" s="20">
        <v>-289099.80641000002</v>
      </c>
      <c r="C30" s="20">
        <v>-37156.169566795463</v>
      </c>
      <c r="D30" s="23">
        <v>-326255.97597679548</v>
      </c>
      <c r="E30" s="16">
        <v>4.0999999999999996</v>
      </c>
    </row>
    <row r="31" spans="1:11">
      <c r="A31" s="11" t="s">
        <v>10</v>
      </c>
      <c r="B31" s="22">
        <f>SUM(B28:B30)</f>
        <v>1419420.5714487892</v>
      </c>
      <c r="C31" s="22">
        <f>SUM(C28:C30)</f>
        <v>-7696.4247976680635</v>
      </c>
      <c r="D31" s="22">
        <f>SUM(D28:D30)</f>
        <v>1141312.3853511212</v>
      </c>
      <c r="E31" s="17"/>
    </row>
    <row r="32" spans="1:11">
      <c r="A32" s="15" t="s">
        <v>17</v>
      </c>
      <c r="B32" s="20">
        <v>-4721</v>
      </c>
      <c r="C32" s="20">
        <v>0</v>
      </c>
      <c r="D32" s="23">
        <f>+B32+C32</f>
        <v>-4721</v>
      </c>
      <c r="E32" s="16"/>
    </row>
    <row r="33" spans="1:6">
      <c r="A33" s="15" t="s">
        <v>11</v>
      </c>
      <c r="B33" s="20">
        <v>-156638</v>
      </c>
      <c r="C33" s="20">
        <v>743.99300000000005</v>
      </c>
      <c r="D33" s="23">
        <f t="shared" ref="D33:D37" si="4">+B33+C33</f>
        <v>-155894.00700000001</v>
      </c>
      <c r="E33" s="16">
        <v>4.2</v>
      </c>
    </row>
    <row r="34" spans="1:6">
      <c r="A34" s="15" t="s">
        <v>12</v>
      </c>
      <c r="B34" s="20">
        <v>27912</v>
      </c>
      <c r="C34" s="20">
        <v>0</v>
      </c>
      <c r="D34" s="23">
        <f t="shared" si="4"/>
        <v>27912</v>
      </c>
      <c r="E34" s="16"/>
      <c r="F34" s="5"/>
    </row>
    <row r="35" spans="1:6">
      <c r="A35" s="15" t="s">
        <v>18</v>
      </c>
      <c r="B35" s="20">
        <v>82906</v>
      </c>
      <c r="C35" s="20">
        <v>0</v>
      </c>
      <c r="D35" s="23">
        <f t="shared" si="4"/>
        <v>82906</v>
      </c>
      <c r="E35" s="16"/>
      <c r="F35" s="5"/>
    </row>
    <row r="36" spans="1:6">
      <c r="A36" s="11" t="s">
        <v>13</v>
      </c>
      <c r="B36" s="22">
        <f>+SUM(B31:B35)</f>
        <v>1368879.5714487892</v>
      </c>
      <c r="C36" s="22">
        <f>+SUM(C31:C35)</f>
        <v>-6952.4317976680632</v>
      </c>
      <c r="D36" s="22">
        <f>+SUM(D31:D35)</f>
        <v>1091515.3783511212</v>
      </c>
      <c r="E36" s="17"/>
    </row>
    <row r="37" spans="1:6">
      <c r="A37" s="15" t="s">
        <v>36</v>
      </c>
      <c r="B37" s="23">
        <v>-457400</v>
      </c>
      <c r="C37" s="21">
        <v>71389.058967303499</v>
      </c>
      <c r="D37" s="23">
        <f t="shared" si="4"/>
        <v>-386010.94103269652</v>
      </c>
      <c r="E37" s="16">
        <v>4.2</v>
      </c>
    </row>
    <row r="38" spans="1:6">
      <c r="A38" s="11" t="s">
        <v>14</v>
      </c>
      <c r="B38" s="22">
        <f>+SUM(B36:B37)</f>
        <v>911479.57144878921</v>
      </c>
      <c r="C38" s="22">
        <f t="shared" ref="C38:D38" si="5">+SUM(C36:C37)</f>
        <v>64436.627169635438</v>
      </c>
      <c r="D38" s="22">
        <f t="shared" si="5"/>
        <v>705504.43731842469</v>
      </c>
      <c r="E38" s="12"/>
    </row>
    <row r="39" spans="1:6">
      <c r="D39" s="5"/>
    </row>
    <row r="40" spans="1:6">
      <c r="A40" s="6"/>
      <c r="B40" s="24"/>
      <c r="C40" s="6"/>
      <c r="D40" s="6"/>
      <c r="E40" s="8"/>
    </row>
    <row r="41" spans="1:6">
      <c r="A41" s="6"/>
      <c r="B41" s="2"/>
      <c r="C41" s="6"/>
      <c r="E41" s="8"/>
    </row>
    <row r="42" spans="1:6">
      <c r="A42" s="6"/>
      <c r="B42" s="24"/>
      <c r="C42" s="6"/>
      <c r="E42" s="8"/>
    </row>
    <row r="43" spans="1:6">
      <c r="A43" s="6"/>
      <c r="B43" s="6"/>
      <c r="C43" s="6"/>
      <c r="D43" s="6"/>
      <c r="E43" s="8"/>
    </row>
    <row r="44" spans="1:6">
      <c r="A44" s="6"/>
      <c r="B44" s="24"/>
      <c r="C44" s="6"/>
      <c r="D44" s="24"/>
      <c r="E44" s="8"/>
    </row>
    <row r="45" spans="1:6">
      <c r="A45" s="6"/>
      <c r="B45" s="24"/>
      <c r="C45" s="6"/>
      <c r="D45" s="24"/>
      <c r="E45" s="8"/>
    </row>
    <row r="46" spans="1:6">
      <c r="A46" s="6"/>
      <c r="B46" s="6"/>
      <c r="C46" s="6"/>
      <c r="D46" s="24"/>
      <c r="E46" s="25"/>
      <c r="F46" s="24">
        <f>E46-D46</f>
        <v>0</v>
      </c>
    </row>
    <row r="47" spans="1:6">
      <c r="A47" s="6"/>
      <c r="B47" s="6"/>
      <c r="C47" s="6"/>
      <c r="D47" s="24"/>
      <c r="E47" s="8"/>
    </row>
    <row r="48" spans="1:6">
      <c r="A48" s="6"/>
      <c r="B48" s="6"/>
      <c r="C48" s="6"/>
      <c r="D48" s="6"/>
      <c r="E48" s="8"/>
    </row>
    <row r="49" spans="1:5">
      <c r="A49" s="6"/>
      <c r="B49" s="6"/>
      <c r="C49" s="6"/>
      <c r="D49" s="6"/>
      <c r="E49" s="8"/>
    </row>
    <row r="50" spans="1:5">
      <c r="A50" s="6"/>
      <c r="B50" s="6"/>
      <c r="C50" s="6"/>
      <c r="D50" s="6"/>
      <c r="E50" s="8"/>
    </row>
    <row r="51" spans="1:5">
      <c r="A51" s="6"/>
      <c r="B51" s="6"/>
      <c r="C51" s="6"/>
      <c r="D51" s="6"/>
      <c r="E51" s="8"/>
    </row>
    <row r="52" spans="1:5">
      <c r="A52" s="6"/>
      <c r="B52" s="6"/>
      <c r="C52" s="6"/>
      <c r="D52" s="6"/>
    </row>
    <row r="53" spans="1:5">
      <c r="A53" s="6"/>
      <c r="B53" s="6"/>
      <c r="C53" s="6"/>
      <c r="D53" s="6"/>
    </row>
    <row r="54" spans="1:5">
      <c r="A54" s="6"/>
      <c r="B54" s="6"/>
      <c r="C54" s="6"/>
      <c r="D54" s="6"/>
    </row>
    <row r="55" spans="1:5">
      <c r="A55" s="6"/>
      <c r="B55" s="6"/>
      <c r="C55" s="6"/>
      <c r="D55" s="6"/>
    </row>
    <row r="56" spans="1:5">
      <c r="A56" s="6"/>
      <c r="B56" s="6"/>
      <c r="C56" s="6"/>
      <c r="D56" s="6"/>
    </row>
    <row r="57" spans="1:5">
      <c r="A57" s="6"/>
      <c r="B57" s="6"/>
      <c r="C57" s="6"/>
      <c r="D57" s="6"/>
    </row>
  </sheetData>
  <mergeCells count="1">
    <mergeCell ref="A3:E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  <ignoredErrors>
    <ignoredError sqref="C28 D36 D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Informe-4</vt:lpstr>
      <vt:lpstr>'Informe-4'!Área_de_impresión</vt:lpstr>
      <vt:lpstr>'Informe-4'!Títulos_a_imprimir</vt:lpstr>
    </vt:vector>
  </TitlesOfParts>
  <Company>GT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Alex John Alca Ayaque</cp:lastModifiedBy>
  <cp:lastPrinted>2017-05-30T07:19:34Z</cp:lastPrinted>
  <dcterms:created xsi:type="dcterms:W3CDTF">2015-08-21T05:24:50Z</dcterms:created>
  <dcterms:modified xsi:type="dcterms:W3CDTF">2017-05-30T07:19:44Z</dcterms:modified>
</cp:coreProperties>
</file>