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W:\2014\Tarifas\Categoría 1\Pedidos 2014\14_Regulación Pytos. Regionales - Red Dorsal\21_Documentos finales\Maqueta\"/>
    </mc:Choice>
  </mc:AlternateContent>
  <bookViews>
    <workbookView xWindow="0" yWindow="0" windowWidth="15345" windowHeight="4650"/>
  </bookViews>
  <sheets>
    <sheet name="Tarifas Tope" sheetId="2" r:id="rId1"/>
  </sheets>
  <externalReferences>
    <externalReference r:id="rId2"/>
  </externalReferences>
  <definedNames>
    <definedName name="_xlnm.Print_Area" localSheetId="0">'Tarifas Tope'!$B$5:$F$43</definedName>
    <definedName name="t_desc">[1]sup!$D$16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2" l="1"/>
  <c r="D32" i="2"/>
  <c r="E29" i="2" l="1"/>
  <c r="E28" i="2"/>
  <c r="E27" i="2"/>
  <c r="D29" i="2"/>
  <c r="D28" i="2"/>
  <c r="D27" i="2"/>
  <c r="E30" i="2" l="1"/>
  <c r="E31" i="2" s="1"/>
  <c r="E33" i="2" s="1"/>
  <c r="E37" i="2" s="1"/>
  <c r="D30" i="2"/>
  <c r="D31" i="2" s="1"/>
  <c r="D33" i="2" l="1"/>
  <c r="D37" i="2" s="1"/>
  <c r="E38" i="2"/>
  <c r="E40" i="2" s="1"/>
  <c r="D38" i="2" l="1"/>
  <c r="D40" i="2" s="1"/>
</calcChain>
</file>

<file path=xl/sharedStrings.xml><?xml version="1.0" encoding="utf-8"?>
<sst xmlns="http://schemas.openxmlformats.org/spreadsheetml/2006/main" count="29" uniqueCount="29">
  <si>
    <t>Tipo de Cambio (S/. por US$)</t>
  </si>
  <si>
    <t>Red Dorsal (US$ por Mbps sin IGV)</t>
  </si>
  <si>
    <t>Red Regional (US$ por Mbps sin IGV)</t>
  </si>
  <si>
    <t>Salida Internacional (US$ por Mbps sin IGV)</t>
  </si>
  <si>
    <t>Ratio de contención (1:10)</t>
  </si>
  <si>
    <t>Elementos de Costos</t>
  </si>
  <si>
    <t>Componentes por capacidad (US$ sin IGV)</t>
  </si>
  <si>
    <t>Total componentes por capacidad (US$ sin IGV)</t>
  </si>
  <si>
    <t>Salida Internacional</t>
  </si>
  <si>
    <t>Red Dorsal Nacional</t>
  </si>
  <si>
    <t xml:space="preserve">Red de Transporte Regional </t>
  </si>
  <si>
    <t>Ratio de Contención (1:10)</t>
  </si>
  <si>
    <t>Tipo de Cambio</t>
  </si>
  <si>
    <t>Otros gastos operativos y tasas (S/. sin IGV)</t>
  </si>
  <si>
    <t>Total otros gastos operativos y tasas (S/. sin IGV)</t>
  </si>
  <si>
    <t>Total componentes por capacidad (S/. sin IGV)</t>
  </si>
  <si>
    <t>Velocidad</t>
  </si>
  <si>
    <t>2 Mbps</t>
  </si>
  <si>
    <t>4 Mbps</t>
  </si>
  <si>
    <t>Información de los parámetros de costo y componentes por capacidad</t>
  </si>
  <si>
    <t>Tasa de aporte al FITEL</t>
  </si>
  <si>
    <t>Tasa de aporte al OSIPTEL</t>
  </si>
  <si>
    <t>Tasa de explotación comercial al MTC</t>
  </si>
  <si>
    <t>Tasas del FITEL (1.0%), OSIPTEL (0.5%) y MTC (0.5%)</t>
  </si>
  <si>
    <t>Otros gastos operativos de mantenimiento y personal (por conexión)*</t>
  </si>
  <si>
    <t>Información de las tasas</t>
  </si>
  <si>
    <t>Nota: *Se obtiene de considerar, para los proyectos regionales en promoción, el valor presente de otros gastos operativos de mantenimiento y personal, los cuales ascienden a US$ 29,353,149; y el indicador de cantidad que representa 1,876,974 conexiones (en valor presente).</t>
  </si>
  <si>
    <t>Tarifa Tope de Acceso a Internet (S/. sin IGV)</t>
  </si>
  <si>
    <t>Cálculo de las Tarifas Tope para Instituciones Públicas de los Proyectos Regionales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</si>
</sst>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#,##0_ ;\-#,##0\ "/>
    <numFmt numFmtId="165" formatCode="#,##0.00_ ;\-#,##0.00\ "/>
    <numFmt numFmtId="166" formatCode="0.00000%"/>
    <numFmt numFmtId="167" formatCode="0.0000000"/>
    <numFmt numFmtId="168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4" tint="-0.249977111117893"/>
      <name val="Palatino Linotype"/>
      <family val="1"/>
    </font>
    <font>
      <b/>
      <sz val="14"/>
      <color theme="0"/>
      <name val="Palatino Linotype"/>
      <family val="1"/>
    </font>
    <font>
      <sz val="12"/>
      <color theme="4" tint="-0.249977111117893"/>
      <name val="Palatino Linotype"/>
      <family val="1"/>
    </font>
    <font>
      <sz val="12"/>
      <color theme="0"/>
      <name val="Palatino Linotype"/>
      <family val="1"/>
    </font>
    <font>
      <b/>
      <sz val="12"/>
      <color theme="0"/>
      <name val="Palatino Linotype"/>
      <family val="1"/>
    </font>
    <font>
      <b/>
      <i/>
      <u/>
      <sz val="12"/>
      <color theme="4" tint="-0.249977111117893"/>
      <name val="Palatino Linotype"/>
      <family val="1"/>
    </font>
    <font>
      <b/>
      <i/>
      <sz val="12"/>
      <color theme="4" tint="-0.249977111117893"/>
      <name val="Palatino Linotype"/>
      <family val="1"/>
    </font>
    <font>
      <b/>
      <sz val="12"/>
      <color theme="4" tint="-0.249977111117893"/>
      <name val="Palatino Linotype"/>
      <family val="1"/>
    </font>
    <font>
      <b/>
      <i/>
      <sz val="12"/>
      <color theme="0"/>
      <name val="Palatino Linotype"/>
      <family val="1"/>
    </font>
    <font>
      <sz val="11"/>
      <color theme="0"/>
      <name val="Palatino Linotype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-0.499984740745262"/>
      </bottom>
      <diagonal/>
    </border>
    <border>
      <left/>
      <right/>
      <top style="thin">
        <color theme="4" tint="-0.499984740745262"/>
      </top>
      <bottom style="double">
        <color theme="4" tint="-0.499984740745262"/>
      </bottom>
      <diagonal/>
    </border>
    <border>
      <left/>
      <right/>
      <top style="thin">
        <color theme="4" tint="-0.499984740745262"/>
      </top>
      <bottom style="thin">
        <color theme="4" tint="-0.499984740745262"/>
      </bottom>
      <diagonal/>
    </border>
    <border>
      <left/>
      <right/>
      <top style="thin">
        <color theme="4" tint="-0.499984740745262"/>
      </top>
      <bottom/>
      <diagonal/>
    </border>
    <border>
      <left/>
      <right/>
      <top/>
      <bottom style="double">
        <color theme="4" tint="-0.499984740745262"/>
      </bottom>
      <diagonal/>
    </border>
    <border>
      <left/>
      <right/>
      <top style="thin">
        <color theme="4" tint="-0.249977111117893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1" xfId="0" applyFont="1" applyBorder="1"/>
    <xf numFmtId="0" fontId="2" fillId="0" borderId="0" xfId="0" applyFont="1"/>
    <xf numFmtId="0" fontId="4" fillId="0" borderId="0" xfId="0" applyFont="1" applyFill="1" applyBorder="1" applyAlignment="1">
      <alignment vertical="center"/>
    </xf>
    <xf numFmtId="1" fontId="4" fillId="0" borderId="0" xfId="2" applyNumberFormat="1" applyFont="1" applyFill="1" applyBorder="1" applyAlignment="1">
      <alignment horizontal="center" vertical="center"/>
    </xf>
    <xf numFmtId="2" fontId="4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1" applyNumberFormat="1" applyFont="1" applyFill="1" applyBorder="1" applyAlignment="1">
      <alignment horizontal="center" vertical="center"/>
    </xf>
    <xf numFmtId="2" fontId="4" fillId="0" borderId="0" xfId="1" applyNumberFormat="1" applyFont="1" applyFill="1" applyBorder="1" applyAlignment="1">
      <alignment horizontal="center" vertical="center"/>
    </xf>
    <xf numFmtId="164" fontId="5" fillId="0" borderId="0" xfId="1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indent="3"/>
    </xf>
    <xf numFmtId="2" fontId="4" fillId="2" borderId="0" xfId="0" applyNumberFormat="1" applyFont="1" applyFill="1" applyBorder="1" applyAlignment="1">
      <alignment horizontal="center"/>
    </xf>
    <xf numFmtId="9" fontId="2" fillId="0" borderId="0" xfId="0" applyNumberFormat="1" applyFont="1" applyAlignment="1">
      <alignment horizontal="center"/>
    </xf>
    <xf numFmtId="1" fontId="4" fillId="2" borderId="0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left"/>
    </xf>
    <xf numFmtId="2" fontId="9" fillId="2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left" indent="3"/>
    </xf>
    <xf numFmtId="165" fontId="4" fillId="2" borderId="0" xfId="1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/>
    </xf>
    <xf numFmtId="2" fontId="6" fillId="4" borderId="1" xfId="0" applyNumberFormat="1" applyFont="1" applyFill="1" applyBorder="1" applyAlignment="1">
      <alignment horizontal="center"/>
    </xf>
    <xf numFmtId="0" fontId="2" fillId="0" borderId="0" xfId="0" applyFont="1" applyFill="1"/>
    <xf numFmtId="0" fontId="7" fillId="2" borderId="0" xfId="0" applyFont="1" applyFill="1" applyBorder="1"/>
    <xf numFmtId="0" fontId="4" fillId="2" borderId="0" xfId="0" applyFont="1" applyFill="1" applyBorder="1"/>
    <xf numFmtId="2" fontId="4" fillId="2" borderId="0" xfId="0" applyNumberFormat="1" applyFont="1" applyFill="1" applyBorder="1" applyAlignment="1">
      <alignment horizontal="center" vertical="center"/>
    </xf>
    <xf numFmtId="9" fontId="11" fillId="0" borderId="0" xfId="0" applyNumberFormat="1" applyFont="1" applyAlignment="1">
      <alignment horizontal="center"/>
    </xf>
    <xf numFmtId="166" fontId="2" fillId="0" borderId="0" xfId="2" applyNumberFormat="1" applyFont="1"/>
    <xf numFmtId="0" fontId="10" fillId="4" borderId="1" xfId="0" applyFont="1" applyFill="1" applyBorder="1" applyAlignment="1">
      <alignment vertical="center"/>
    </xf>
    <xf numFmtId="0" fontId="10" fillId="3" borderId="3" xfId="0" applyFont="1" applyFill="1" applyBorder="1"/>
    <xf numFmtId="165" fontId="6" fillId="3" borderId="3" xfId="1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67" fontId="2" fillId="0" borderId="0" xfId="0" applyNumberFormat="1" applyFont="1"/>
    <xf numFmtId="168" fontId="4" fillId="0" borderId="0" xfId="2" applyNumberFormat="1" applyFont="1" applyFill="1" applyBorder="1" applyAlignment="1">
      <alignment horizontal="center" vertical="center"/>
    </xf>
    <xf numFmtId="168" fontId="4" fillId="0" borderId="1" xfId="2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wrapText="1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525944</xdr:colOff>
      <xdr:row>5</xdr:row>
      <xdr:rowOff>67235</xdr:rowOff>
    </xdr:from>
    <xdr:to>
      <xdr:col>2</xdr:col>
      <xdr:colOff>2228289</xdr:colOff>
      <xdr:row>8</xdr:row>
      <xdr:rowOff>173691</xdr:rowOff>
    </xdr:to>
    <xdr:pic>
      <xdr:nvPicPr>
        <xdr:cNvPr id="2" name="Imagen 1" descr="http://agendapasco.com/wp-content/uploads/2014/09/OSIPTE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7944" y="1131794"/>
          <a:ext cx="2464345" cy="7451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4/Tarifas/Categor&#237;a%201/Pedidos%202014/14_Regulaci&#243;n%20Pytos.%20Regionales%20-%20Red%20Dorsal/23_modelo%20economico%20FITEL/me%20Ayacuc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INDICE"/>
      <sheetName val="sup"/>
      <sheetName val="inputs"/>
      <sheetName val="benef"/>
      <sheetName val="eval_soc"/>
      <sheetName val="c_oper"/>
      <sheetName val="c_oper2"/>
      <sheetName val="g_oper"/>
      <sheetName val="g_oper2"/>
      <sheetName val="dda"/>
      <sheetName val="dda2"/>
      <sheetName val="cdss"/>
      <sheetName val="dda&amp;cost_Int"/>
      <sheetName val="dda&amp;cost_Int (2)"/>
      <sheetName val="dda&amp;cost_Int2"/>
      <sheetName val="dda&amp;cost_Ing"/>
      <sheetName val="dda&amp;cost_Ing2"/>
      <sheetName val="benef_priv"/>
      <sheetName val="benef_priv2"/>
      <sheetName val="egp_rt"/>
      <sheetName val="egp_rt 2"/>
      <sheetName val="egp_ra"/>
      <sheetName val="egp_ra2"/>
      <sheetName val="capex_mode"/>
      <sheetName val="capex_mode2"/>
      <sheetName val="Capex_resumen"/>
      <sheetName val="capex_detalle"/>
      <sheetName val="fcl_ra"/>
      <sheetName val="fcl_ra2"/>
      <sheetName val="fcl_rt"/>
      <sheetName val="fcl_rt2"/>
      <sheetName val="fcl_rtotal"/>
      <sheetName val="fcl_rtotal2"/>
      <sheetName val="fcl_rtotal_ra"/>
      <sheetName val="cron_sub"/>
      <sheetName val="Resumen de escenario"/>
      <sheetName val="Resumen de escenario 2"/>
      <sheetName val="Resumen de escenario 3"/>
      <sheetName val="sens"/>
      <sheetName val="cost_operv"/>
      <sheetName val="Cuadros PIP"/>
      <sheetName val="EIA Transporte"/>
      <sheetName val="EIA Acceso"/>
      <sheetName val="Hoja1"/>
      <sheetName val="Hoja2"/>
    </sheetNames>
    <sheetDataSet>
      <sheetData sheetId="0" refreshError="1"/>
      <sheetData sheetId="1" refreshError="1"/>
      <sheetData sheetId="2">
        <row r="16">
          <cell r="D16">
            <v>0.1363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B9:H42"/>
  <sheetViews>
    <sheetView showGridLines="0" tabSelected="1" view="pageBreakPreview" topLeftCell="A7" zoomScale="85" zoomScaleNormal="100" zoomScaleSheetLayoutView="85" workbookViewId="0">
      <selection activeCell="C22" sqref="C22:E22"/>
    </sheetView>
  </sheetViews>
  <sheetFormatPr baseColWidth="10" defaultRowHeight="16.5" x14ac:dyDescent="0.3"/>
  <cols>
    <col min="1" max="2" width="11.42578125" style="2"/>
    <col min="3" max="3" width="101.28515625" style="2" bestFit="1" customWidth="1"/>
    <col min="4" max="4" width="23.140625" style="2" customWidth="1"/>
    <col min="5" max="5" width="19" style="2" bestFit="1" customWidth="1"/>
    <col min="6" max="7" width="11.42578125" style="2"/>
    <col min="8" max="8" width="13" style="2" bestFit="1" customWidth="1"/>
    <col min="9" max="16384" width="11.42578125" style="2"/>
  </cols>
  <sheetData>
    <row r="9" spans="3:4" x14ac:dyDescent="0.3">
      <c r="C9" s="1"/>
      <c r="D9" s="1"/>
    </row>
    <row r="10" spans="3:4" ht="21.75" thickBot="1" x14ac:dyDescent="0.35">
      <c r="C10" s="37" t="s">
        <v>19</v>
      </c>
      <c r="D10" s="37"/>
    </row>
    <row r="11" spans="3:4" ht="18.75" thickTop="1" x14ac:dyDescent="0.3">
      <c r="C11" s="3" t="s">
        <v>4</v>
      </c>
      <c r="D11" s="4">
        <v>10</v>
      </c>
    </row>
    <row r="12" spans="3:4" ht="18" x14ac:dyDescent="0.3">
      <c r="C12" s="3" t="s">
        <v>1</v>
      </c>
      <c r="D12" s="5">
        <v>23</v>
      </c>
    </row>
    <row r="13" spans="3:4" ht="18" x14ac:dyDescent="0.3">
      <c r="C13" s="3" t="s">
        <v>2</v>
      </c>
      <c r="D13" s="5">
        <v>23</v>
      </c>
    </row>
    <row r="14" spans="3:4" ht="18" x14ac:dyDescent="0.3">
      <c r="C14" s="3" t="s">
        <v>3</v>
      </c>
      <c r="D14" s="5">
        <v>19.5</v>
      </c>
    </row>
    <row r="15" spans="3:4" ht="18" x14ac:dyDescent="0.3">
      <c r="C15" s="6" t="s">
        <v>0</v>
      </c>
      <c r="D15" s="7">
        <v>2.82</v>
      </c>
    </row>
    <row r="16" spans="3:4" ht="18" x14ac:dyDescent="0.3">
      <c r="C16" s="3"/>
      <c r="D16" s="8"/>
    </row>
    <row r="17" spans="2:5" ht="21.75" thickBot="1" x14ac:dyDescent="0.35">
      <c r="C17" s="37" t="s">
        <v>25</v>
      </c>
      <c r="D17" s="37"/>
    </row>
    <row r="18" spans="2:5" ht="18.75" thickTop="1" x14ac:dyDescent="0.3">
      <c r="C18" s="3" t="s">
        <v>20</v>
      </c>
      <c r="D18" s="33">
        <v>0.01</v>
      </c>
    </row>
    <row r="19" spans="2:5" ht="18" x14ac:dyDescent="0.3">
      <c r="C19" s="3" t="s">
        <v>21</v>
      </c>
      <c r="D19" s="33">
        <v>5.0000000000000001E-3</v>
      </c>
    </row>
    <row r="20" spans="2:5" ht="18" x14ac:dyDescent="0.3">
      <c r="C20" s="6" t="s">
        <v>22</v>
      </c>
      <c r="D20" s="34">
        <v>5.0000000000000001E-3</v>
      </c>
    </row>
    <row r="21" spans="2:5" ht="18" x14ac:dyDescent="0.3">
      <c r="C21" s="3"/>
      <c r="D21" s="9">
        <v>2</v>
      </c>
      <c r="E21" s="9">
        <v>4</v>
      </c>
    </row>
    <row r="22" spans="2:5" ht="21" x14ac:dyDescent="0.3">
      <c r="C22" s="36" t="s">
        <v>28</v>
      </c>
      <c r="D22" s="36"/>
      <c r="E22" s="36"/>
    </row>
    <row r="23" spans="2:5" ht="21" x14ac:dyDescent="0.3">
      <c r="C23" s="39" t="s">
        <v>5</v>
      </c>
      <c r="D23" s="38" t="s">
        <v>16</v>
      </c>
      <c r="E23" s="38"/>
    </row>
    <row r="24" spans="2:5" ht="18.75" thickBot="1" x14ac:dyDescent="0.35">
      <c r="C24" s="40"/>
      <c r="D24" s="10" t="s">
        <v>17</v>
      </c>
      <c r="E24" s="10" t="s">
        <v>18</v>
      </c>
    </row>
    <row r="25" spans="2:5" ht="18.75" thickTop="1" x14ac:dyDescent="0.3">
      <c r="C25" s="30"/>
      <c r="D25" s="31"/>
      <c r="E25" s="31"/>
    </row>
    <row r="26" spans="2:5" ht="18" x14ac:dyDescent="0.35">
      <c r="C26" s="22" t="s">
        <v>6</v>
      </c>
      <c r="D26" s="23"/>
      <c r="E26" s="23"/>
    </row>
    <row r="27" spans="2:5" ht="18" x14ac:dyDescent="0.35">
      <c r="C27" s="11" t="s">
        <v>8</v>
      </c>
      <c r="D27" s="12">
        <f>+D14*D21</f>
        <v>39</v>
      </c>
      <c r="E27" s="12">
        <f>+D14*E21</f>
        <v>78</v>
      </c>
    </row>
    <row r="28" spans="2:5" ht="18" x14ac:dyDescent="0.35">
      <c r="C28" s="11" t="s">
        <v>9</v>
      </c>
      <c r="D28" s="12">
        <f>+D12*D21</f>
        <v>46</v>
      </c>
      <c r="E28" s="12">
        <f>+D12*E21</f>
        <v>92</v>
      </c>
    </row>
    <row r="29" spans="2:5" ht="18" x14ac:dyDescent="0.35">
      <c r="B29" s="13"/>
      <c r="C29" s="11" t="s">
        <v>10</v>
      </c>
      <c r="D29" s="12">
        <f>+D13*D21</f>
        <v>46</v>
      </c>
      <c r="E29" s="12">
        <f>+D13*E21</f>
        <v>92</v>
      </c>
    </row>
    <row r="30" spans="2:5" ht="18" x14ac:dyDescent="0.35">
      <c r="B30" s="13"/>
      <c r="C30" s="11" t="s">
        <v>11</v>
      </c>
      <c r="D30" s="14">
        <f>+D11</f>
        <v>10</v>
      </c>
      <c r="E30" s="14">
        <f>+D11</f>
        <v>10</v>
      </c>
    </row>
    <row r="31" spans="2:5" ht="18" x14ac:dyDescent="0.35">
      <c r="C31" s="15" t="s">
        <v>7</v>
      </c>
      <c r="D31" s="16">
        <f>+SUM(D27:D29)/D30</f>
        <v>13.1</v>
      </c>
      <c r="E31" s="16">
        <f>+SUM(E27:E29)/E30</f>
        <v>26.2</v>
      </c>
    </row>
    <row r="32" spans="2:5" ht="18" x14ac:dyDescent="0.35">
      <c r="C32" s="17" t="s">
        <v>12</v>
      </c>
      <c r="D32" s="18">
        <f>+D15</f>
        <v>2.82</v>
      </c>
      <c r="E32" s="18">
        <f>+D15</f>
        <v>2.82</v>
      </c>
    </row>
    <row r="33" spans="2:8" ht="18" x14ac:dyDescent="0.35">
      <c r="C33" s="19" t="s">
        <v>15</v>
      </c>
      <c r="D33" s="20">
        <f>+D31*D32</f>
        <v>36.942</v>
      </c>
      <c r="E33" s="20">
        <f>+E31*E32</f>
        <v>73.884</v>
      </c>
    </row>
    <row r="34" spans="2:8" s="21" customFormat="1" ht="18" x14ac:dyDescent="0.35">
      <c r="C34" s="15"/>
      <c r="D34" s="16"/>
      <c r="E34" s="16"/>
    </row>
    <row r="35" spans="2:8" ht="18" x14ac:dyDescent="0.35">
      <c r="C35" s="22" t="s">
        <v>13</v>
      </c>
      <c r="D35" s="23"/>
      <c r="E35" s="23"/>
    </row>
    <row r="36" spans="2:8" ht="18" x14ac:dyDescent="0.3">
      <c r="C36" s="11" t="s">
        <v>24</v>
      </c>
      <c r="D36" s="24">
        <v>44.1</v>
      </c>
      <c r="E36" s="24">
        <v>44.1</v>
      </c>
    </row>
    <row r="37" spans="2:8" ht="18" x14ac:dyDescent="0.35">
      <c r="B37" s="25">
        <v>0.02</v>
      </c>
      <c r="C37" s="11" t="s">
        <v>23</v>
      </c>
      <c r="D37" s="12">
        <f>+(SUM($D$18:$D$20)/(1-SUM($D$18:$D$20))*(D33+D36))</f>
        <v>1.6539183673469389</v>
      </c>
      <c r="E37" s="12">
        <f>+(SUM($D$18:$D$20)/(1-SUM($D$18:$D$20))*(E33+E36))</f>
        <v>2.4078367346938778</v>
      </c>
      <c r="F37" s="26"/>
      <c r="G37" s="26"/>
    </row>
    <row r="38" spans="2:8" ht="18" x14ac:dyDescent="0.35">
      <c r="C38" s="27" t="s">
        <v>14</v>
      </c>
      <c r="D38" s="20">
        <f>+SUM(D36:D37)</f>
        <v>45.753918367346941</v>
      </c>
      <c r="E38" s="20">
        <f>+SUM(E36:E37)</f>
        <v>46.507836734693882</v>
      </c>
      <c r="H38" s="32"/>
    </row>
    <row r="39" spans="2:8" ht="18" x14ac:dyDescent="0.35">
      <c r="C39" s="23"/>
      <c r="D39" s="23"/>
      <c r="E39" s="23"/>
    </row>
    <row r="40" spans="2:8" ht="18" x14ac:dyDescent="0.3">
      <c r="C40" s="28" t="s">
        <v>27</v>
      </c>
      <c r="D40" s="29">
        <f>+ROUND(D33+D38,2)</f>
        <v>82.7</v>
      </c>
      <c r="E40" s="29">
        <f>+ROUND(E33+E38,2)</f>
        <v>120.39</v>
      </c>
    </row>
    <row r="42" spans="2:8" ht="34.5" customHeight="1" x14ac:dyDescent="0.3">
      <c r="C42" s="35" t="s">
        <v>26</v>
      </c>
      <c r="D42" s="35"/>
      <c r="E42" s="35"/>
    </row>
  </sheetData>
  <mergeCells count="6">
    <mergeCell ref="C42:E42"/>
    <mergeCell ref="C22:E22"/>
    <mergeCell ref="C10:D10"/>
    <mergeCell ref="D23:E23"/>
    <mergeCell ref="C23:C24"/>
    <mergeCell ref="C17:D17"/>
  </mergeCells>
  <pageMargins left="0.7" right="0.7" top="0.75" bottom="0.75" header="0.3" footer="0.3"/>
  <pageSetup paperSize="9" scale="7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Tarifas Tope</vt:lpstr>
      <vt:lpstr>'Tarifas Tope'!Área_de_impresión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Ruben Guardamino Baskovich</cp:lastModifiedBy>
  <cp:lastPrinted>2015-01-12T21:31:42Z</cp:lastPrinted>
  <dcterms:created xsi:type="dcterms:W3CDTF">2015-01-07T20:09:03Z</dcterms:created>
  <dcterms:modified xsi:type="dcterms:W3CDTF">2015-01-12T21:49:44Z</dcterms:modified>
</cp:coreProperties>
</file>