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file1\GAF$\2020\04. Logistica\SERVICIOS GENERALES INFRAESTRUCTURA\ALMACEN\TRANSPARENCIA REPORTE A MAGALI\"/>
    </mc:Choice>
  </mc:AlternateContent>
  <bookViews>
    <workbookView xWindow="0" yWindow="0" windowWidth="14325" windowHeight="7215"/>
  </bookViews>
  <sheets>
    <sheet name="CONSUMO DE PAPEL BOND, OTROS" sheetId="1" r:id="rId1"/>
    <sheet name="CONSUMO DE TINTAS Y TONER" sheetId="2" r:id="rId2"/>
    <sheet name="Hoja1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J18" i="1"/>
  <c r="J19" i="1"/>
  <c r="I17" i="2"/>
  <c r="I16" i="2"/>
  <c r="I15" i="2"/>
  <c r="H17" i="2"/>
  <c r="H16" i="2"/>
  <c r="H15" i="2"/>
  <c r="G17" i="2"/>
  <c r="G16" i="2"/>
  <c r="G15" i="2"/>
  <c r="D21" i="1" l="1"/>
  <c r="E21" i="1"/>
  <c r="F21" i="1"/>
  <c r="G21" i="1"/>
  <c r="H21" i="1"/>
  <c r="I21" i="1"/>
  <c r="J21" i="1"/>
  <c r="K21" i="1"/>
  <c r="I16" i="1"/>
  <c r="I15" i="1"/>
  <c r="I14" i="1"/>
  <c r="J16" i="1"/>
  <c r="J15" i="1"/>
  <c r="J14" i="1"/>
  <c r="C21" i="1" l="1"/>
  <c r="E19" i="2" l="1"/>
  <c r="D18" i="2" l="1"/>
  <c r="E18" i="2"/>
  <c r="F18" i="2"/>
  <c r="G18" i="2"/>
  <c r="H18" i="2"/>
  <c r="I18" i="2"/>
  <c r="C18" i="2"/>
  <c r="C19" i="2"/>
  <c r="D19" i="2"/>
  <c r="G19" i="2"/>
  <c r="H19" i="2"/>
  <c r="I19" i="2"/>
  <c r="B19" i="2"/>
  <c r="G8" i="2"/>
  <c r="I8" i="2" s="1"/>
  <c r="H7" i="2"/>
  <c r="G7" i="2"/>
  <c r="I7" i="2" s="1"/>
  <c r="H6" i="2"/>
  <c r="G6" i="2"/>
  <c r="I6" i="2" s="1"/>
  <c r="D20" i="1"/>
  <c r="E20" i="1"/>
  <c r="F20" i="1"/>
  <c r="G20" i="1"/>
  <c r="H20" i="1"/>
  <c r="I20" i="1"/>
  <c r="J20" i="1"/>
  <c r="K20" i="1"/>
  <c r="C20" i="1"/>
</calcChain>
</file>

<file path=xl/sharedStrings.xml><?xml version="1.0" encoding="utf-8"?>
<sst xmlns="http://schemas.openxmlformats.org/spreadsheetml/2006/main" count="74" uniqueCount="39">
  <si>
    <t>SEDES DE LIMA Y OFICINAS DESCONCENTRADAS</t>
  </si>
  <si>
    <t>MESES</t>
  </si>
  <si>
    <t>Nº de Personas</t>
  </si>
  <si>
    <t>A. - PAPEL BOND (Fotocopias)</t>
  </si>
  <si>
    <t>B.- PAPEL BOND (Impresiones)</t>
  </si>
  <si>
    <t>C.- SOBRES (B)</t>
  </si>
  <si>
    <t>A + B + C</t>
  </si>
  <si>
    <t>Indicador Kg. de papel consumido / Número de personas</t>
  </si>
  <si>
    <t>Total Kg.</t>
  </si>
  <si>
    <t>Total S/.</t>
  </si>
  <si>
    <t>* Total S/.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</si>
  <si>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</si>
  <si>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</si>
  <si>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</si>
  <si>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</si>
  <si>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</si>
  <si>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</si>
  <si>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</si>
  <si>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</si>
  <si>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</si>
  <si>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</si>
  <si>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</si>
  <si>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</si>
  <si>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</si>
  <si>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PROMEDIO</t>
  </si>
  <si>
    <t>* Este total incluye el costo de la hoja y de la impresión.</t>
  </si>
  <si>
    <t>MES</t>
  </si>
  <si>
    <t>N° DE PERSONAS</t>
  </si>
  <si>
    <t>A.- TONERS Y TINTAS (Fotocopiadoras y Equipos a Color)</t>
  </si>
  <si>
    <t>B. - TONERS (Impresoras)</t>
  </si>
  <si>
    <t>A + B</t>
  </si>
  <si>
    <t>Indicador Unidad de cartuchos / Número de personas</t>
  </si>
  <si>
    <t>Total Unid</t>
  </si>
  <si>
    <t xml:space="preserve"> Total S/.</t>
  </si>
  <si>
    <t>Promedio</t>
  </si>
  <si>
    <t>*El costo de toners esta incluido en el costo de alquiler de las impresoras.</t>
  </si>
  <si>
    <t>CONSUMO DE PAPEL BOND, OTROS PAPELES Y SOBRES - 2020</t>
  </si>
  <si>
    <t>-</t>
  </si>
  <si>
    <t>CONSUMO DE TINTAS Y TONERS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</si>
</sst>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rgb="FF000000"/>
      <name val="Calibri"/>
      <family val="2"/>
      <scheme val="minor"/>
    </font>
    <font>
      <sz val="9"/>
      <color indexed="8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11" fillId="0" borderId="0"/>
  </cellStyleXfs>
  <cellXfs count="136">
    <xf numFmtId="0" fontId="0" fillId="0" borderId="0" xfId="0"/>
    <xf numFmtId="0" fontId="0" fillId="0" borderId="0" xfId="0"/>
    <xf numFmtId="0" fontId="2" fillId="0" borderId="13" xfId="0" applyFont="1" applyFill="1" applyBorder="1"/>
    <xf numFmtId="0" fontId="2" fillId="0" borderId="1" xfId="0" applyFont="1" applyFill="1" applyBorder="1"/>
    <xf numFmtId="0" fontId="12" fillId="0" borderId="0" xfId="0" applyFont="1" applyFill="1" applyBorder="1"/>
    <xf numFmtId="0" fontId="0" fillId="0" borderId="0" xfId="0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0" fillId="0" borderId="5" xfId="0" applyFill="1" applyBorder="1"/>
    <xf numFmtId="0" fontId="0" fillId="0" borderId="7" xfId="0" applyFill="1" applyBorder="1"/>
    <xf numFmtId="43" fontId="5" fillId="0" borderId="11" xfId="3" applyFont="1" applyFill="1" applyBorder="1" applyAlignment="1">
      <alignment horizontal="right"/>
    </xf>
    <xf numFmtId="43" fontId="5" fillId="0" borderId="12" xfId="3" applyFont="1" applyFill="1" applyBorder="1" applyAlignment="1">
      <alignment horizontal="right"/>
    </xf>
    <xf numFmtId="0" fontId="6" fillId="0" borderId="1" xfId="2" applyFont="1" applyFill="1" applyBorder="1" applyAlignment="1">
      <alignment horizontal="left"/>
    </xf>
    <xf numFmtId="49" fontId="14" fillId="0" borderId="2" xfId="0" applyNumberFormat="1" applyFont="1" applyFill="1" applyBorder="1" applyAlignment="1">
      <alignment horizontal="left" vertical="center" wrapText="1"/>
    </xf>
    <xf numFmtId="49" fontId="14" fillId="0" borderId="5" xfId="0" applyNumberFormat="1" applyFont="1" applyFill="1" applyBorder="1" applyAlignment="1">
      <alignment horizontal="left" vertical="center" wrapText="1"/>
    </xf>
    <xf numFmtId="49" fontId="14" fillId="0" borderId="7" xfId="0" applyNumberFormat="1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164" fontId="6" fillId="0" borderId="1" xfId="3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1" fontId="0" fillId="0" borderId="5" xfId="0" quotePrefix="1" applyNumberFormat="1" applyFill="1" applyBorder="1" applyAlignment="1">
      <alignment horizontal="center"/>
    </xf>
    <xf numFmtId="1" fontId="0" fillId="0" borderId="7" xfId="0" quotePrefix="1" applyNumberFormat="1" applyFill="1" applyBorder="1" applyAlignment="1">
      <alignment horizontal="center"/>
    </xf>
    <xf numFmtId="43" fontId="2" fillId="0" borderId="13" xfId="3" applyFont="1" applyFill="1" applyBorder="1" applyAlignment="1">
      <alignment horizontal="center"/>
    </xf>
    <xf numFmtId="1" fontId="2" fillId="0" borderId="13" xfId="0" applyNumberFormat="1" applyFont="1" applyFill="1" applyBorder="1" applyAlignment="1">
      <alignment horizontal="center"/>
    </xf>
    <xf numFmtId="43" fontId="0" fillId="0" borderId="5" xfId="3" applyFont="1" applyFill="1" applyBorder="1" applyAlignment="1"/>
    <xf numFmtId="43" fontId="0" fillId="0" borderId="7" xfId="3" applyFont="1" applyFill="1" applyBorder="1" applyAlignment="1"/>
    <xf numFmtId="43" fontId="15" fillId="0" borderId="0" xfId="1" applyNumberFormat="1" applyFont="1" applyFill="1" applyAlignment="1">
      <alignment horizontal="right" vertical="center"/>
    </xf>
    <xf numFmtId="0" fontId="16" fillId="0" borderId="22" xfId="0" applyFont="1" applyFill="1" applyBorder="1" applyAlignment="1">
      <alignment horizontal="center" vertical="center"/>
    </xf>
    <xf numFmtId="43" fontId="16" fillId="0" borderId="2" xfId="1" applyFont="1" applyFill="1" applyBorder="1" applyAlignment="1">
      <alignment horizontal="right" vertical="center"/>
    </xf>
    <xf numFmtId="43" fontId="16" fillId="0" borderId="23" xfId="1" applyFont="1" applyFill="1" applyBorder="1" applyAlignment="1">
      <alignment horizontal="right" vertical="center"/>
    </xf>
    <xf numFmtId="43" fontId="16" fillId="0" borderId="10" xfId="1" applyFont="1" applyFill="1" applyBorder="1" applyAlignment="1">
      <alignment horizontal="center" vertical="center"/>
    </xf>
    <xf numFmtId="43" fontId="16" fillId="0" borderId="3" xfId="1" applyFont="1" applyFill="1" applyBorder="1" applyAlignment="1">
      <alignment horizontal="center" vertical="center"/>
    </xf>
    <xf numFmtId="43" fontId="16" fillId="0" borderId="10" xfId="1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center" vertical="center"/>
    </xf>
    <xf numFmtId="43" fontId="16" fillId="0" borderId="5" xfId="1" applyFont="1" applyFill="1" applyBorder="1" applyAlignment="1">
      <alignment horizontal="right" vertical="center"/>
    </xf>
    <xf numFmtId="43" fontId="16" fillId="0" borderId="24" xfId="1" applyFont="1" applyFill="1" applyBorder="1" applyAlignment="1">
      <alignment horizontal="right" vertical="center"/>
    </xf>
    <xf numFmtId="43" fontId="16" fillId="0" borderId="11" xfId="1" applyFont="1" applyFill="1" applyBorder="1" applyAlignment="1">
      <alignment horizontal="center" vertical="center"/>
    </xf>
    <xf numFmtId="43" fontId="16" fillId="0" borderId="0" xfId="1" applyFont="1" applyFill="1" applyBorder="1" applyAlignment="1">
      <alignment horizontal="center" vertical="center"/>
    </xf>
    <xf numFmtId="43" fontId="16" fillId="0" borderId="11" xfId="1" applyFont="1" applyFill="1" applyBorder="1" applyAlignment="1">
      <alignment horizontal="right" vertical="center"/>
    </xf>
    <xf numFmtId="43" fontId="16" fillId="0" borderId="5" xfId="3" applyFont="1" applyFill="1" applyBorder="1" applyAlignment="1">
      <alignment horizontal="right" vertical="center"/>
    </xf>
    <xf numFmtId="43" fontId="16" fillId="0" borderId="24" xfId="3" applyFont="1" applyFill="1" applyBorder="1" applyAlignment="1">
      <alignment horizontal="right" vertical="center"/>
    </xf>
    <xf numFmtId="43" fontId="16" fillId="0" borderId="11" xfId="3" applyFont="1" applyFill="1" applyBorder="1" applyAlignment="1">
      <alignment horizontal="center" vertical="center"/>
    </xf>
    <xf numFmtId="43" fontId="16" fillId="0" borderId="11" xfId="3" applyFont="1" applyFill="1" applyBorder="1" applyAlignment="1">
      <alignment horizontal="right" vertical="center"/>
    </xf>
    <xf numFmtId="0" fontId="0" fillId="0" borderId="6" xfId="0" applyBorder="1"/>
    <xf numFmtId="0" fontId="15" fillId="0" borderId="11" xfId="0" applyFont="1" applyBorder="1" applyAlignment="1">
      <alignment horizontal="center" vertical="center"/>
    </xf>
    <xf numFmtId="43" fontId="15" fillId="0" borderId="6" xfId="1" applyNumberFormat="1" applyFont="1" applyBorder="1" applyAlignment="1">
      <alignment horizontal="right" vertical="center"/>
    </xf>
    <xf numFmtId="2" fontId="15" fillId="0" borderId="6" xfId="1" applyNumberFormat="1" applyFont="1" applyBorder="1" applyAlignment="1">
      <alignment horizontal="right" vertical="center"/>
    </xf>
    <xf numFmtId="43" fontId="15" fillId="0" borderId="6" xfId="1" applyNumberFormat="1" applyFont="1" applyBorder="1" applyAlignment="1">
      <alignment vertical="center"/>
    </xf>
    <xf numFmtId="2" fontId="15" fillId="0" borderId="6" xfId="1" applyNumberFormat="1" applyFont="1" applyBorder="1" applyAlignment="1">
      <alignment vertical="center"/>
    </xf>
    <xf numFmtId="43" fontId="15" fillId="0" borderId="0" xfId="1" applyNumberFormat="1" applyFont="1" applyFill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3" fontId="6" fillId="0" borderId="1" xfId="3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/>
    <xf numFmtId="43" fontId="16" fillId="0" borderId="5" xfId="3" applyFont="1" applyFill="1" applyBorder="1" applyAlignment="1">
      <alignment horizontal="center" vertical="center"/>
    </xf>
    <xf numFmtId="164" fontId="5" fillId="0" borderId="6" xfId="1" applyNumberFormat="1" applyFont="1" applyFill="1" applyBorder="1" applyAlignment="1">
      <alignment horizontal="right"/>
    </xf>
    <xf numFmtId="43" fontId="5" fillId="0" borderId="11" xfId="1" applyFont="1" applyFill="1" applyBorder="1" applyAlignment="1">
      <alignment horizontal="right"/>
    </xf>
    <xf numFmtId="43" fontId="17" fillId="0" borderId="11" xfId="1" applyFont="1" applyBorder="1"/>
    <xf numFmtId="43" fontId="0" fillId="0" borderId="0" xfId="0" applyNumberFormat="1"/>
    <xf numFmtId="43" fontId="16" fillId="0" borderId="2" xfId="1" applyFont="1" applyFill="1" applyBorder="1" applyAlignment="1">
      <alignment horizontal="center" vertical="center"/>
    </xf>
    <xf numFmtId="43" fontId="16" fillId="0" borderId="5" xfId="1" applyFont="1" applyFill="1" applyBorder="1" applyAlignment="1">
      <alignment horizontal="center" vertical="center"/>
    </xf>
    <xf numFmtId="43" fontId="16" fillId="0" borderId="3" xfId="1" applyFont="1" applyFill="1" applyBorder="1" applyAlignment="1">
      <alignment horizontal="right" vertical="center"/>
    </xf>
    <xf numFmtId="43" fontId="16" fillId="0" borderId="0" xfId="1" applyFont="1" applyFill="1" applyBorder="1" applyAlignment="1">
      <alignment horizontal="right" vertical="center"/>
    </xf>
    <xf numFmtId="43" fontId="16" fillId="0" borderId="0" xfId="3" applyFont="1" applyFill="1" applyBorder="1" applyAlignment="1">
      <alignment horizontal="right" vertical="center"/>
    </xf>
    <xf numFmtId="43" fontId="2" fillId="0" borderId="7" xfId="3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" fontId="15" fillId="0" borderId="11" xfId="0" quotePrefix="1" applyNumberFormat="1" applyFont="1" applyFill="1" applyBorder="1" applyAlignment="1">
      <alignment horizontal="center"/>
    </xf>
    <xf numFmtId="43" fontId="15" fillId="0" borderId="3" xfId="1" applyNumberFormat="1" applyFont="1" applyBorder="1" applyAlignment="1">
      <alignment vertical="center"/>
    </xf>
    <xf numFmtId="43" fontId="15" fillId="0" borderId="10" xfId="1" applyNumberFormat="1" applyFont="1" applyBorder="1" applyAlignment="1">
      <alignment vertical="center"/>
    </xf>
    <xf numFmtId="43" fontId="15" fillId="0" borderId="0" xfId="1" applyNumberFormat="1" applyFont="1" applyBorder="1" applyAlignment="1">
      <alignment vertical="center"/>
    </xf>
    <xf numFmtId="43" fontId="15" fillId="0" borderId="11" xfId="1" applyNumberFormat="1" applyFont="1" applyBorder="1" applyAlignment="1">
      <alignment vertical="center"/>
    </xf>
    <xf numFmtId="4" fontId="5" fillId="0" borderId="11" xfId="0" applyNumberFormat="1" applyFont="1" applyFill="1" applyBorder="1" applyAlignment="1"/>
    <xf numFmtId="43" fontId="5" fillId="0" borderId="4" xfId="1" applyFont="1" applyFill="1" applyBorder="1" applyAlignment="1">
      <alignment horizontal="center"/>
    </xf>
    <xf numFmtId="43" fontId="5" fillId="0" borderId="6" xfId="1" applyFont="1" applyFill="1" applyBorder="1" applyAlignment="1">
      <alignment horizontal="center"/>
    </xf>
    <xf numFmtId="43" fontId="15" fillId="0" borderId="10" xfId="1" applyNumberFormat="1" applyFont="1" applyFill="1" applyBorder="1" applyAlignment="1">
      <alignment horizontal="right" vertical="center"/>
    </xf>
    <xf numFmtId="43" fontId="15" fillId="0" borderId="11" xfId="1" applyNumberFormat="1" applyFont="1" applyFill="1" applyBorder="1" applyAlignment="1">
      <alignment horizontal="right" vertical="center"/>
    </xf>
    <xf numFmtId="43" fontId="18" fillId="0" borderId="5" xfId="1" applyFont="1" applyFill="1" applyBorder="1" applyAlignment="1"/>
    <xf numFmtId="164" fontId="5" fillId="0" borderId="9" xfId="1" applyNumberFormat="1" applyFont="1" applyFill="1" applyBorder="1" applyAlignment="1">
      <alignment horizontal="right"/>
    </xf>
    <xf numFmtId="43" fontId="5" fillId="0" borderId="11" xfId="1" applyFont="1" applyFill="1" applyBorder="1" applyAlignment="1"/>
    <xf numFmtId="43" fontId="5" fillId="0" borderId="12" xfId="1" applyFont="1" applyFill="1" applyBorder="1" applyAlignment="1"/>
    <xf numFmtId="164" fontId="5" fillId="0" borderId="0" xfId="1" applyNumberFormat="1" applyFont="1" applyFill="1" applyBorder="1" applyAlignment="1">
      <alignment horizontal="right"/>
    </xf>
    <xf numFmtId="43" fontId="16" fillId="0" borderId="0" xfId="3" applyFont="1" applyFill="1" applyBorder="1" applyAlignment="1">
      <alignment horizontal="center" vertical="center"/>
    </xf>
    <xf numFmtId="43" fontId="18" fillId="0" borderId="11" xfId="1" applyFont="1" applyFill="1" applyBorder="1" applyAlignment="1"/>
    <xf numFmtId="43" fontId="18" fillId="0" borderId="12" xfId="1" applyFont="1" applyFill="1" applyBorder="1" applyAlignment="1"/>
    <xf numFmtId="43" fontId="2" fillId="0" borderId="1" xfId="3" applyFont="1" applyFill="1" applyBorder="1" applyAlignment="1">
      <alignment horizontal="center"/>
    </xf>
    <xf numFmtId="0" fontId="0" fillId="0" borderId="0" xfId="0" applyAlignment="1"/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</cellXfs>
  <cellStyles count="5">
    <cellStyle name="Millares" xfId="1" builtinId="3"/>
    <cellStyle name="Millares 2" xfId="3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"/>
  <sheetViews>
    <sheetView tabSelected="1" zoomScaleNormal="100" workbookViewId="0">
      <selection sqref="A1:K2"/>
    </sheetView>
  </sheetViews>
  <sheetFormatPr baseColWidth="10" defaultRowHeight="15" x14ac:dyDescent="0.25"/>
  <cols>
    <col min="2" max="2" width="11" customWidth="1"/>
    <col min="3" max="3" width="11.5703125" style="5" customWidth="1"/>
    <col min="4" max="4" width="12.7109375" style="5" customWidth="1"/>
    <col min="5" max="5" width="10.85546875" customWidth="1"/>
    <col min="6" max="6" width="12.7109375" customWidth="1"/>
    <col min="7" max="7" width="11.28515625" customWidth="1"/>
    <col min="8" max="8" width="11.140625" customWidth="1"/>
    <col min="9" max="9" width="13.140625" customWidth="1"/>
    <col min="10" max="10" width="13.7109375" customWidth="1"/>
    <col min="11" max="11" width="15" customWidth="1"/>
  </cols>
  <sheetData>
    <row r="1" spans="1:29" x14ac:dyDescent="0.25">
      <c r="A1" s="92" t="s">
        <v>36</v>
      </c>
      <c r="B1" s="93"/>
      <c r="C1" s="93"/>
      <c r="D1" s="93"/>
      <c r="E1" s="93"/>
      <c r="F1" s="93"/>
      <c r="G1" s="93"/>
      <c r="H1" s="93"/>
      <c r="I1" s="93"/>
      <c r="J1" s="93"/>
      <c r="K1" s="94"/>
    </row>
    <row r="2" spans="1:29" ht="15.75" thickBot="1" x14ac:dyDescent="0.3">
      <c r="A2" s="95"/>
      <c r="B2" s="96"/>
      <c r="C2" s="96"/>
      <c r="D2" s="96"/>
      <c r="E2" s="96"/>
      <c r="F2" s="96"/>
      <c r="G2" s="96"/>
      <c r="H2" s="96"/>
      <c r="I2" s="96"/>
      <c r="J2" s="96"/>
      <c r="K2" s="97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</row>
    <row r="3" spans="1:29" x14ac:dyDescent="0.25">
      <c r="A3" s="98" t="s">
        <v>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</row>
    <row r="4" spans="1:29" ht="15.75" thickBot="1" x14ac:dyDescent="0.3">
      <c r="A4" s="1"/>
      <c r="B4" s="1"/>
      <c r="E4" s="1"/>
      <c r="F4" s="1"/>
      <c r="G4" s="1"/>
      <c r="H4" s="1"/>
      <c r="I4" s="1"/>
      <c r="J4" s="1"/>
      <c r="K4" s="47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</row>
    <row r="5" spans="1:29" x14ac:dyDescent="0.25">
      <c r="A5" s="99" t="s">
        <v>1</v>
      </c>
      <c r="B5" s="102" t="s">
        <v>2</v>
      </c>
      <c r="C5" s="105" t="s">
        <v>3</v>
      </c>
      <c r="D5" s="106"/>
      <c r="E5" s="105" t="s">
        <v>4</v>
      </c>
      <c r="F5" s="106"/>
      <c r="G5" s="105" t="s">
        <v>5</v>
      </c>
      <c r="H5" s="106"/>
      <c r="I5" s="109" t="s">
        <v>6</v>
      </c>
      <c r="J5" s="110"/>
      <c r="K5" s="113" t="s">
        <v>7</v>
      </c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</row>
    <row r="6" spans="1:29" ht="15.75" thickBot="1" x14ac:dyDescent="0.3">
      <c r="A6" s="100"/>
      <c r="B6" s="103"/>
      <c r="C6" s="107"/>
      <c r="D6" s="108"/>
      <c r="E6" s="107"/>
      <c r="F6" s="108"/>
      <c r="G6" s="107"/>
      <c r="H6" s="108"/>
      <c r="I6" s="111"/>
      <c r="J6" s="112"/>
      <c r="K6" s="114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</row>
    <row r="7" spans="1:29" ht="16.5" customHeight="1" thickBot="1" x14ac:dyDescent="0.3">
      <c r="A7" s="101"/>
      <c r="B7" s="104"/>
      <c r="C7" s="23" t="s">
        <v>8</v>
      </c>
      <c r="D7" s="22" t="s">
        <v>9</v>
      </c>
      <c r="E7" s="22" t="s">
        <v>8</v>
      </c>
      <c r="F7" s="22" t="s">
        <v>10</v>
      </c>
      <c r="G7" s="23" t="s">
        <v>8</v>
      </c>
      <c r="H7" s="70" t="s">
        <v>9</v>
      </c>
      <c r="I7" s="22" t="s">
        <v>8</v>
      </c>
      <c r="J7" s="22" t="s">
        <v>9</v>
      </c>
      <c r="K7" s="114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</row>
    <row r="8" spans="1:29" x14ac:dyDescent="0.25">
      <c r="A8" s="10" t="s">
        <v>11</v>
      </c>
      <c r="B8" s="31">
        <v>627</v>
      </c>
      <c r="C8" s="32">
        <v>199.20000000000002</v>
      </c>
      <c r="D8" s="33">
        <v>826.4</v>
      </c>
      <c r="E8" s="34">
        <v>1225.0800000000002</v>
      </c>
      <c r="F8" s="35">
        <v>67333.83</v>
      </c>
      <c r="G8" s="64">
        <v>32.6</v>
      </c>
      <c r="H8" s="34">
        <v>552</v>
      </c>
      <c r="I8" s="66">
        <v>1456.88</v>
      </c>
      <c r="J8" s="32">
        <v>68712.23</v>
      </c>
      <c r="K8" s="36">
        <v>2.3235725677830943</v>
      </c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</row>
    <row r="9" spans="1:29" x14ac:dyDescent="0.25">
      <c r="A9" s="10" t="s">
        <v>12</v>
      </c>
      <c r="B9" s="37">
        <v>655</v>
      </c>
      <c r="C9" s="38">
        <v>24.900000000000002</v>
      </c>
      <c r="D9" s="39">
        <v>103.3</v>
      </c>
      <c r="E9" s="40">
        <v>1322.19</v>
      </c>
      <c r="F9" s="41">
        <v>68985.2</v>
      </c>
      <c r="G9" s="65">
        <v>37.200000000000003</v>
      </c>
      <c r="H9" s="40">
        <v>672</v>
      </c>
      <c r="I9" s="67">
        <v>1384.2900000000002</v>
      </c>
      <c r="J9" s="38">
        <v>69760.5</v>
      </c>
      <c r="K9" s="42">
        <v>2.1134198473282444</v>
      </c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</row>
    <row r="10" spans="1:29" x14ac:dyDescent="0.25">
      <c r="A10" s="10" t="s">
        <v>13</v>
      </c>
      <c r="B10" s="37">
        <v>659</v>
      </c>
      <c r="C10" s="38">
        <v>4.9800000000000004</v>
      </c>
      <c r="D10" s="39">
        <v>20.66</v>
      </c>
      <c r="E10" s="40">
        <v>679.7700000000001</v>
      </c>
      <c r="F10" s="41">
        <v>60914.23</v>
      </c>
      <c r="G10" s="65">
        <v>10.400000000000002</v>
      </c>
      <c r="H10" s="40">
        <v>190.5</v>
      </c>
      <c r="I10" s="67">
        <v>695.15000000000009</v>
      </c>
      <c r="J10" s="38">
        <v>61125.390000000007</v>
      </c>
      <c r="K10" s="42">
        <v>1.0548558421851291</v>
      </c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</row>
    <row r="11" spans="1:29" x14ac:dyDescent="0.25">
      <c r="A11" s="10" t="s">
        <v>14</v>
      </c>
      <c r="B11" s="37">
        <v>636</v>
      </c>
      <c r="C11" s="59">
        <v>0</v>
      </c>
      <c r="D11" s="59">
        <v>0</v>
      </c>
      <c r="E11" s="45">
        <v>0</v>
      </c>
      <c r="F11" s="87">
        <v>0</v>
      </c>
      <c r="G11" s="59">
        <v>0</v>
      </c>
      <c r="H11" s="45">
        <v>0</v>
      </c>
      <c r="I11" s="59">
        <v>0</v>
      </c>
      <c r="J11" s="59">
        <v>0</v>
      </c>
      <c r="K11" s="59">
        <v>0</v>
      </c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</row>
    <row r="12" spans="1:29" x14ac:dyDescent="0.25">
      <c r="A12" s="10" t="s">
        <v>15</v>
      </c>
      <c r="B12" s="37">
        <v>630</v>
      </c>
      <c r="C12" s="59">
        <v>0</v>
      </c>
      <c r="D12" s="59">
        <v>0</v>
      </c>
      <c r="E12" s="45">
        <v>0</v>
      </c>
      <c r="F12" s="87">
        <v>0</v>
      </c>
      <c r="G12" s="59">
        <v>0</v>
      </c>
      <c r="H12" s="45">
        <v>0</v>
      </c>
      <c r="I12" s="59">
        <v>0</v>
      </c>
      <c r="J12" s="59">
        <v>0</v>
      </c>
      <c r="K12" s="59">
        <v>0</v>
      </c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</row>
    <row r="13" spans="1:29" x14ac:dyDescent="0.25">
      <c r="A13" s="10" t="s">
        <v>16</v>
      </c>
      <c r="B13" s="37">
        <v>636</v>
      </c>
      <c r="C13" s="43">
        <v>37.35</v>
      </c>
      <c r="D13" s="44">
        <v>154.94999999999999</v>
      </c>
      <c r="E13" s="45">
        <v>0</v>
      </c>
      <c r="F13" s="87">
        <v>0</v>
      </c>
      <c r="G13" s="59">
        <v>5.4</v>
      </c>
      <c r="H13" s="45">
        <v>91</v>
      </c>
      <c r="I13" s="68">
        <v>42.75</v>
      </c>
      <c r="J13" s="43">
        <v>245.95</v>
      </c>
      <c r="K13" s="46">
        <v>7.0000000000000007E-2</v>
      </c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</row>
    <row r="14" spans="1:29" x14ac:dyDescent="0.25">
      <c r="A14" s="10" t="s">
        <v>17</v>
      </c>
      <c r="B14" s="37">
        <v>641</v>
      </c>
      <c r="C14" s="38">
        <v>62.25</v>
      </c>
      <c r="D14" s="39">
        <v>313.75</v>
      </c>
      <c r="E14" s="45">
        <v>0</v>
      </c>
      <c r="F14" s="87">
        <v>0</v>
      </c>
      <c r="G14" s="65">
        <v>7.2</v>
      </c>
      <c r="H14" s="40">
        <v>92</v>
      </c>
      <c r="I14" s="63">
        <f>+C14+G14</f>
        <v>69.45</v>
      </c>
      <c r="J14" s="38">
        <f>+D14+H14</f>
        <v>405.75</v>
      </c>
      <c r="K14" s="42">
        <v>0.11</v>
      </c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</row>
    <row r="15" spans="1:29" x14ac:dyDescent="0.25">
      <c r="A15" s="10" t="s">
        <v>18</v>
      </c>
      <c r="B15" s="37">
        <v>639</v>
      </c>
      <c r="C15" s="38">
        <v>37.35</v>
      </c>
      <c r="D15" s="39">
        <v>188.25</v>
      </c>
      <c r="E15" s="40">
        <v>423.3</v>
      </c>
      <c r="F15" s="41">
        <v>6119.2</v>
      </c>
      <c r="G15" s="65">
        <v>9.8000000000000007</v>
      </c>
      <c r="H15" s="40">
        <v>122</v>
      </c>
      <c r="I15" s="63">
        <f>+C15+G15+E15</f>
        <v>470.45000000000005</v>
      </c>
      <c r="J15" s="38">
        <f>+D15+F15+H15</f>
        <v>6429.45</v>
      </c>
      <c r="K15" s="42">
        <v>0.74</v>
      </c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</row>
    <row r="16" spans="1:29" x14ac:dyDescent="0.25">
      <c r="A16" s="10" t="s">
        <v>19</v>
      </c>
      <c r="B16" s="37">
        <v>713</v>
      </c>
      <c r="C16" s="38">
        <v>49.8</v>
      </c>
      <c r="D16" s="39">
        <v>251</v>
      </c>
      <c r="E16" s="40">
        <v>809.25</v>
      </c>
      <c r="F16" s="41">
        <v>20325.79</v>
      </c>
      <c r="G16" s="65">
        <v>12.5</v>
      </c>
      <c r="H16" s="40">
        <v>159.5</v>
      </c>
      <c r="I16" s="63">
        <f>+C16+G16+E16</f>
        <v>871.55</v>
      </c>
      <c r="J16" s="38">
        <f>+D16+F16+H16</f>
        <v>20736.29</v>
      </c>
      <c r="K16" s="42">
        <v>1.22</v>
      </c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</row>
    <row r="17" spans="1:29" x14ac:dyDescent="0.25">
      <c r="A17" s="10" t="s">
        <v>20</v>
      </c>
      <c r="B17" s="24">
        <v>731</v>
      </c>
      <c r="C17" s="28">
        <v>24.9</v>
      </c>
      <c r="D17" s="82">
        <v>125.5</v>
      </c>
      <c r="E17" s="88">
        <v>403.74354</v>
      </c>
      <c r="F17" s="41">
        <v>17434.740000000002</v>
      </c>
      <c r="G17" s="82">
        <v>18.399999999999999</v>
      </c>
      <c r="H17" s="88">
        <v>326</v>
      </c>
      <c r="I17" s="82">
        <v>447.04354000000001</v>
      </c>
      <c r="J17" s="38">
        <f t="shared" ref="J17:J19" si="0">+D17+F17+H17</f>
        <v>17886.240000000002</v>
      </c>
      <c r="K17" s="42">
        <v>0.61</v>
      </c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</row>
    <row r="18" spans="1:29" x14ac:dyDescent="0.25">
      <c r="A18" s="10" t="s">
        <v>21</v>
      </c>
      <c r="B18" s="24">
        <v>720</v>
      </c>
      <c r="C18" s="28">
        <v>174.3</v>
      </c>
      <c r="D18" s="82">
        <v>878.5</v>
      </c>
      <c r="E18" s="88">
        <v>497.49702000000002</v>
      </c>
      <c r="F18" s="41">
        <v>12920.670000000002</v>
      </c>
      <c r="G18" s="82">
        <v>35.200000000000003</v>
      </c>
      <c r="H18" s="88">
        <v>515</v>
      </c>
      <c r="I18" s="82">
        <v>706.99702000000002</v>
      </c>
      <c r="J18" s="38">
        <f t="shared" si="0"/>
        <v>14314.170000000002</v>
      </c>
      <c r="K18" s="42">
        <v>0.98</v>
      </c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</row>
    <row r="19" spans="1:29" ht="15.75" thickBot="1" x14ac:dyDescent="0.3">
      <c r="A19" s="11" t="s">
        <v>22</v>
      </c>
      <c r="B19" s="25">
        <v>715</v>
      </c>
      <c r="C19" s="29">
        <v>124.5</v>
      </c>
      <c r="D19" s="82">
        <v>627.5</v>
      </c>
      <c r="E19" s="89">
        <v>370.89048000000003</v>
      </c>
      <c r="F19" s="41">
        <v>11874.57</v>
      </c>
      <c r="G19" s="82">
        <v>47</v>
      </c>
      <c r="H19" s="89">
        <v>679</v>
      </c>
      <c r="I19" s="82">
        <v>542.39048000000003</v>
      </c>
      <c r="J19" s="38">
        <f t="shared" si="0"/>
        <v>13181.07</v>
      </c>
      <c r="K19" s="42">
        <v>0.79</v>
      </c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</row>
    <row r="20" spans="1:29" ht="15.75" thickBot="1" x14ac:dyDescent="0.3">
      <c r="A20" s="2" t="s">
        <v>23</v>
      </c>
      <c r="B20" s="27"/>
      <c r="C20" s="26">
        <f>SUM(C8:C19)</f>
        <v>739.53</v>
      </c>
      <c r="D20" s="26">
        <f t="shared" ref="D20:K20" si="1">SUM(D8:D19)</f>
        <v>3489.81</v>
      </c>
      <c r="E20" s="69">
        <f t="shared" si="1"/>
        <v>5731.7210400000004</v>
      </c>
      <c r="F20" s="26">
        <f t="shared" si="1"/>
        <v>265908.23000000004</v>
      </c>
      <c r="G20" s="26">
        <f t="shared" si="1"/>
        <v>215.70000000000005</v>
      </c>
      <c r="H20" s="69">
        <f t="shared" si="1"/>
        <v>3399</v>
      </c>
      <c r="I20" s="26">
        <f t="shared" si="1"/>
        <v>6686.9510399999999</v>
      </c>
      <c r="J20" s="26">
        <f t="shared" si="1"/>
        <v>272797.04000000004</v>
      </c>
      <c r="K20" s="90">
        <f t="shared" si="1"/>
        <v>10.011848257296467</v>
      </c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</row>
    <row r="21" spans="1:29" ht="15.75" thickBot="1" x14ac:dyDescent="0.3">
      <c r="A21" s="3" t="s">
        <v>24</v>
      </c>
      <c r="B21" s="27">
        <v>647</v>
      </c>
      <c r="C21" s="26">
        <f>AVERAGE(C8:C19)</f>
        <v>61.627499999999998</v>
      </c>
      <c r="D21" s="26">
        <f t="shared" ref="D21:K21" si="2">AVERAGE(D8:D19)</f>
        <v>290.8175</v>
      </c>
      <c r="E21" s="26">
        <f t="shared" si="2"/>
        <v>477.64342000000005</v>
      </c>
      <c r="F21" s="26">
        <f t="shared" si="2"/>
        <v>22159.019166666669</v>
      </c>
      <c r="G21" s="26">
        <f t="shared" si="2"/>
        <v>17.975000000000005</v>
      </c>
      <c r="H21" s="26">
        <f t="shared" si="2"/>
        <v>283.25</v>
      </c>
      <c r="I21" s="26">
        <f t="shared" si="2"/>
        <v>557.24591999999996</v>
      </c>
      <c r="J21" s="26">
        <f t="shared" si="2"/>
        <v>22733.08666666667</v>
      </c>
      <c r="K21" s="90">
        <f t="shared" si="2"/>
        <v>0.83432068810803894</v>
      </c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</row>
    <row r="22" spans="1:29" x14ac:dyDescent="0.25">
      <c r="A22" s="4" t="s">
        <v>25</v>
      </c>
      <c r="B22" s="1"/>
      <c r="E22" s="1"/>
      <c r="F22" s="1"/>
      <c r="G22" s="1"/>
      <c r="H22" s="1"/>
      <c r="I22" s="1"/>
      <c r="J22" s="1"/>
      <c r="K22" s="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</row>
    <row r="23" spans="1:29" ht="15" customHeight="1" x14ac:dyDescent="0.25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</row>
    <row r="24" spans="1:29" x14ac:dyDescent="0.25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</row>
    <row r="25" spans="1:29" x14ac:dyDescent="0.25">
      <c r="A25" s="71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</row>
    <row r="26" spans="1:29" x14ac:dyDescent="0.25"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</row>
    <row r="27" spans="1:29" x14ac:dyDescent="0.25"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</row>
    <row r="28" spans="1:29" x14ac:dyDescent="0.25">
      <c r="C28" s="57"/>
      <c r="D28" s="57"/>
      <c r="E28" s="58"/>
      <c r="F28" s="58"/>
      <c r="G28" s="58"/>
      <c r="H28" s="58"/>
      <c r="I28" s="58"/>
      <c r="J28" s="58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</row>
    <row r="29" spans="1:29" x14ac:dyDescent="0.25"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</row>
  </sheetData>
  <mergeCells count="9">
    <mergeCell ref="A1:K2"/>
    <mergeCell ref="A3:K3"/>
    <mergeCell ref="A5:A7"/>
    <mergeCell ref="B5:B7"/>
    <mergeCell ref="C5:D6"/>
    <mergeCell ref="E5:F6"/>
    <mergeCell ref="G5:H6"/>
    <mergeCell ref="I5:J6"/>
    <mergeCell ref="K5:K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H7" sqref="H7"/>
    </sheetView>
  </sheetViews>
  <sheetFormatPr baseColWidth="10" defaultRowHeight="15" x14ac:dyDescent="0.25"/>
  <cols>
    <col min="7" max="7" width="11.42578125" style="5"/>
    <col min="9" max="9" width="18.140625" style="5" customWidth="1"/>
  </cols>
  <sheetData>
    <row r="1" spans="1:9" ht="15.75" thickBot="1" x14ac:dyDescent="0.3">
      <c r="A1" s="116" t="s">
        <v>38</v>
      </c>
      <c r="B1" s="117"/>
      <c r="C1" s="117"/>
      <c r="D1" s="117"/>
      <c r="E1" s="117"/>
      <c r="F1" s="117"/>
      <c r="G1" s="117"/>
      <c r="H1" s="117"/>
      <c r="I1" s="118"/>
    </row>
    <row r="2" spans="1:9" x14ac:dyDescent="0.25">
      <c r="A2" s="119" t="s">
        <v>0</v>
      </c>
      <c r="B2" s="120"/>
      <c r="C2" s="120"/>
      <c r="D2" s="120"/>
      <c r="E2" s="120"/>
      <c r="F2" s="120"/>
      <c r="G2" s="120"/>
      <c r="H2" s="120"/>
      <c r="I2" s="121"/>
    </row>
    <row r="3" spans="1:9" ht="15.75" thickBot="1" x14ac:dyDescent="0.3">
      <c r="A3" s="122"/>
      <c r="B3" s="123"/>
      <c r="C3" s="123"/>
      <c r="D3" s="123"/>
      <c r="E3" s="123"/>
      <c r="F3" s="123"/>
      <c r="G3" s="123"/>
      <c r="H3" s="123"/>
      <c r="I3" s="124"/>
    </row>
    <row r="4" spans="1:9" ht="42.75" customHeight="1" thickBot="1" x14ac:dyDescent="0.3">
      <c r="A4" s="125" t="s">
        <v>26</v>
      </c>
      <c r="B4" s="127" t="s">
        <v>27</v>
      </c>
      <c r="C4" s="129" t="s">
        <v>28</v>
      </c>
      <c r="D4" s="130"/>
      <c r="E4" s="131" t="s">
        <v>29</v>
      </c>
      <c r="F4" s="132"/>
      <c r="G4" s="131" t="s">
        <v>30</v>
      </c>
      <c r="H4" s="133"/>
      <c r="I4" s="134" t="s">
        <v>31</v>
      </c>
    </row>
    <row r="5" spans="1:9" ht="15.75" thickBot="1" x14ac:dyDescent="0.3">
      <c r="A5" s="126"/>
      <c r="B5" s="128"/>
      <c r="C5" s="6" t="s">
        <v>32</v>
      </c>
      <c r="D5" s="7" t="s">
        <v>9</v>
      </c>
      <c r="E5" s="6" t="s">
        <v>32</v>
      </c>
      <c r="F5" s="8" t="s">
        <v>10</v>
      </c>
      <c r="G5" s="9" t="s">
        <v>32</v>
      </c>
      <c r="H5" s="8" t="s">
        <v>33</v>
      </c>
      <c r="I5" s="135"/>
    </row>
    <row r="6" spans="1:9" x14ac:dyDescent="0.25">
      <c r="A6" s="15" t="s">
        <v>11</v>
      </c>
      <c r="B6" s="48">
        <v>627</v>
      </c>
      <c r="C6" s="49">
        <v>10</v>
      </c>
      <c r="D6" s="51">
        <v>56</v>
      </c>
      <c r="E6" s="30">
        <v>30</v>
      </c>
      <c r="F6" s="80"/>
      <c r="G6" s="78">
        <f>+C6+E6</f>
        <v>40</v>
      </c>
      <c r="H6" s="73">
        <f>+D6+F6</f>
        <v>56</v>
      </c>
      <c r="I6" s="74">
        <f>+G6/B6</f>
        <v>6.3795853269537475E-2</v>
      </c>
    </row>
    <row r="7" spans="1:9" x14ac:dyDescent="0.25">
      <c r="A7" s="16" t="s">
        <v>12</v>
      </c>
      <c r="B7" s="48">
        <v>655</v>
      </c>
      <c r="C7" s="49">
        <v>2</v>
      </c>
      <c r="D7" s="51">
        <v>12</v>
      </c>
      <c r="E7" s="30">
        <v>38</v>
      </c>
      <c r="F7" s="81"/>
      <c r="G7" s="79">
        <f t="shared" ref="G7:G8" si="0">+C7+E7</f>
        <v>40</v>
      </c>
      <c r="H7" s="75">
        <f>+D7+F7</f>
        <v>12</v>
      </c>
      <c r="I7" s="76">
        <f>+G7/B7</f>
        <v>6.1068702290076333E-2</v>
      </c>
    </row>
    <row r="8" spans="1:9" x14ac:dyDescent="0.25">
      <c r="A8" s="16" t="s">
        <v>13</v>
      </c>
      <c r="B8" s="48">
        <v>659</v>
      </c>
      <c r="C8" s="50">
        <v>0</v>
      </c>
      <c r="D8" s="52">
        <v>0</v>
      </c>
      <c r="E8" s="53">
        <v>20</v>
      </c>
      <c r="F8" s="81"/>
      <c r="G8" s="79">
        <f t="shared" si="0"/>
        <v>20</v>
      </c>
      <c r="H8" s="52">
        <v>0</v>
      </c>
      <c r="I8" s="76">
        <f>+G8/B8</f>
        <v>3.0349013657056147E-2</v>
      </c>
    </row>
    <row r="9" spans="1:9" x14ac:dyDescent="0.25">
      <c r="A9" s="16" t="s">
        <v>14</v>
      </c>
      <c r="B9" s="18">
        <v>636</v>
      </c>
      <c r="C9" s="50">
        <v>0</v>
      </c>
      <c r="D9" s="52">
        <v>0</v>
      </c>
      <c r="E9" s="60" t="s">
        <v>37</v>
      </c>
      <c r="F9" s="61"/>
      <c r="G9" s="60" t="s">
        <v>37</v>
      </c>
      <c r="H9" s="52">
        <v>0</v>
      </c>
      <c r="I9" s="77">
        <v>0</v>
      </c>
    </row>
    <row r="10" spans="1:9" x14ac:dyDescent="0.25">
      <c r="A10" s="16" t="s">
        <v>15</v>
      </c>
      <c r="B10" s="18">
        <v>630</v>
      </c>
      <c r="C10" s="50">
        <v>0</v>
      </c>
      <c r="D10" s="52">
        <v>0</v>
      </c>
      <c r="E10" s="60" t="s">
        <v>37</v>
      </c>
      <c r="F10" s="61"/>
      <c r="G10" s="60" t="s">
        <v>37</v>
      </c>
      <c r="H10" s="52">
        <v>0</v>
      </c>
      <c r="I10" s="77">
        <v>0</v>
      </c>
    </row>
    <row r="11" spans="1:9" x14ac:dyDescent="0.25">
      <c r="A11" s="16" t="s">
        <v>16</v>
      </c>
      <c r="B11" s="18">
        <v>636</v>
      </c>
      <c r="C11" s="50">
        <v>0</v>
      </c>
      <c r="D11" s="52">
        <v>0</v>
      </c>
      <c r="E11" s="60" t="s">
        <v>37</v>
      </c>
      <c r="F11" s="62"/>
      <c r="G11" s="60" t="s">
        <v>37</v>
      </c>
      <c r="H11" s="52">
        <v>0</v>
      </c>
      <c r="I11" s="77">
        <v>0</v>
      </c>
    </row>
    <row r="12" spans="1:9" x14ac:dyDescent="0.25">
      <c r="A12" s="16" t="s">
        <v>17</v>
      </c>
      <c r="B12" s="72">
        <v>641</v>
      </c>
      <c r="C12" s="50">
        <v>0</v>
      </c>
      <c r="D12" s="52">
        <v>0</v>
      </c>
      <c r="E12" s="60" t="s">
        <v>37</v>
      </c>
      <c r="F12" s="81"/>
      <c r="G12" s="60" t="s">
        <v>37</v>
      </c>
      <c r="H12" s="52">
        <v>0</v>
      </c>
      <c r="I12" s="77">
        <v>0</v>
      </c>
    </row>
    <row r="13" spans="1:9" x14ac:dyDescent="0.25">
      <c r="A13" s="16" t="s">
        <v>18</v>
      </c>
      <c r="B13" s="72">
        <v>639</v>
      </c>
      <c r="C13" s="50">
        <v>0</v>
      </c>
      <c r="D13" s="52">
        <v>0</v>
      </c>
      <c r="E13" s="60" t="s">
        <v>37</v>
      </c>
      <c r="F13" s="81"/>
      <c r="G13" s="60" t="s">
        <v>37</v>
      </c>
      <c r="H13" s="52">
        <v>0</v>
      </c>
      <c r="I13" s="77">
        <v>0</v>
      </c>
    </row>
    <row r="14" spans="1:9" ht="30" x14ac:dyDescent="0.25">
      <c r="A14" s="16" t="s">
        <v>19</v>
      </c>
      <c r="B14" s="72">
        <v>713</v>
      </c>
      <c r="C14" s="50">
        <v>0</v>
      </c>
      <c r="D14" s="52">
        <v>0</v>
      </c>
      <c r="E14" s="60" t="s">
        <v>37</v>
      </c>
      <c r="F14" s="81"/>
      <c r="G14" s="60" t="s">
        <v>37</v>
      </c>
      <c r="H14" s="52">
        <v>0</v>
      </c>
      <c r="I14" s="77">
        <v>0</v>
      </c>
    </row>
    <row r="15" spans="1:9" x14ac:dyDescent="0.25">
      <c r="A15" s="16" t="s">
        <v>20</v>
      </c>
      <c r="B15" s="18">
        <v>731</v>
      </c>
      <c r="C15" s="60">
        <v>0</v>
      </c>
      <c r="D15" s="60">
        <v>0</v>
      </c>
      <c r="E15" s="86">
        <v>15</v>
      </c>
      <c r="F15" s="12"/>
      <c r="G15" s="61">
        <f t="shared" ref="G15:H17" si="1">+C15+E15</f>
        <v>15</v>
      </c>
      <c r="H15" s="75">
        <f>+D15+F15</f>
        <v>0</v>
      </c>
      <c r="I15" s="76">
        <f t="shared" ref="I15:I17" si="2">+G15/B15</f>
        <v>2.0519835841313269E-2</v>
      </c>
    </row>
    <row r="16" spans="1:9" ht="30" x14ac:dyDescent="0.25">
      <c r="A16" s="16" t="s">
        <v>21</v>
      </c>
      <c r="B16" s="18">
        <v>720</v>
      </c>
      <c r="C16" s="60">
        <v>5</v>
      </c>
      <c r="D16" s="84">
        <v>28</v>
      </c>
      <c r="E16" s="86">
        <v>10</v>
      </c>
      <c r="F16" s="12"/>
      <c r="G16" s="61">
        <f t="shared" si="1"/>
        <v>15</v>
      </c>
      <c r="H16" s="75">
        <f t="shared" si="1"/>
        <v>28</v>
      </c>
      <c r="I16" s="76">
        <f t="shared" si="2"/>
        <v>2.0833333333333332E-2</v>
      </c>
    </row>
    <row r="17" spans="1:11" ht="15.75" thickBot="1" x14ac:dyDescent="0.3">
      <c r="A17" s="17" t="s">
        <v>22</v>
      </c>
      <c r="B17" s="19">
        <v>715</v>
      </c>
      <c r="C17" s="83">
        <v>2</v>
      </c>
      <c r="D17" s="85">
        <v>12</v>
      </c>
      <c r="E17" s="86">
        <v>12</v>
      </c>
      <c r="F17" s="13"/>
      <c r="G17" s="61">
        <f t="shared" si="1"/>
        <v>14</v>
      </c>
      <c r="H17" s="75">
        <f t="shared" si="1"/>
        <v>12</v>
      </c>
      <c r="I17" s="76">
        <f t="shared" si="2"/>
        <v>1.9580419580419582E-2</v>
      </c>
    </row>
    <row r="18" spans="1:11" s="5" customFormat="1" ht="15.75" thickBot="1" x14ac:dyDescent="0.3">
      <c r="A18" s="54" t="s">
        <v>23</v>
      </c>
      <c r="B18" s="20"/>
      <c r="C18" s="20">
        <f>SUM(C6:C17)</f>
        <v>19</v>
      </c>
      <c r="D18" s="20">
        <f t="shared" ref="D18:I18" si="3">SUM(D6:D17)</f>
        <v>108</v>
      </c>
      <c r="E18" s="20">
        <f t="shared" si="3"/>
        <v>125</v>
      </c>
      <c r="F18" s="20">
        <f t="shared" si="3"/>
        <v>0</v>
      </c>
      <c r="G18" s="20">
        <f t="shared" si="3"/>
        <v>144</v>
      </c>
      <c r="H18" s="20">
        <f t="shared" si="3"/>
        <v>108</v>
      </c>
      <c r="I18" s="55">
        <f t="shared" si="3"/>
        <v>0.21614715797173617</v>
      </c>
    </row>
    <row r="19" spans="1:11" ht="15.75" thickBot="1" x14ac:dyDescent="0.3">
      <c r="A19" s="14" t="s">
        <v>34</v>
      </c>
      <c r="B19" s="21">
        <f>AVERAGE(B6:B17)</f>
        <v>666.83333333333337</v>
      </c>
      <c r="C19" s="56">
        <f t="shared" ref="C19:I19" si="4">AVERAGE(C6:C17)</f>
        <v>1.5833333333333333</v>
      </c>
      <c r="D19" s="56">
        <f t="shared" si="4"/>
        <v>9</v>
      </c>
      <c r="E19" s="56">
        <f>AVERAGE(E6:E17)</f>
        <v>20.833333333333332</v>
      </c>
      <c r="F19" s="21" t="s">
        <v>37</v>
      </c>
      <c r="G19" s="56">
        <f t="shared" si="4"/>
        <v>24</v>
      </c>
      <c r="H19" s="56">
        <f t="shared" si="4"/>
        <v>9</v>
      </c>
      <c r="I19" s="56">
        <f t="shared" si="4"/>
        <v>1.8012263164311346E-2</v>
      </c>
    </row>
    <row r="20" spans="1:11" x14ac:dyDescent="0.25">
      <c r="A20" s="115" t="s">
        <v>35</v>
      </c>
      <c r="B20" s="115"/>
      <c r="C20" s="115"/>
      <c r="D20" s="115"/>
      <c r="E20" s="115"/>
      <c r="F20" s="115"/>
      <c r="G20" s="115"/>
      <c r="H20" s="115"/>
      <c r="I20" s="115"/>
    </row>
    <row r="21" spans="1:11" x14ac:dyDescent="0.25">
      <c r="A21" s="71"/>
      <c r="B21" s="71"/>
      <c r="C21" s="71"/>
      <c r="D21" s="71"/>
      <c r="E21" s="71"/>
      <c r="F21" s="71"/>
      <c r="G21" s="71"/>
      <c r="H21" s="71"/>
      <c r="I21" s="71"/>
      <c r="J21" s="71"/>
      <c r="K21" s="71"/>
    </row>
    <row r="22" spans="1:11" x14ac:dyDescent="0.25">
      <c r="A22" s="71"/>
      <c r="B22" s="71"/>
      <c r="C22" s="71"/>
      <c r="D22" s="71"/>
      <c r="E22" s="71"/>
      <c r="F22" s="71"/>
      <c r="G22" s="71"/>
      <c r="H22" s="71"/>
      <c r="I22" s="71"/>
      <c r="J22" s="71"/>
      <c r="K22" s="71"/>
    </row>
    <row r="23" spans="1:11" x14ac:dyDescent="0.25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</row>
  </sheetData>
  <mergeCells count="9">
    <mergeCell ref="A20:I20"/>
    <mergeCell ref="A1:I1"/>
    <mergeCell ref="A2:I3"/>
    <mergeCell ref="A4:A5"/>
    <mergeCell ref="B4:B5"/>
    <mergeCell ref="C4:D4"/>
    <mergeCell ref="E4:F4"/>
    <mergeCell ref="G4:H4"/>
    <mergeCell ref="I4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CONSUMO DE PAPEL BOND, OTROS</vt:lpstr>
      <vt:lpstr>CONSUMO DE TINTAS Y TONER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Silmert Inocencio Toribio</dc:creator>
  <cp:lastModifiedBy>Silmert Inocencio Toribio</cp:lastModifiedBy>
  <dcterms:created xsi:type="dcterms:W3CDTF">2020-01-15T22:32:46Z</dcterms:created>
  <dcterms:modified xsi:type="dcterms:W3CDTF">2021-01-22T03:07:48Z</dcterms:modified>
</cp:coreProperties>
</file>