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W:\2019\INTERCONEXIÓN\CARGOS DIFERENCIADOS\Exp 1-2019\Data\"/>
    </mc:Choice>
  </mc:AlternateContent>
  <bookViews>
    <workbookView xWindow="10950" yWindow="0" windowWidth="14160" windowHeight="11760" tabRatio="683"/>
  </bookViews>
  <sheets>
    <sheet name="Cargo TUP" sheetId="7" r:id="rId1"/>
  </sheets>
  <calcPr calcId="152511"/>
</workbook>
</file>

<file path=xl/calcChain.xml><?xml version="1.0" encoding="utf-8"?>
<calcChain xmlns="http://schemas.openxmlformats.org/spreadsheetml/2006/main">
  <c r="E19" i="7" l="1"/>
  <c r="L9" i="7" l="1"/>
  <c r="M9" i="7"/>
  <c r="P8" i="7" l="1"/>
  <c r="P12" i="7"/>
  <c r="Q8" i="7" l="1"/>
  <c r="Q12" i="7"/>
  <c r="I7" i="7" l="1"/>
  <c r="R12" i="7" l="1"/>
  <c r="R8" i="7"/>
</calcChain>
</file>

<file path=xl/sharedStrings.xml><?xml version="1.0" encoding="utf-8"?>
<sst xmlns="http://schemas.openxmlformats.org/spreadsheetml/2006/main" count="25" uniqueCount="25">
  <si>
    <t>Cargo por Acceso a Teléfonos Públicos Úrbanos</t>
  </si>
  <si>
    <t>ESTIMACIÓN DE CARGOS DIFERENCIADOS:</t>
  </si>
  <si>
    <t>Mes</t>
  </si>
  <si>
    <t>NOTA:</t>
  </si>
  <si>
    <t>PRIMERA CONDICIÓN:</t>
  </si>
  <si>
    <t>SEGUNDA CONDICIÓN:</t>
  </si>
  <si>
    <t>VERIFICACIÓN DE CONDICIONES:</t>
  </si>
  <si>
    <t>Tráfico Total
(miles de minutos)</t>
  </si>
  <si>
    <t>Por minuto</t>
  </si>
  <si>
    <t>Nuevos Soles</t>
  </si>
  <si>
    <t>Fuente: ERESTEL 2016.</t>
  </si>
  <si>
    <t>Telefónica del Perú</t>
  </si>
  <si>
    <t>Tráfico a/desde operadores rurales
(miles de minutos)</t>
  </si>
  <si>
    <t xml:space="preserve">A/ Ratio: Porcentaje de Hogares Urbanos con Acceso a teléfono fijo entre Porcentaje de Hogares Rurales con Acceso a teléfono fijo. </t>
  </si>
  <si>
    <t xml:space="preserve">C/ Cargo que concesionario cobraría al operador rural. </t>
  </si>
  <si>
    <t xml:space="preserve">D/ Cargo que concesionario cobraría a operador urbano. </t>
  </si>
  <si>
    <t>Porcentaje de Hogares Rural con acceso</t>
  </si>
  <si>
    <t>Porcentaje de Hogares Urbano con acceso</t>
  </si>
  <si>
    <t>Ratio Poblacional A/</t>
  </si>
  <si>
    <t>Cargo Vigente B/</t>
  </si>
  <si>
    <t>Cargo Rural C/</t>
  </si>
  <si>
    <t>Cargo Urbano D/</t>
  </si>
  <si>
    <t>B/ Cargo tope.</t>
  </si>
  <si>
    <t>Tráfico operadores urbanos
(miles de minutos)</t>
  </si>
  <si>
    <t>TOTAL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</si>
</sst>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_ * #,##0.00_ ;_ * \-#,##0.00_ ;_ * &quot;-&quot;??_ ;_ @_ "/>
    <numFmt numFmtId="165" formatCode="_ * #,##0.0000_ ;_ * \-#,##0.0000_ ;_ * &quot;-&quot;??_ ;_ @_ "/>
    <numFmt numFmtId="167" formatCode="#,##0_ ;[Red]\-#,##0\ "/>
    <numFmt numFmtId="169" formatCode="0.000000"/>
    <numFmt numFmtId="170" formatCode="0.00000000"/>
    <numFmt numFmtId="175" formatCode="_-* #,##0.000\ _€_-;\-* #,##0.000\ _€_-;_-* &quot;-&quot;??\ _€_-;_-@_-"/>
    <numFmt numFmtId="176" formatCode="_ * #,##0.000_ ;_ * \-#,##0.000_ ;_ * &quot;-&quot;??_ ;_ @_ "/>
  </numFmts>
  <fonts count="1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CC"/>
      <name val="Arial"/>
      <family val="2"/>
    </font>
    <font>
      <sz val="11"/>
      <color rgb="FF0000CC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ck">
        <color theme="5" tint="-0.24994659260841701"/>
      </left>
      <right style="thin">
        <color theme="0"/>
      </right>
      <top style="thick">
        <color theme="5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theme="5" tint="-0.24994659260841701"/>
      </top>
      <bottom style="thin">
        <color theme="0"/>
      </bottom>
      <diagonal/>
    </border>
    <border>
      <left style="thin">
        <color theme="0"/>
      </left>
      <right style="thick">
        <color theme="5" tint="-0.24994659260841701"/>
      </right>
      <top style="thick">
        <color theme="5" tint="-0.24994659260841701"/>
      </top>
      <bottom style="thin">
        <color theme="0"/>
      </bottom>
      <diagonal/>
    </border>
    <border>
      <left style="thick">
        <color theme="5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ck">
        <color theme="5" tint="-0.24994659260841701"/>
      </right>
      <top style="thin">
        <color theme="0"/>
      </top>
      <bottom style="thin">
        <color theme="0"/>
      </bottom>
      <diagonal/>
    </border>
    <border>
      <left style="thick">
        <color theme="5" tint="-0.24994659260841701"/>
      </left>
      <right style="thin">
        <color theme="0"/>
      </right>
      <top style="thin">
        <color theme="0"/>
      </top>
      <bottom style="thick">
        <color theme="5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5" tint="-0.24994659260841701"/>
      </bottom>
      <diagonal/>
    </border>
    <border>
      <left style="thin">
        <color theme="0"/>
      </left>
      <right style="thick">
        <color theme="5" tint="-0.24994659260841701"/>
      </right>
      <top style="thin">
        <color theme="0"/>
      </top>
      <bottom style="thick">
        <color theme="5" tint="-0.24994659260841701"/>
      </bottom>
      <diagonal/>
    </border>
    <border>
      <left style="thick">
        <color theme="5" tint="-0.24994659260841701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4">
    <xf numFmtId="0" fontId="0" fillId="0" borderId="0"/>
    <xf numFmtId="0" fontId="2" fillId="0" borderId="0" applyFill="0" applyBorder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59">
    <xf numFmtId="0" fontId="0" fillId="0" borderId="0" xfId="0"/>
    <xf numFmtId="0" fontId="6" fillId="0" borderId="5" xfId="0" applyFont="1" applyBorder="1"/>
    <xf numFmtId="0" fontId="0" fillId="0" borderId="5" xfId="0" applyBorder="1"/>
    <xf numFmtId="0" fontId="7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0" borderId="1" xfId="0" applyFont="1" applyBorder="1" applyAlignment="1">
      <alignment horizontal="center" vertical="center" wrapText="1"/>
    </xf>
    <xf numFmtId="0" fontId="5" fillId="2" borderId="5" xfId="0" applyFont="1" applyFill="1" applyBorder="1"/>
    <xf numFmtId="0" fontId="0" fillId="2" borderId="5" xfId="0" applyFill="1" applyBorder="1"/>
    <xf numFmtId="0" fontId="4" fillId="2" borderId="5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0" fillId="2" borderId="9" xfId="0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2" borderId="14" xfId="0" applyFill="1" applyBorder="1"/>
    <xf numFmtId="0" fontId="0" fillId="0" borderId="15" xfId="0" applyBorder="1"/>
    <xf numFmtId="0" fontId="0" fillId="0" borderId="16" xfId="0" applyBorder="1"/>
    <xf numFmtId="0" fontId="0" fillId="2" borderId="16" xfId="0" applyFill="1" applyBorder="1"/>
    <xf numFmtId="0" fontId="0" fillId="2" borderId="17" xfId="0" applyFill="1" applyBorder="1"/>
    <xf numFmtId="0" fontId="0" fillId="0" borderId="18" xfId="0" applyBorder="1"/>
    <xf numFmtId="0" fontId="0" fillId="2" borderId="8" xfId="0" applyFill="1" applyBorder="1"/>
    <xf numFmtId="0" fontId="4" fillId="2" borderId="2" xfId="0" applyFont="1" applyFill="1" applyBorder="1" applyAlignment="1">
      <alignment horizontal="center" vertical="center" wrapText="1"/>
    </xf>
    <xf numFmtId="2" fontId="8" fillId="0" borderId="5" xfId="0" applyNumberFormat="1" applyFont="1" applyBorder="1"/>
    <xf numFmtId="43" fontId="0" fillId="2" borderId="7" xfId="0" applyNumberFormat="1" applyFill="1" applyBorder="1"/>
    <xf numFmtId="43" fontId="9" fillId="2" borderId="7" xfId="0" applyNumberFormat="1" applyFont="1" applyFill="1" applyBorder="1"/>
    <xf numFmtId="165" fontId="0" fillId="2" borderId="9" xfId="0" applyNumberFormat="1" applyFill="1" applyBorder="1"/>
    <xf numFmtId="165" fontId="4" fillId="2" borderId="5" xfId="0" applyNumberFormat="1" applyFont="1" applyFill="1" applyBorder="1"/>
    <xf numFmtId="165" fontId="0" fillId="2" borderId="5" xfId="0" applyNumberFormat="1" applyFill="1" applyBorder="1"/>
    <xf numFmtId="165" fontId="3" fillId="3" borderId="1" xfId="2" applyNumberFormat="1" applyFont="1" applyFill="1" applyBorder="1" applyAlignment="1">
      <alignment horizontal="center"/>
    </xf>
    <xf numFmtId="17" fontId="4" fillId="0" borderId="2" xfId="0" applyNumberFormat="1" applyFont="1" applyBorder="1" applyAlignment="1">
      <alignment horizontal="center" vertical="center" wrapText="1"/>
    </xf>
    <xf numFmtId="2" fontId="10" fillId="0" borderId="5" xfId="0" applyNumberFormat="1" applyFont="1" applyBorder="1"/>
    <xf numFmtId="2" fontId="6" fillId="2" borderId="5" xfId="0" applyNumberFormat="1" applyFont="1" applyFill="1" applyBorder="1"/>
    <xf numFmtId="167" fontId="11" fillId="0" borderId="3" xfId="0" applyNumberFormat="1" applyFont="1" applyFill="1" applyBorder="1" applyAlignment="1">
      <alignment horizontal="center" vertical="center" wrapText="1"/>
    </xf>
    <xf numFmtId="167" fontId="11" fillId="0" borderId="4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170" fontId="0" fillId="0" borderId="5" xfId="0" applyNumberFormat="1" applyBorder="1"/>
    <xf numFmtId="0" fontId="7" fillId="0" borderId="6" xfId="0" applyFont="1" applyBorder="1" applyAlignment="1">
      <alignment horizontal="left" vertical="center" wrapText="1"/>
    </xf>
    <xf numFmtId="167" fontId="1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/>
    <xf numFmtId="0" fontId="13" fillId="0" borderId="19" xfId="0" applyFont="1" applyFill="1" applyBorder="1"/>
    <xf numFmtId="169" fontId="1" fillId="0" borderId="1" xfId="2" applyNumberFormat="1" applyFont="1" applyFill="1" applyBorder="1" applyAlignment="1">
      <alignment horizontal="center" vertical="center" wrapText="1"/>
    </xf>
    <xf numFmtId="164" fontId="1" fillId="2" borderId="1" xfId="2" applyFont="1" applyFill="1" applyBorder="1" applyAlignment="1">
      <alignment horizontal="center" vertical="center" wrapText="1"/>
    </xf>
    <xf numFmtId="164" fontId="0" fillId="0" borderId="5" xfId="2" applyFont="1" applyBorder="1"/>
    <xf numFmtId="0" fontId="4" fillId="0" borderId="5" xfId="0" applyFont="1" applyBorder="1" applyAlignment="1">
      <alignment horizontal="right"/>
    </xf>
    <xf numFmtId="0" fontId="4" fillId="0" borderId="5" xfId="0" applyFont="1" applyBorder="1"/>
    <xf numFmtId="175" fontId="0" fillId="0" borderId="5" xfId="0" applyNumberFormat="1" applyBorder="1"/>
    <xf numFmtId="176" fontId="12" fillId="0" borderId="5" xfId="2" applyNumberFormat="1" applyFont="1" applyBorder="1"/>
    <xf numFmtId="164" fontId="12" fillId="0" borderId="5" xfId="2" applyFont="1" applyBorder="1"/>
    <xf numFmtId="164" fontId="1" fillId="0" borderId="1" xfId="2" applyFont="1" applyFill="1" applyBorder="1" applyAlignment="1">
      <alignment horizontal="center" vertical="center" wrapText="1"/>
    </xf>
    <xf numFmtId="43" fontId="4" fillId="0" borderId="5" xfId="0" applyNumberFormat="1" applyFont="1" applyFill="1" applyBorder="1"/>
    <xf numFmtId="169" fontId="0" fillId="0" borderId="5" xfId="0" applyNumberFormat="1" applyBorder="1"/>
    <xf numFmtId="169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4">
    <cellStyle name="(4) STM-1 (LECT)_x000d__x000a_PL-4579-M-039-99_x000d__x000a_FALTA APE" xfId="1"/>
    <cellStyle name="Millares" xfId="2" builtinId="3"/>
    <cellStyle name="Millares 2" xfId="3"/>
    <cellStyle name="Normal" xfId="0" builtinId="0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457200</xdr:colOff>
      <xdr:row>1</xdr:row>
      <xdr:rowOff>85724</xdr:rowOff>
    </xdr:to>
    <xdr:pic>
      <xdr:nvPicPr>
        <xdr:cNvPr id="9" name="Imagen 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943"/>
        <a:stretch/>
      </xdr:blipFill>
      <xdr:spPr bwMode="auto">
        <a:xfrm>
          <a:off x="228600" y="0"/>
          <a:ext cx="1600200" cy="695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T20"/>
  <sheetViews>
    <sheetView tabSelected="1" zoomScaleNormal="100" workbookViewId="0">
      <selection activeCell="A5" sqref="A5"/>
    </sheetView>
  </sheetViews>
  <sheetFormatPr baseColWidth="10" defaultRowHeight="15" x14ac:dyDescent="0.25"/>
  <cols>
    <col min="1" max="1" width="3.42578125" style="2" customWidth="1"/>
    <col min="2" max="2" width="17.140625" style="2" customWidth="1"/>
    <col min="3" max="3" width="24.85546875" style="2" customWidth="1"/>
    <col min="4" max="4" width="22.85546875" style="2" customWidth="1"/>
    <col min="5" max="5" width="21.42578125" style="2" customWidth="1"/>
    <col min="6" max="6" width="6.140625" style="2" customWidth="1"/>
    <col min="7" max="7" width="14.85546875" style="2" customWidth="1"/>
    <col min="8" max="8" width="16.5703125" style="2" customWidth="1"/>
    <col min="9" max="9" width="14" style="2" customWidth="1"/>
    <col min="10" max="10" width="8" style="2" customWidth="1"/>
    <col min="11" max="12" width="14.140625" style="2" customWidth="1"/>
    <col min="13" max="13" width="15.42578125" style="2" customWidth="1"/>
    <col min="14" max="14" width="7.28515625" style="2" customWidth="1"/>
    <col min="15" max="15" width="9.5703125" style="2" customWidth="1"/>
    <col min="16" max="16" width="12.42578125" style="2" customWidth="1"/>
    <col min="17" max="17" width="13.85546875" style="2" customWidth="1"/>
    <col min="18" max="16384" width="11.42578125" style="2"/>
  </cols>
  <sheetData>
    <row r="1" spans="1:20" ht="48" customHeight="1" x14ac:dyDescent="0.25">
      <c r="O1" s="6"/>
      <c r="P1" s="6"/>
      <c r="Q1" s="6"/>
      <c r="R1" s="6"/>
      <c r="S1" s="6"/>
    </row>
    <row r="2" spans="1:20" ht="33" customHeight="1" thickBot="1" x14ac:dyDescent="0.45">
      <c r="B2" s="1" t="s">
        <v>1</v>
      </c>
      <c r="E2" s="27"/>
      <c r="L2" s="51"/>
      <c r="O2" s="6"/>
      <c r="P2" s="6"/>
      <c r="Q2" s="6"/>
      <c r="R2" s="6"/>
      <c r="S2" s="6"/>
    </row>
    <row r="3" spans="1:20" ht="23.25" customHeight="1" thickTop="1" x14ac:dyDescent="0.4">
      <c r="B3" s="36" t="s">
        <v>0</v>
      </c>
      <c r="C3" s="10"/>
      <c r="D3" s="10"/>
      <c r="E3" s="10"/>
      <c r="L3" s="52"/>
      <c r="N3" s="4"/>
      <c r="O3" s="14"/>
      <c r="P3" s="15"/>
      <c r="Q3" s="15"/>
      <c r="R3" s="15"/>
      <c r="S3" s="16"/>
      <c r="T3" s="5"/>
    </row>
    <row r="4" spans="1:20" ht="18.75" x14ac:dyDescent="0.3">
      <c r="B4" s="35" t="s">
        <v>11</v>
      </c>
      <c r="K4" s="50"/>
      <c r="L4" s="55"/>
      <c r="N4" s="4"/>
      <c r="O4" s="17"/>
      <c r="S4" s="18"/>
      <c r="T4" s="5"/>
    </row>
    <row r="5" spans="1:20" ht="21" x14ac:dyDescent="0.35">
      <c r="B5" s="6"/>
      <c r="C5" s="6"/>
      <c r="D5" s="6"/>
      <c r="E5" s="6"/>
      <c r="K5" s="49"/>
      <c r="L5" s="50"/>
      <c r="M5" s="50"/>
      <c r="N5" s="4"/>
      <c r="O5" s="17"/>
      <c r="P5" s="9" t="s">
        <v>6</v>
      </c>
      <c r="S5" s="18"/>
      <c r="T5" s="5"/>
    </row>
    <row r="6" spans="1:20" ht="54" customHeight="1" x14ac:dyDescent="0.25">
      <c r="A6" s="4"/>
      <c r="B6" s="8" t="s">
        <v>2</v>
      </c>
      <c r="C6" s="8" t="s">
        <v>12</v>
      </c>
      <c r="D6" s="8" t="s">
        <v>23</v>
      </c>
      <c r="E6" s="8" t="s">
        <v>7</v>
      </c>
      <c r="F6" s="5"/>
      <c r="G6" s="8" t="s">
        <v>16</v>
      </c>
      <c r="H6" s="8" t="s">
        <v>17</v>
      </c>
      <c r="I6" s="8" t="s">
        <v>18</v>
      </c>
      <c r="K6" s="26" t="s">
        <v>19</v>
      </c>
      <c r="L6" s="12" t="s">
        <v>20</v>
      </c>
      <c r="M6" s="12" t="s">
        <v>21</v>
      </c>
      <c r="N6" s="4"/>
      <c r="O6" s="17"/>
      <c r="P6" s="11" t="s">
        <v>4</v>
      </c>
      <c r="Q6" s="10"/>
      <c r="R6" s="10"/>
      <c r="S6" s="19"/>
      <c r="T6" s="5"/>
    </row>
    <row r="7" spans="1:20" x14ac:dyDescent="0.25">
      <c r="A7" s="4"/>
      <c r="B7" s="34">
        <v>43101</v>
      </c>
      <c r="C7" s="37"/>
      <c r="D7" s="37"/>
      <c r="E7" s="37"/>
      <c r="F7" s="5"/>
      <c r="G7" s="54">
        <v>2.1593146026134491</v>
      </c>
      <c r="H7" s="54">
        <v>37.967455387115479</v>
      </c>
      <c r="I7" s="47">
        <f>+H7/G7</f>
        <v>17.583105000615902</v>
      </c>
      <c r="J7" s="4"/>
      <c r="K7" s="43" t="s">
        <v>9</v>
      </c>
      <c r="L7" s="44"/>
      <c r="M7" s="44"/>
      <c r="N7" s="4"/>
      <c r="O7" s="17"/>
      <c r="P7" s="25"/>
      <c r="Q7" s="25"/>
      <c r="R7" s="10"/>
      <c r="S7" s="19"/>
      <c r="T7" s="5"/>
    </row>
    <row r="8" spans="1:20" ht="15.75" x14ac:dyDescent="0.25">
      <c r="A8" s="4"/>
      <c r="B8" s="34">
        <v>43132</v>
      </c>
      <c r="C8" s="37"/>
      <c r="D8" s="37"/>
      <c r="E8" s="37"/>
      <c r="F8" s="5"/>
      <c r="G8" s="5"/>
      <c r="H8" s="5"/>
      <c r="I8" s="5"/>
      <c r="K8" s="43" t="s">
        <v>8</v>
      </c>
      <c r="L8" s="45"/>
      <c r="M8" s="45"/>
      <c r="N8" s="4"/>
      <c r="O8" s="24"/>
      <c r="P8" s="33">
        <f>+K9</f>
        <v>0.22309999999999999</v>
      </c>
      <c r="Q8" s="33">
        <f>+L9*C19/(C19+D19)+M9*D19/(C19+D19)</f>
        <v>0.22309999999999999</v>
      </c>
      <c r="R8" s="29" t="str">
        <f>+IF(P8=Q8,"VERIFICADO","NO CUMPLE")</f>
        <v>VERIFICADO</v>
      </c>
      <c r="S8" s="19"/>
      <c r="T8" s="5"/>
    </row>
    <row r="9" spans="1:20" x14ac:dyDescent="0.25">
      <c r="A9" s="4"/>
      <c r="B9" s="34">
        <v>43160</v>
      </c>
      <c r="C9" s="37"/>
      <c r="D9" s="37"/>
      <c r="E9" s="37"/>
      <c r="F9" s="5"/>
      <c r="G9" s="5"/>
      <c r="H9" s="5"/>
      <c r="K9" s="57">
        <v>0.22309999999999999</v>
      </c>
      <c r="L9" s="46">
        <f>+(K9*(C19+D19)*G7)/(C19*G7+D19*H7)</f>
        <v>1.3688106351207728E-2</v>
      </c>
      <c r="M9" s="46">
        <f>+(K9*(C19+D19)*H7)/(C19*G7+D19*H7)</f>
        <v>0.24067941123288292</v>
      </c>
      <c r="N9" s="4"/>
      <c r="O9" s="17"/>
      <c r="P9" s="30"/>
      <c r="Q9" s="30"/>
      <c r="R9" s="28"/>
      <c r="S9" s="19"/>
      <c r="T9" s="5"/>
    </row>
    <row r="10" spans="1:20" ht="15" customHeight="1" x14ac:dyDescent="0.25">
      <c r="A10" s="4"/>
      <c r="B10" s="34">
        <v>43191</v>
      </c>
      <c r="C10" s="37"/>
      <c r="D10" s="37"/>
      <c r="E10" s="37"/>
      <c r="F10" s="5"/>
      <c r="G10" s="41" t="s">
        <v>3</v>
      </c>
      <c r="J10" s="49"/>
      <c r="K10" s="48"/>
      <c r="L10" s="53"/>
      <c r="M10" s="48"/>
      <c r="O10" s="17"/>
      <c r="P10" s="31" t="s">
        <v>5</v>
      </c>
      <c r="Q10" s="32"/>
      <c r="R10" s="28"/>
      <c r="S10" s="19"/>
      <c r="T10" s="5"/>
    </row>
    <row r="11" spans="1:20" x14ac:dyDescent="0.25">
      <c r="A11" s="4"/>
      <c r="B11" s="34">
        <v>43221</v>
      </c>
      <c r="C11" s="37"/>
      <c r="D11" s="37"/>
      <c r="E11" s="37"/>
      <c r="F11" s="5"/>
      <c r="G11" s="3" t="s">
        <v>13</v>
      </c>
      <c r="H11" s="5"/>
      <c r="O11" s="17"/>
      <c r="P11" s="32"/>
      <c r="Q11" s="32"/>
      <c r="R11" s="28"/>
      <c r="S11" s="19"/>
      <c r="T11" s="5"/>
    </row>
    <row r="12" spans="1:20" ht="15.75" x14ac:dyDescent="0.25">
      <c r="A12" s="4"/>
      <c r="B12" s="34">
        <v>43252</v>
      </c>
      <c r="C12" s="37"/>
      <c r="D12" s="37"/>
      <c r="E12" s="37"/>
      <c r="F12" s="5"/>
      <c r="G12" s="3" t="s">
        <v>10</v>
      </c>
      <c r="H12" s="5"/>
      <c r="L12" s="56"/>
      <c r="M12" s="56"/>
      <c r="O12" s="17"/>
      <c r="P12" s="33">
        <f>+H7/G7</f>
        <v>17.583105000615902</v>
      </c>
      <c r="Q12" s="33">
        <f>+M9/L9</f>
        <v>17.583105000615905</v>
      </c>
      <c r="R12" s="29" t="str">
        <f>+IF(P12=Q12,"VERIFICADO","NO CUMPLE")</f>
        <v>VERIFICADO</v>
      </c>
      <c r="S12" s="19"/>
      <c r="T12" s="5"/>
    </row>
    <row r="13" spans="1:20" x14ac:dyDescent="0.25">
      <c r="A13" s="4"/>
      <c r="B13" s="34">
        <v>43282</v>
      </c>
      <c r="C13" s="37"/>
      <c r="D13" s="37"/>
      <c r="E13" s="37"/>
      <c r="F13" s="5"/>
      <c r="G13" s="3" t="s">
        <v>22</v>
      </c>
      <c r="H13" s="5"/>
      <c r="O13" s="17"/>
      <c r="R13" s="10"/>
      <c r="S13" s="19"/>
      <c r="T13" s="5"/>
    </row>
    <row r="14" spans="1:20" ht="15.75" thickBot="1" x14ac:dyDescent="0.3">
      <c r="A14" s="4"/>
      <c r="B14" s="34">
        <v>43313</v>
      </c>
      <c r="C14" s="37"/>
      <c r="D14" s="37"/>
      <c r="E14" s="37"/>
      <c r="F14" s="5"/>
      <c r="G14" s="3" t="s">
        <v>14</v>
      </c>
      <c r="H14" s="5"/>
      <c r="O14" s="20"/>
      <c r="P14" s="21"/>
      <c r="Q14" s="21"/>
      <c r="R14" s="22"/>
      <c r="S14" s="23"/>
      <c r="T14" s="5"/>
    </row>
    <row r="15" spans="1:20" ht="15.75" thickTop="1" x14ac:dyDescent="0.25">
      <c r="A15" s="4"/>
      <c r="B15" s="34">
        <v>43344</v>
      </c>
      <c r="C15" s="37"/>
      <c r="D15" s="37"/>
      <c r="E15" s="37"/>
      <c r="F15" s="5"/>
      <c r="G15" s="3" t="s">
        <v>15</v>
      </c>
      <c r="H15" s="5"/>
      <c r="O15" s="7"/>
      <c r="P15" s="13"/>
      <c r="Q15" s="13"/>
      <c r="R15" s="13"/>
      <c r="S15" s="13"/>
    </row>
    <row r="16" spans="1:20" x14ac:dyDescent="0.25">
      <c r="A16" s="4"/>
      <c r="B16" s="34">
        <v>43374</v>
      </c>
      <c r="C16" s="37"/>
      <c r="D16" s="37"/>
      <c r="E16" s="37"/>
      <c r="F16" s="5"/>
      <c r="G16" s="3"/>
      <c r="H16" s="5"/>
    </row>
    <row r="17" spans="1:13" x14ac:dyDescent="0.25">
      <c r="A17" s="4"/>
      <c r="B17" s="34">
        <v>43405</v>
      </c>
      <c r="C17" s="38"/>
      <c r="D17" s="38"/>
      <c r="E17" s="38"/>
      <c r="F17" s="5"/>
      <c r="G17" s="5"/>
      <c r="H17" s="5"/>
      <c r="M17" s="40"/>
    </row>
    <row r="18" spans="1:13" x14ac:dyDescent="0.25">
      <c r="A18" s="4"/>
      <c r="B18" s="34">
        <v>43435</v>
      </c>
      <c r="C18" s="42"/>
      <c r="D18" s="42"/>
      <c r="E18" s="42"/>
      <c r="F18" s="5"/>
      <c r="G18" s="5"/>
      <c r="H18" s="5"/>
    </row>
    <row r="19" spans="1:13" x14ac:dyDescent="0.25">
      <c r="A19" s="4"/>
      <c r="B19" s="58" t="s">
        <v>24</v>
      </c>
      <c r="C19" s="39">
        <v>5902.4158200209995</v>
      </c>
      <c r="D19" s="39">
        <v>70311.574011144228</v>
      </c>
      <c r="E19" s="39">
        <f>SUM(C19:D19)</f>
        <v>76213.989831165221</v>
      </c>
      <c r="F19" s="5"/>
      <c r="G19" s="5"/>
      <c r="H19" s="5"/>
    </row>
    <row r="20" spans="1:13" x14ac:dyDescent="0.25">
      <c r="B20" s="7"/>
    </row>
  </sheetData>
  <pageMargins left="0.3" right="0.21" top="0.5" bottom="0.35" header="0.31496062992125984" footer="0.31496062992125984"/>
  <pageSetup paperSize="9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Cargo TUP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LUIS</dc:creator>
  <cp:lastModifiedBy>Maria Ochoa la Torre</cp:lastModifiedBy>
  <cp:lastPrinted>2014-04-15T16:22:42Z</cp:lastPrinted>
  <dcterms:created xsi:type="dcterms:W3CDTF">2009-10-19T09:22:18Z</dcterms:created>
  <dcterms:modified xsi:type="dcterms:W3CDTF">2019-04-12T18:18:07Z</dcterms:modified>
</cp:coreProperties>
</file>