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GAF\GAF 2019\Transparencia 2020\I Trimestre\15. Luz y Agua\"/>
    </mc:Choice>
  </mc:AlternateContent>
  <bookViews>
    <workbookView xWindow="-120" yWindow="-120" windowWidth="20730" windowHeight="11160" firstSheet="1" activeTab="1"/>
  </bookViews>
  <sheets>
    <sheet name="Luz LIMA y CO" sheetId="1" r:id="rId1"/>
    <sheet name="Agua LIMA y CO" sheetId="2" r:id="rId2"/>
    <sheet name="Luz OD" sheetId="3" r:id="rId3"/>
    <sheet name="Agua OD" sheetId="4" r:id="rId4"/>
    <sheet name="Renteseg Agua y Luz" sheetId="5" r:id="rId5"/>
    <sheet name="Canada Agua y Luz" sheetId="6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" i="5" l="1"/>
  <c r="M19" i="5"/>
  <c r="L19" i="5"/>
  <c r="K19" i="5"/>
  <c r="N9" i="5"/>
  <c r="N8" i="5"/>
  <c r="N7" i="5"/>
  <c r="K20" i="6"/>
  <c r="I20" i="6"/>
  <c r="F20" i="6"/>
  <c r="D20" i="6"/>
  <c r="C20" i="6"/>
  <c r="F21" i="5"/>
  <c r="E21" i="5"/>
  <c r="D21" i="5"/>
  <c r="C21" i="5"/>
  <c r="G21" i="5"/>
  <c r="H10" i="5"/>
  <c r="N19" i="5" l="1"/>
  <c r="L20" i="6"/>
  <c r="H11" i="5"/>
  <c r="H21" i="5" s="1"/>
  <c r="O30" i="2"/>
  <c r="O31" i="2"/>
  <c r="C100" i="3"/>
  <c r="W120" i="3"/>
  <c r="H26" i="2"/>
  <c r="H25" i="2"/>
  <c r="H24" i="2"/>
  <c r="H23" i="2"/>
  <c r="H22" i="2"/>
  <c r="H21" i="2"/>
  <c r="H20" i="2"/>
  <c r="H19" i="2"/>
  <c r="H18" i="2"/>
  <c r="H16" i="2"/>
  <c r="H17" i="2"/>
  <c r="H15" i="2"/>
  <c r="F68" i="1" l="1"/>
  <c r="G68" i="1"/>
  <c r="E68" i="1"/>
  <c r="D68" i="1"/>
  <c r="F72" i="2"/>
  <c r="G72" i="2"/>
  <c r="E72" i="2"/>
  <c r="I101" i="4"/>
  <c r="Q30" i="1" l="1"/>
  <c r="Q29" i="1"/>
  <c r="X9" i="3" l="1"/>
  <c r="F9" i="3"/>
  <c r="X10" i="4"/>
  <c r="L71" i="4"/>
  <c r="L69" i="4"/>
  <c r="P31" i="1" l="1"/>
  <c r="Q31" i="1" s="1"/>
  <c r="R30" i="3"/>
  <c r="P101" i="4"/>
  <c r="R90" i="4"/>
  <c r="R91" i="4"/>
  <c r="R89" i="4"/>
  <c r="D101" i="4"/>
  <c r="E101" i="4"/>
  <c r="F90" i="4"/>
  <c r="F91" i="4"/>
  <c r="F89" i="4"/>
  <c r="F101" i="4" s="1"/>
  <c r="J81" i="4"/>
  <c r="K81" i="4"/>
  <c r="I81" i="4"/>
  <c r="L81" i="4"/>
  <c r="L70" i="4"/>
  <c r="J61" i="4"/>
  <c r="K61" i="4"/>
  <c r="I61" i="4"/>
  <c r="L50" i="4"/>
  <c r="L51" i="4"/>
  <c r="L49" i="4"/>
  <c r="L61" i="4" s="1"/>
  <c r="P10" i="1" l="1"/>
  <c r="Q10" i="1" s="1"/>
  <c r="P41" i="1" l="1"/>
  <c r="O41" i="1"/>
  <c r="N41" i="1"/>
  <c r="M41" i="1"/>
  <c r="L41" i="1"/>
  <c r="Q41" i="1"/>
  <c r="J20" i="4" l="1"/>
  <c r="L10" i="4"/>
  <c r="L9" i="4"/>
  <c r="L8" i="4"/>
  <c r="L20" i="4" s="1"/>
  <c r="O42" i="2" l="1"/>
  <c r="N42" i="2"/>
  <c r="M42" i="2"/>
  <c r="L42" i="2"/>
  <c r="F110" i="3" l="1"/>
  <c r="N20" i="2" l="1"/>
  <c r="M20" i="2"/>
  <c r="L20" i="2"/>
  <c r="O10" i="2"/>
  <c r="H14" i="2"/>
  <c r="O9" i="2"/>
  <c r="H13" i="2"/>
  <c r="O8" i="2"/>
  <c r="H12" i="2"/>
  <c r="H72" i="2" l="1"/>
  <c r="O20" i="2"/>
  <c r="E141" i="4"/>
  <c r="C141" i="4"/>
  <c r="F131" i="4"/>
  <c r="F130" i="4"/>
  <c r="F129" i="4"/>
  <c r="U121" i="4"/>
  <c r="Q121" i="4"/>
  <c r="P121" i="4"/>
  <c r="O121" i="4"/>
  <c r="K121" i="4"/>
  <c r="J121" i="4"/>
  <c r="I121" i="4"/>
  <c r="E121" i="4"/>
  <c r="D121" i="4"/>
  <c r="C121" i="4"/>
  <c r="R111" i="4"/>
  <c r="L111" i="4"/>
  <c r="F111" i="4"/>
  <c r="R110" i="4"/>
  <c r="L110" i="4"/>
  <c r="F110" i="4"/>
  <c r="R109" i="4"/>
  <c r="L109" i="4"/>
  <c r="F109" i="4"/>
  <c r="W101" i="4"/>
  <c r="V101" i="4"/>
  <c r="U101" i="4"/>
  <c r="R101" i="4"/>
  <c r="Q101" i="4"/>
  <c r="O101" i="4"/>
  <c r="C101" i="4"/>
  <c r="X91" i="4"/>
  <c r="X90" i="4"/>
  <c r="X89" i="4"/>
  <c r="W81" i="4"/>
  <c r="V81" i="4"/>
  <c r="U81" i="4"/>
  <c r="Q81" i="4"/>
  <c r="O81" i="4"/>
  <c r="E81" i="4"/>
  <c r="D81" i="4"/>
  <c r="C81" i="4"/>
  <c r="X71" i="4"/>
  <c r="R71" i="4"/>
  <c r="F71" i="4"/>
  <c r="X70" i="4"/>
  <c r="R70" i="4"/>
  <c r="F70" i="4"/>
  <c r="X69" i="4"/>
  <c r="R69" i="4"/>
  <c r="F69" i="4"/>
  <c r="W61" i="4"/>
  <c r="V61" i="4"/>
  <c r="U61" i="4"/>
  <c r="Q61" i="4"/>
  <c r="P61" i="4"/>
  <c r="O61" i="4"/>
  <c r="E61" i="4"/>
  <c r="D61" i="4"/>
  <c r="C61" i="4"/>
  <c r="X51" i="4"/>
  <c r="R51" i="4"/>
  <c r="F51" i="4"/>
  <c r="X50" i="4"/>
  <c r="R50" i="4"/>
  <c r="F50" i="4"/>
  <c r="X49" i="4"/>
  <c r="R49" i="4"/>
  <c r="F49" i="4"/>
  <c r="W40" i="4"/>
  <c r="V40" i="4"/>
  <c r="U40" i="4"/>
  <c r="Q40" i="4"/>
  <c r="P40" i="4"/>
  <c r="O40" i="4"/>
  <c r="K40" i="4"/>
  <c r="J40" i="4"/>
  <c r="I40" i="4"/>
  <c r="E40" i="4"/>
  <c r="D40" i="4"/>
  <c r="C40" i="4"/>
  <c r="X30" i="4"/>
  <c r="R30" i="4"/>
  <c r="L30" i="4"/>
  <c r="F30" i="4"/>
  <c r="X29" i="4"/>
  <c r="R29" i="4"/>
  <c r="L29" i="4"/>
  <c r="F29" i="4"/>
  <c r="X28" i="4"/>
  <c r="R28" i="4"/>
  <c r="L28" i="4"/>
  <c r="F28" i="4"/>
  <c r="W20" i="4"/>
  <c r="V20" i="4"/>
  <c r="U20" i="4"/>
  <c r="Q20" i="4"/>
  <c r="P20" i="4"/>
  <c r="O20" i="4"/>
  <c r="K20" i="4"/>
  <c r="I20" i="4"/>
  <c r="E20" i="4"/>
  <c r="D20" i="4"/>
  <c r="C20" i="4"/>
  <c r="R10" i="4"/>
  <c r="F10" i="4"/>
  <c r="X9" i="4"/>
  <c r="R9" i="4"/>
  <c r="F9" i="4"/>
  <c r="X8" i="4"/>
  <c r="R8" i="4"/>
  <c r="F8" i="4"/>
  <c r="F139" i="3"/>
  <c r="D139" i="3"/>
  <c r="C139" i="3"/>
  <c r="V120" i="3"/>
  <c r="U120" i="3"/>
  <c r="Q120" i="3"/>
  <c r="P120" i="3"/>
  <c r="O120" i="3"/>
  <c r="K120" i="3"/>
  <c r="J120" i="3"/>
  <c r="I120" i="3"/>
  <c r="E120" i="3"/>
  <c r="D120" i="3"/>
  <c r="C120" i="3"/>
  <c r="X110" i="3"/>
  <c r="R110" i="3"/>
  <c r="L110" i="3"/>
  <c r="X109" i="3"/>
  <c r="R109" i="3"/>
  <c r="L109" i="3"/>
  <c r="F109" i="3"/>
  <c r="X108" i="3"/>
  <c r="R108" i="3"/>
  <c r="L108" i="3"/>
  <c r="L120" i="3" s="1"/>
  <c r="F108" i="3"/>
  <c r="W100" i="3"/>
  <c r="V100" i="3"/>
  <c r="U100" i="3"/>
  <c r="Q100" i="3"/>
  <c r="P100" i="3"/>
  <c r="O100" i="3"/>
  <c r="K100" i="3"/>
  <c r="J100" i="3"/>
  <c r="I100" i="3"/>
  <c r="E100" i="3"/>
  <c r="D100" i="3"/>
  <c r="X90" i="3"/>
  <c r="R90" i="3"/>
  <c r="L90" i="3"/>
  <c r="F90" i="3"/>
  <c r="X89" i="3"/>
  <c r="R89" i="3"/>
  <c r="L89" i="3"/>
  <c r="F89" i="3"/>
  <c r="X88" i="3"/>
  <c r="R88" i="3"/>
  <c r="L88" i="3"/>
  <c r="F88" i="3"/>
  <c r="F100" i="3" s="1"/>
  <c r="W80" i="3"/>
  <c r="V80" i="3"/>
  <c r="U80" i="3"/>
  <c r="Q80" i="3"/>
  <c r="P80" i="3"/>
  <c r="O80" i="3"/>
  <c r="K80" i="3"/>
  <c r="J80" i="3"/>
  <c r="I80" i="3"/>
  <c r="E80" i="3"/>
  <c r="D80" i="3"/>
  <c r="C80" i="3"/>
  <c r="X70" i="3"/>
  <c r="R70" i="3"/>
  <c r="L70" i="3"/>
  <c r="F70" i="3"/>
  <c r="X69" i="3"/>
  <c r="R69" i="3"/>
  <c r="L69" i="3"/>
  <c r="F69" i="3"/>
  <c r="X68" i="3"/>
  <c r="R68" i="3"/>
  <c r="L68" i="3"/>
  <c r="F68" i="3"/>
  <c r="W60" i="3"/>
  <c r="V60" i="3"/>
  <c r="U60" i="3"/>
  <c r="Q60" i="3"/>
  <c r="P60" i="3"/>
  <c r="O60" i="3"/>
  <c r="K60" i="3"/>
  <c r="J60" i="3"/>
  <c r="I60" i="3"/>
  <c r="E60" i="3"/>
  <c r="D60" i="3"/>
  <c r="C60" i="3"/>
  <c r="X50" i="3"/>
  <c r="R50" i="3"/>
  <c r="L50" i="3"/>
  <c r="F50" i="3"/>
  <c r="X49" i="3"/>
  <c r="R49" i="3"/>
  <c r="L49" i="3"/>
  <c r="F49" i="3"/>
  <c r="X48" i="3"/>
  <c r="R48" i="3"/>
  <c r="L48" i="3"/>
  <c r="L60" i="3" s="1"/>
  <c r="F48" i="3"/>
  <c r="W40" i="3"/>
  <c r="V40" i="3"/>
  <c r="U40" i="3"/>
  <c r="Q40" i="3"/>
  <c r="P40" i="3"/>
  <c r="O40" i="3"/>
  <c r="K40" i="3"/>
  <c r="J40" i="3"/>
  <c r="I40" i="3"/>
  <c r="E40" i="3"/>
  <c r="D40" i="3"/>
  <c r="C40" i="3"/>
  <c r="X30" i="3"/>
  <c r="L30" i="3"/>
  <c r="F30" i="3"/>
  <c r="X29" i="3"/>
  <c r="R29" i="3"/>
  <c r="L29" i="3"/>
  <c r="F29" i="3"/>
  <c r="X28" i="3"/>
  <c r="X40" i="3" s="1"/>
  <c r="R28" i="3"/>
  <c r="L28" i="3"/>
  <c r="F28" i="3"/>
  <c r="X19" i="3"/>
  <c r="W19" i="3"/>
  <c r="V19" i="3"/>
  <c r="U19" i="3"/>
  <c r="Q19" i="3"/>
  <c r="P19" i="3"/>
  <c r="O19" i="3"/>
  <c r="K19" i="3"/>
  <c r="J19" i="3"/>
  <c r="I19" i="3"/>
  <c r="E19" i="3"/>
  <c r="D19" i="3"/>
  <c r="C19" i="3"/>
  <c r="R9" i="3"/>
  <c r="L9" i="3"/>
  <c r="X8" i="3"/>
  <c r="R8" i="3"/>
  <c r="L8" i="3"/>
  <c r="F8" i="3"/>
  <c r="X7" i="3"/>
  <c r="R7" i="3"/>
  <c r="L7" i="3"/>
  <c r="F7" i="3"/>
  <c r="F19" i="3" s="1"/>
  <c r="O20" i="1"/>
  <c r="N20" i="1"/>
  <c r="M20" i="1"/>
  <c r="L20" i="1"/>
  <c r="P9" i="1"/>
  <c r="Q9" i="1" s="1"/>
  <c r="P8" i="1"/>
  <c r="H22" i="1"/>
  <c r="I22" i="1" s="1"/>
  <c r="H21" i="1"/>
  <c r="I21" i="1" s="1"/>
  <c r="H20" i="1"/>
  <c r="I20" i="1" s="1"/>
  <c r="I19" i="1"/>
  <c r="H18" i="1"/>
  <c r="I18" i="1" s="1"/>
  <c r="H17" i="1"/>
  <c r="I17" i="1" s="1"/>
  <c r="H16" i="1"/>
  <c r="I16" i="1" s="1"/>
  <c r="I15" i="1"/>
  <c r="I14" i="1"/>
  <c r="H13" i="1"/>
  <c r="I13" i="1" s="1"/>
  <c r="H12" i="1"/>
  <c r="I12" i="1" s="1"/>
  <c r="H11" i="1"/>
  <c r="I11" i="1" s="1"/>
  <c r="H10" i="1"/>
  <c r="I10" i="1" s="1"/>
  <c r="I9" i="1"/>
  <c r="H8" i="1"/>
  <c r="F40" i="3" l="1"/>
  <c r="R120" i="3"/>
  <c r="R40" i="4"/>
  <c r="I8" i="1"/>
  <c r="I68" i="1" s="1"/>
  <c r="H68" i="1"/>
  <c r="R61" i="4"/>
  <c r="R40" i="3"/>
  <c r="P20" i="1"/>
  <c r="F81" i="4"/>
  <c r="X120" i="3"/>
  <c r="F121" i="4"/>
  <c r="L40" i="4"/>
  <c r="X20" i="4"/>
  <c r="R20" i="4"/>
  <c r="F20" i="4"/>
  <c r="X100" i="3"/>
  <c r="R100" i="3"/>
  <c r="L100" i="3"/>
  <c r="X60" i="3"/>
  <c r="R19" i="3"/>
  <c r="L19" i="3"/>
  <c r="R80" i="3"/>
  <c r="L80" i="3"/>
  <c r="R60" i="3"/>
  <c r="L40" i="3"/>
  <c r="X80" i="3"/>
  <c r="F80" i="3"/>
  <c r="F60" i="3"/>
  <c r="F120" i="3"/>
  <c r="L121" i="4"/>
  <c r="F61" i="4"/>
  <c r="X61" i="4"/>
  <c r="F40" i="4"/>
  <c r="R121" i="4"/>
  <c r="R81" i="4"/>
  <c r="F141" i="4"/>
  <c r="X40" i="4"/>
  <c r="X81" i="4"/>
  <c r="X101" i="4"/>
  <c r="Q8" i="1"/>
  <c r="Q20" i="1" s="1"/>
</calcChain>
</file>

<file path=xl/sharedStrings.xml><?xml version="1.0" encoding="utf-8"?>
<sst xmlns="http://schemas.openxmlformats.org/spreadsheetml/2006/main" count="636" uniqueCount="86">
  <si>
    <t>Centros de Orientaciones</t>
  </si>
  <si>
    <t>Mes</t>
  </si>
  <si>
    <t>Nº de Trabajadores</t>
  </si>
  <si>
    <t>Importe                 S/.</t>
  </si>
  <si>
    <t>Consumo de Energía Eléctrica</t>
  </si>
  <si>
    <t>Indicador Kw.h de energía eléctrica consumida/ Número de personas</t>
  </si>
  <si>
    <t xml:space="preserve">Lectura Actual </t>
  </si>
  <si>
    <t>Lectura Anterior</t>
  </si>
  <si>
    <t>Total                Lectura</t>
  </si>
  <si>
    <t>Los Olivos</t>
  </si>
  <si>
    <t>SJM *</t>
  </si>
  <si>
    <t xml:space="preserve">* </t>
  </si>
  <si>
    <t>Callao</t>
  </si>
  <si>
    <t>SJL</t>
  </si>
  <si>
    <t>Bolivia</t>
  </si>
  <si>
    <t>Boliva</t>
  </si>
  <si>
    <t>(*) En el caso de SJM, hay un convenio firmado entre propietario y el Osiptel, para el pago de los servicios</t>
  </si>
  <si>
    <t>que asciende al 25% del monto total del recibo de electricidad.</t>
  </si>
  <si>
    <t>Consumo de Energía activa (KW.h)</t>
  </si>
  <si>
    <t>Hora punta  (Kwh)</t>
  </si>
  <si>
    <t>Fuera de Hora  punta          (Kwh)</t>
  </si>
  <si>
    <t>Total                (Kwh)</t>
  </si>
  <si>
    <t>Promedio</t>
  </si>
  <si>
    <t>Sede Amazonas</t>
  </si>
  <si>
    <t>Sede Apurimac</t>
  </si>
  <si>
    <t>Sede Arequipa</t>
  </si>
  <si>
    <t>Sede Ayacucho</t>
  </si>
  <si>
    <t>Importe                 S/. 30% del total</t>
  </si>
  <si>
    <t>Sede Cajamarca</t>
  </si>
  <si>
    <t>Sede Cerro de Pasco</t>
  </si>
  <si>
    <t>Sede Cusco</t>
  </si>
  <si>
    <t>Sede Huancavelica</t>
  </si>
  <si>
    <t>Sede Huanuco</t>
  </si>
  <si>
    <t>Sede Moquegua</t>
  </si>
  <si>
    <t>Sede Piura</t>
  </si>
  <si>
    <t>Sede Puno</t>
  </si>
  <si>
    <t>Sede Ica</t>
  </si>
  <si>
    <t>Sede Tacna</t>
  </si>
  <si>
    <t>Sede Tumbes</t>
  </si>
  <si>
    <t>Sede Junin</t>
  </si>
  <si>
    <t>Sede Madre de Dios</t>
  </si>
  <si>
    <t>Sede San Martin</t>
  </si>
  <si>
    <t>Sede VRAEM</t>
  </si>
  <si>
    <t>Sede ANCASH</t>
  </si>
  <si>
    <t>Sede la Libertad</t>
  </si>
  <si>
    <t>Sede Lambayeque</t>
  </si>
  <si>
    <t>Sede Loreto</t>
  </si>
  <si>
    <t>COU JULIACA (*)</t>
  </si>
  <si>
    <t>(*) convenio de pago con el propietario por S/. 50.00 soles mensuales</t>
  </si>
  <si>
    <r>
      <t>Consumo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)</t>
    </r>
  </si>
  <si>
    <t>Importe                  S/.</t>
  </si>
  <si>
    <r>
      <t>Indice de consumo de agua (m</t>
    </r>
    <r>
      <rPr>
        <b/>
        <vertAlign val="superscript"/>
        <sz val="10"/>
        <rFont val="Arial"/>
        <family val="2"/>
      </rPr>
      <t>3</t>
    </r>
    <r>
      <rPr>
        <b/>
        <sz val="10"/>
        <rFont val="Arial"/>
        <family val="2"/>
      </rPr>
      <t>/ número de personas)</t>
    </r>
  </si>
  <si>
    <t xml:space="preserve"> OSIPTEL asume pagos del  30%</t>
  </si>
  <si>
    <t>(*) El propietario del inmueble paga el total del recibo.</t>
  </si>
  <si>
    <t>(*) El propietario paga el recibo.</t>
  </si>
  <si>
    <t>COU JULIACA</t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</si>
  <si>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</si>
  <si>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Indice de consumo de agua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 número de personas)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</si>
  <si>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 30% del total</t>
    </r>
  </si>
  <si>
    <r>
      <t>Consumo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) </t>
    </r>
  </si>
  <si>
    <r>
      <t xml:space="preserve">SEDE Los Olivos Suministro Nº </t>
    </r>
    <r>
      <rPr>
        <b/>
        <sz val="10"/>
        <color rgb="FFFF0000"/>
        <rFont val="Arial"/>
        <family val="2"/>
      </rPr>
      <t>5174770-7</t>
    </r>
  </si>
  <si>
    <r>
      <t xml:space="preserve">SEDE SJM Suministro Nº </t>
    </r>
    <r>
      <rPr>
        <b/>
        <sz val="10"/>
        <color rgb="FFFF0000"/>
        <rFont val="Arial"/>
        <family val="2"/>
      </rPr>
      <t>2634067-9</t>
    </r>
  </si>
  <si>
    <r>
      <t xml:space="preserve">SEDE Callao Suministro Nº </t>
    </r>
    <r>
      <rPr>
        <b/>
        <sz val="10"/>
        <color rgb="FFFF0000"/>
        <rFont val="Arial"/>
        <family val="2"/>
      </rPr>
      <t>2029061</t>
    </r>
  </si>
  <si>
    <r>
      <t xml:space="preserve">SEDE Bolivia Suministro Nº </t>
    </r>
    <r>
      <rPr>
        <b/>
        <sz val="10"/>
        <color rgb="FFFF0000"/>
        <rFont val="Arial"/>
        <family val="2"/>
      </rPr>
      <t>3015133-6</t>
    </r>
  </si>
  <si>
    <r>
      <t xml:space="preserve">SEDE CENTRAL Suministro Nº </t>
    </r>
    <r>
      <rPr>
        <b/>
        <sz val="10"/>
        <color rgb="FFFF0000"/>
        <rFont val="Arial"/>
        <family val="2"/>
      </rPr>
      <t>2913870-8</t>
    </r>
  </si>
  <si>
    <t>SJM</t>
  </si>
  <si>
    <t>(*) En el caso de SJM, hay un convenio firmado entre propietario y el OSIPTEL, para el pago de los servicios</t>
  </si>
  <si>
    <t xml:space="preserve">que asciende al 25% del monto total del recibo de agua </t>
  </si>
  <si>
    <t>Sede Pucallpa</t>
  </si>
  <si>
    <r>
      <t xml:space="preserve">SEDE PARQUE NORTE Suministro Nº </t>
    </r>
    <r>
      <rPr>
        <b/>
        <sz val="10"/>
        <color rgb="FFFF0000"/>
        <rFont val="Arial"/>
        <family val="2"/>
      </rPr>
      <t>2900951-1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</si>
  <si>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</si>
  <si>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 xml:space="preserve">SEDE PARQUE Sumistro Nº </t>
    </r>
    <r>
      <rPr>
        <b/>
        <sz val="11"/>
        <color rgb="FFFF0000"/>
        <rFont val="Arial"/>
        <family val="2"/>
      </rPr>
      <t>404026</t>
    </r>
  </si>
  <si>
    <t>Hay un convenio con el propietario por S/15,00 mensuales</t>
  </si>
  <si>
    <t>Sede Ucayali</t>
  </si>
  <si>
    <t>* el pago se realiza entre 3 arrendatarios</t>
  </si>
  <si>
    <r>
      <t xml:space="preserve">SEDE SJL Suministro Nº </t>
    </r>
    <r>
      <rPr>
        <b/>
        <sz val="10"/>
        <color rgb="FFFF0000"/>
        <rFont val="Arial"/>
        <family val="2"/>
      </rPr>
      <t>5145203-5</t>
    </r>
  </si>
  <si>
    <t>CONSUMO DE ENERGIA ELECTRICA - 2020</t>
  </si>
  <si>
    <t>CONSUMO DE AGUA POTABLE - 2020</t>
  </si>
  <si>
    <t>CONSUMO DE AGUA PARQUE NORTE - 2020</t>
  </si>
  <si>
    <r>
      <t xml:space="preserve">SEDE LA PROSA Sumistro Nº </t>
    </r>
    <r>
      <rPr>
        <b/>
        <sz val="11"/>
        <color rgb="FFFF0000"/>
        <rFont val="Arial"/>
        <family val="2"/>
      </rPr>
      <t>1296389</t>
    </r>
  </si>
  <si>
    <t xml:space="preserve">No llegaron a entregar del mes de marzo </t>
  </si>
  <si>
    <t xml:space="preserve">LOCAL DE CANADA </t>
  </si>
  <si>
    <t>OFICINA DE RENTESEG</t>
  </si>
  <si>
    <t xml:space="preserve">OFICINA DE RENTESEG </t>
  </si>
  <si>
    <t>.</t>
  </si>
  <si>
    <t>(*) convenio de pago con el propietario por S/. 400.00 soles mensuales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</si>
</sst>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0;[Red]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u/>
      <sz val="9"/>
      <name val="Arial"/>
      <family val="2"/>
    </font>
    <font>
      <sz val="8"/>
      <color theme="1"/>
      <name val="Arial"/>
      <family val="2"/>
    </font>
    <font>
      <u/>
      <sz val="9"/>
      <color theme="1"/>
      <name val="Arial"/>
      <family val="2"/>
    </font>
    <font>
      <b/>
      <sz val="12"/>
      <color theme="1"/>
      <name val="Arial"/>
      <family val="2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sz val="9"/>
      <color rgb="FFC0000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20" fillId="0" borderId="0" applyFont="0" applyFill="0" applyBorder="0" applyAlignment="0" applyProtection="0"/>
  </cellStyleXfs>
  <cellXfs count="493">
    <xf numFmtId="0" fontId="0" fillId="0" borderId="0" xfId="0"/>
    <xf numFmtId="0" fontId="6" fillId="0" borderId="0" xfId="0" applyFont="1"/>
    <xf numFmtId="0" fontId="3" fillId="0" borderId="4" xfId="0" applyFont="1" applyFill="1" applyBorder="1"/>
    <xf numFmtId="0" fontId="7" fillId="2" borderId="4" xfId="0" applyFont="1" applyFill="1" applyBorder="1" applyAlignment="1">
      <alignment horizontal="center" vertical="center"/>
    </xf>
    <xf numFmtId="4" fontId="7" fillId="2" borderId="4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4" fontId="7" fillId="2" borderId="4" xfId="1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8" fillId="0" borderId="0" xfId="0" applyFont="1"/>
    <xf numFmtId="4" fontId="7" fillId="0" borderId="4" xfId="1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/>
    </xf>
    <xf numFmtId="4" fontId="7" fillId="0" borderId="0" xfId="0" applyNumberFormat="1" applyFont="1" applyFill="1" applyBorder="1"/>
    <xf numFmtId="0" fontId="3" fillId="2" borderId="4" xfId="0" applyFont="1" applyFill="1" applyBorder="1"/>
    <xf numFmtId="0" fontId="1" fillId="2" borderId="4" xfId="0" applyFont="1" applyFill="1" applyBorder="1"/>
    <xf numFmtId="0" fontId="1" fillId="2" borderId="0" xfId="0" applyFont="1" applyFill="1" applyBorder="1" applyAlignment="1"/>
    <xf numFmtId="0" fontId="1" fillId="0" borderId="0" xfId="0" applyFont="1" applyFill="1" applyAlignment="1">
      <alignment horizontal="left"/>
    </xf>
    <xf numFmtId="17" fontId="7" fillId="0" borderId="20" xfId="0" applyNumberFormat="1" applyFont="1" applyFill="1" applyBorder="1" applyAlignment="1">
      <alignment horizontal="center" vertical="center" wrapText="1"/>
    </xf>
    <xf numFmtId="4" fontId="7" fillId="0" borderId="22" xfId="1" applyNumberFormat="1" applyFont="1" applyFill="1" applyBorder="1" applyAlignment="1">
      <alignment horizontal="right"/>
    </xf>
    <xf numFmtId="2" fontId="7" fillId="0" borderId="4" xfId="1" applyNumberFormat="1" applyFont="1" applyFill="1" applyBorder="1" applyAlignment="1">
      <alignment horizontal="center"/>
    </xf>
    <xf numFmtId="4" fontId="7" fillId="0" borderId="4" xfId="0" applyNumberFormat="1" applyFont="1" applyFill="1" applyBorder="1"/>
    <xf numFmtId="4" fontId="7" fillId="0" borderId="23" xfId="0" applyNumberFormat="1" applyFont="1" applyFill="1" applyBorder="1"/>
    <xf numFmtId="0" fontId="7" fillId="0" borderId="24" xfId="0" applyFont="1" applyBorder="1" applyAlignment="1">
      <alignment horizontal="center" vertical="center" wrapText="1"/>
    </xf>
    <xf numFmtId="4" fontId="7" fillId="0" borderId="4" xfId="1" applyNumberFormat="1" applyFont="1" applyFill="1" applyBorder="1" applyAlignment="1">
      <alignment horizontal="right"/>
    </xf>
    <xf numFmtId="4" fontId="7" fillId="0" borderId="28" xfId="0" applyNumberFormat="1" applyFont="1" applyFill="1" applyBorder="1"/>
    <xf numFmtId="0" fontId="7" fillId="0" borderId="24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/>
    </xf>
    <xf numFmtId="3" fontId="5" fillId="0" borderId="30" xfId="1" applyNumberFormat="1" applyFont="1" applyFill="1" applyBorder="1" applyAlignment="1">
      <alignment horizontal="center"/>
    </xf>
    <xf numFmtId="3" fontId="5" fillId="0" borderId="3" xfId="1" applyNumberFormat="1" applyFont="1" applyFill="1" applyBorder="1" applyAlignment="1">
      <alignment horizontal="center"/>
    </xf>
    <xf numFmtId="0" fontId="6" fillId="2" borderId="0" xfId="0" applyFont="1" applyFill="1"/>
    <xf numFmtId="0" fontId="11" fillId="2" borderId="0" xfId="1" applyFont="1" applyFill="1" applyBorder="1" applyAlignment="1">
      <alignment horizontal="center"/>
    </xf>
    <xf numFmtId="0" fontId="7" fillId="2" borderId="0" xfId="0" applyFont="1" applyFill="1"/>
    <xf numFmtId="17" fontId="7" fillId="2" borderId="31" xfId="0" applyNumberFormat="1" applyFont="1" applyFill="1" applyBorder="1" applyAlignment="1">
      <alignment horizontal="center" vertical="center" wrapText="1"/>
    </xf>
    <xf numFmtId="4" fontId="7" fillId="2" borderId="32" xfId="0" applyNumberFormat="1" applyFont="1" applyFill="1" applyBorder="1"/>
    <xf numFmtId="0" fontId="7" fillId="2" borderId="22" xfId="0" applyFont="1" applyFill="1" applyBorder="1" applyAlignment="1">
      <alignment horizontal="center" vertical="center" wrapText="1"/>
    </xf>
    <xf numFmtId="4" fontId="7" fillId="2" borderId="22" xfId="0" applyNumberFormat="1" applyFont="1" applyFill="1" applyBorder="1"/>
    <xf numFmtId="4" fontId="7" fillId="2" borderId="23" xfId="0" applyNumberFormat="1" applyFont="1" applyFill="1" applyBorder="1"/>
    <xf numFmtId="4" fontId="7" fillId="2" borderId="22" xfId="1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4" fontId="7" fillId="2" borderId="28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right"/>
    </xf>
    <xf numFmtId="4" fontId="7" fillId="2" borderId="4" xfId="1" applyNumberFormat="1" applyFont="1" applyFill="1" applyBorder="1" applyAlignment="1">
      <alignment horizontal="center"/>
    </xf>
    <xf numFmtId="4" fontId="7" fillId="2" borderId="4" xfId="1" applyNumberFormat="1" applyFont="1" applyFill="1" applyBorder="1" applyAlignment="1">
      <alignment vertical="center"/>
    </xf>
    <xf numFmtId="4" fontId="6" fillId="2" borderId="0" xfId="0" applyNumberFormat="1" applyFont="1" applyFill="1"/>
    <xf numFmtId="4" fontId="7" fillId="2" borderId="4" xfId="1" applyNumberFormat="1" applyFont="1" applyFill="1" applyBorder="1" applyAlignment="1">
      <alignment vertical="top"/>
    </xf>
    <xf numFmtId="0" fontId="7" fillId="2" borderId="4" xfId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right"/>
    </xf>
    <xf numFmtId="4" fontId="5" fillId="2" borderId="6" xfId="1" applyNumberFormat="1" applyFont="1" applyFill="1" applyBorder="1" applyAlignment="1">
      <alignment horizontal="center"/>
    </xf>
    <xf numFmtId="4" fontId="5" fillId="2" borderId="7" xfId="1" applyNumberFormat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center"/>
    </xf>
    <xf numFmtId="0" fontId="5" fillId="2" borderId="0" xfId="1" applyFont="1" applyFill="1" applyBorder="1" applyAlignment="1">
      <alignment horizontal="center"/>
    </xf>
    <xf numFmtId="4" fontId="5" fillId="2" borderId="0" xfId="1" applyNumberFormat="1" applyFont="1" applyFill="1" applyBorder="1" applyAlignment="1">
      <alignment horizontal="right"/>
    </xf>
    <xf numFmtId="4" fontId="5" fillId="2" borderId="0" xfId="0" applyNumberFormat="1" applyFont="1" applyFill="1" applyBorder="1"/>
    <xf numFmtId="0" fontId="12" fillId="2" borderId="0" xfId="0" applyFont="1" applyFill="1"/>
    <xf numFmtId="0" fontId="7" fillId="2" borderId="0" xfId="1" applyFont="1" applyFill="1" applyBorder="1" applyAlignment="1">
      <alignment horizontal="center"/>
    </xf>
    <xf numFmtId="0" fontId="7" fillId="2" borderId="0" xfId="0" applyFont="1" applyFill="1" applyBorder="1"/>
    <xf numFmtId="4" fontId="7" fillId="2" borderId="23" xfId="0" applyNumberFormat="1" applyFont="1" applyFill="1" applyBorder="1" applyAlignment="1">
      <alignment horizontal="right"/>
    </xf>
    <xf numFmtId="4" fontId="7" fillId="2" borderId="22" xfId="1" applyNumberFormat="1" applyFont="1" applyFill="1" applyBorder="1" applyAlignment="1">
      <alignment horizontal="center"/>
    </xf>
    <xf numFmtId="4" fontId="7" fillId="2" borderId="4" xfId="0" applyNumberFormat="1" applyFont="1" applyFill="1" applyBorder="1"/>
    <xf numFmtId="2" fontId="6" fillId="2" borderId="4" xfId="0" applyNumberFormat="1" applyFont="1" applyFill="1" applyBorder="1"/>
    <xf numFmtId="0" fontId="7" fillId="2" borderId="29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/>
    <xf numFmtId="4" fontId="5" fillId="2" borderId="38" xfId="1" applyNumberFormat="1" applyFont="1" applyFill="1" applyBorder="1" applyAlignment="1">
      <alignment horizontal="center"/>
    </xf>
    <xf numFmtId="3" fontId="5" fillId="2" borderId="0" xfId="1" applyNumberFormat="1" applyFont="1" applyFill="1" applyBorder="1" applyAlignment="1">
      <alignment horizontal="center"/>
    </xf>
    <xf numFmtId="4" fontId="5" fillId="2" borderId="20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center"/>
    </xf>
    <xf numFmtId="0" fontId="6" fillId="2" borderId="0" xfId="0" applyFont="1" applyFill="1" applyAlignment="1">
      <alignment horizontal="left"/>
    </xf>
    <xf numFmtId="0" fontId="13" fillId="2" borderId="0" xfId="0" applyFont="1" applyFill="1"/>
    <xf numFmtId="0" fontId="6" fillId="2" borderId="0" xfId="0" applyFont="1" applyFill="1" applyAlignment="1">
      <alignment horizontal="center"/>
    </xf>
    <xf numFmtId="4" fontId="7" fillId="0" borderId="4" xfId="1" applyNumberFormat="1" applyFont="1" applyFill="1" applyBorder="1" applyAlignment="1">
      <alignment horizontal="center"/>
    </xf>
    <xf numFmtId="4" fontId="7" fillId="2" borderId="29" xfId="1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4" fontId="7" fillId="2" borderId="13" xfId="0" applyNumberFormat="1" applyFont="1" applyFill="1" applyBorder="1"/>
    <xf numFmtId="0" fontId="6" fillId="2" borderId="0" xfId="0" applyFont="1" applyFill="1" applyBorder="1"/>
    <xf numFmtId="4" fontId="7" fillId="2" borderId="10" xfId="1" applyNumberFormat="1" applyFont="1" applyFill="1" applyBorder="1" applyAlignment="1">
      <alignment horizontal="center"/>
    </xf>
    <xf numFmtId="0" fontId="6" fillId="2" borderId="22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1" applyFont="1" applyFill="1" applyAlignment="1">
      <alignment horizontal="center"/>
    </xf>
    <xf numFmtId="0" fontId="1" fillId="2" borderId="0" xfId="1" applyFont="1" applyFill="1"/>
    <xf numFmtId="0" fontId="3" fillId="2" borderId="0" xfId="1" applyFont="1" applyFill="1" applyBorder="1" applyAlignment="1"/>
    <xf numFmtId="0" fontId="15" fillId="2" borderId="0" xfId="1" applyFont="1" applyFill="1" applyBorder="1" applyAlignment="1">
      <alignment horizontal="center"/>
    </xf>
    <xf numFmtId="0" fontId="1" fillId="2" borderId="0" xfId="0" applyFont="1" applyFill="1" applyBorder="1"/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4" fontId="7" fillId="2" borderId="23" xfId="0" applyNumberFormat="1" applyFont="1" applyFill="1" applyBorder="1" applyAlignment="1">
      <alignment horizontal="center"/>
    </xf>
    <xf numFmtId="4" fontId="1" fillId="2" borderId="0" xfId="0" applyNumberFormat="1" applyFont="1" applyFill="1" applyBorder="1"/>
    <xf numFmtId="2" fontId="7" fillId="2" borderId="22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vertical="top" wrapText="1"/>
    </xf>
    <xf numFmtId="2" fontId="7" fillId="2" borderId="4" xfId="0" applyNumberFormat="1" applyFont="1" applyFill="1" applyBorder="1" applyAlignment="1">
      <alignment vertical="center" wrapText="1"/>
    </xf>
    <xf numFmtId="0" fontId="3" fillId="2" borderId="0" xfId="0" applyFont="1" applyFill="1"/>
    <xf numFmtId="4" fontId="7" fillId="2" borderId="4" xfId="0" applyNumberFormat="1" applyFont="1" applyFill="1" applyBorder="1" applyAlignment="1">
      <alignment horizontal="right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29" xfId="1" applyFont="1" applyFill="1" applyBorder="1" applyAlignment="1">
      <alignment horizontal="center"/>
    </xf>
    <xf numFmtId="4" fontId="3" fillId="2" borderId="6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3" fontId="3" fillId="2" borderId="0" xfId="1" applyNumberFormat="1" applyFont="1" applyFill="1" applyBorder="1" applyAlignment="1">
      <alignment horizontal="center"/>
    </xf>
    <xf numFmtId="4" fontId="3" fillId="2" borderId="0" xfId="1" applyNumberFormat="1" applyFont="1" applyFill="1" applyBorder="1" applyAlignment="1">
      <alignment horizontal="right"/>
    </xf>
    <xf numFmtId="4" fontId="3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/>
    <xf numFmtId="0" fontId="17" fillId="2" borderId="0" xfId="0" applyFont="1" applyFill="1"/>
    <xf numFmtId="2" fontId="1" fillId="2" borderId="0" xfId="0" applyNumberFormat="1" applyFont="1" applyFill="1"/>
    <xf numFmtId="0" fontId="7" fillId="0" borderId="22" xfId="0" applyFont="1" applyFill="1" applyBorder="1" applyAlignment="1">
      <alignment horizontal="center" vertical="center" wrapText="1"/>
    </xf>
    <xf numFmtId="2" fontId="7" fillId="0" borderId="4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>
      <alignment horizontal="center"/>
    </xf>
    <xf numFmtId="4" fontId="7" fillId="0" borderId="4" xfId="0" applyNumberFormat="1" applyFont="1" applyFill="1" applyBorder="1" applyAlignment="1">
      <alignment horizontal="right" vertical="center" wrapText="1"/>
    </xf>
    <xf numFmtId="0" fontId="7" fillId="0" borderId="4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4" fontId="3" fillId="0" borderId="6" xfId="1" applyNumberFormat="1" applyFont="1" applyFill="1" applyBorder="1" applyAlignment="1">
      <alignment horizontal="center"/>
    </xf>
    <xf numFmtId="0" fontId="17" fillId="0" borderId="0" xfId="0" applyFont="1" applyFill="1"/>
    <xf numFmtId="2" fontId="7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top" wrapText="1"/>
    </xf>
    <xf numFmtId="4" fontId="3" fillId="0" borderId="7" xfId="1" applyNumberFormat="1" applyFont="1" applyFill="1" applyBorder="1" applyAlignment="1">
      <alignment horizontal="center"/>
    </xf>
    <xf numFmtId="2" fontId="7" fillId="0" borderId="4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/>
    </xf>
    <xf numFmtId="4" fontId="7" fillId="0" borderId="4" xfId="0" applyNumberFormat="1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3" fillId="2" borderId="6" xfId="1" applyNumberFormat="1" applyFont="1" applyFill="1" applyBorder="1" applyAlignment="1">
      <alignment horizontal="right"/>
    </xf>
    <xf numFmtId="2" fontId="7" fillId="0" borderId="4" xfId="0" applyNumberFormat="1" applyFont="1" applyFill="1" applyBorder="1" applyAlignment="1">
      <alignment vertical="center" wrapText="1"/>
    </xf>
    <xf numFmtId="4" fontId="7" fillId="2" borderId="4" xfId="0" applyNumberFormat="1" applyFont="1" applyFill="1" applyBorder="1" applyAlignment="1">
      <alignment vertical="center" wrapText="1"/>
    </xf>
    <xf numFmtId="4" fontId="7" fillId="2" borderId="4" xfId="1" applyNumberFormat="1" applyFont="1" applyFill="1" applyBorder="1" applyAlignment="1"/>
    <xf numFmtId="0" fontId="17" fillId="0" borderId="0" xfId="0" applyFont="1" applyFill="1" applyBorder="1"/>
    <xf numFmtId="0" fontId="14" fillId="2" borderId="0" xfId="0" applyFont="1" applyFill="1" applyBorder="1"/>
    <xf numFmtId="0" fontId="7" fillId="2" borderId="46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4" fontId="7" fillId="2" borderId="28" xfId="0" applyNumberFormat="1" applyFont="1" applyFill="1" applyBorder="1"/>
    <xf numFmtId="0" fontId="7" fillId="2" borderId="21" xfId="0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/>
    </xf>
    <xf numFmtId="17" fontId="7" fillId="2" borderId="47" xfId="0" applyNumberFormat="1" applyFont="1" applyFill="1" applyBorder="1" applyAlignment="1">
      <alignment horizontal="center" vertical="center" wrapText="1"/>
    </xf>
    <xf numFmtId="17" fontId="7" fillId="2" borderId="20" xfId="0" applyNumberFormat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5" fillId="2" borderId="48" xfId="1" applyFont="1" applyFill="1" applyBorder="1" applyAlignment="1">
      <alignment horizontal="center"/>
    </xf>
    <xf numFmtId="0" fontId="7" fillId="2" borderId="24" xfId="1" applyFont="1" applyFill="1" applyBorder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3" fillId="0" borderId="31" xfId="0" applyFont="1" applyFill="1" applyBorder="1"/>
    <xf numFmtId="0" fontId="1" fillId="0" borderId="10" xfId="0" applyFont="1" applyFill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 wrapText="1"/>
    </xf>
    <xf numFmtId="4" fontId="7" fillId="0" borderId="32" xfId="0" applyNumberFormat="1" applyFont="1" applyFill="1" applyBorder="1" applyAlignment="1">
      <alignment horizontal="center" vertical="center"/>
    </xf>
    <xf numFmtId="17" fontId="7" fillId="0" borderId="51" xfId="0" applyNumberFormat="1" applyFont="1" applyFill="1" applyBorder="1" applyAlignment="1">
      <alignment horizontal="center" vertical="center" wrapText="1"/>
    </xf>
    <xf numFmtId="0" fontId="1" fillId="0" borderId="52" xfId="0" applyFont="1" applyFill="1" applyBorder="1"/>
    <xf numFmtId="0" fontId="1" fillId="0" borderId="4" xfId="0" applyFont="1" applyFill="1" applyBorder="1" applyAlignment="1">
      <alignment horizontal="center" vertical="center"/>
    </xf>
    <xf numFmtId="4" fontId="7" fillId="0" borderId="28" xfId="0" applyNumberFormat="1" applyFont="1" applyFill="1" applyBorder="1" applyAlignment="1">
      <alignment horizontal="center" vertical="center"/>
    </xf>
    <xf numFmtId="9" fontId="1" fillId="0" borderId="0" xfId="0" applyNumberFormat="1" applyFont="1" applyFill="1" applyBorder="1" applyAlignment="1"/>
    <xf numFmtId="0" fontId="1" fillId="0" borderId="0" xfId="0" applyFont="1" applyFill="1" applyAlignment="1"/>
    <xf numFmtId="0" fontId="7" fillId="0" borderId="4" xfId="0" applyFont="1" applyBorder="1" applyAlignment="1">
      <alignment horizontal="center" vertical="center" wrapText="1"/>
    </xf>
    <xf numFmtId="4" fontId="7" fillId="0" borderId="2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33" xfId="0" applyFont="1" applyFill="1" applyBorder="1"/>
    <xf numFmtId="0" fontId="1" fillId="0" borderId="34" xfId="0" applyFont="1" applyFill="1" applyBorder="1" applyAlignment="1">
      <alignment horizontal="center" vertical="center"/>
    </xf>
    <xf numFmtId="4" fontId="7" fillId="0" borderId="34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 wrapText="1"/>
    </xf>
    <xf numFmtId="2" fontId="7" fillId="0" borderId="32" xfId="0" applyNumberFormat="1" applyFont="1" applyFill="1" applyBorder="1" applyAlignment="1">
      <alignment horizontal="center" vertical="center" wrapText="1"/>
    </xf>
    <xf numFmtId="2" fontId="7" fillId="0" borderId="4" xfId="0" applyNumberFormat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/>
    </xf>
    <xf numFmtId="17" fontId="1" fillId="0" borderId="0" xfId="0" applyNumberFormat="1" applyFont="1" applyFill="1"/>
    <xf numFmtId="4" fontId="7" fillId="0" borderId="10" xfId="0" applyNumberFormat="1" applyFont="1" applyFill="1" applyBorder="1" applyAlignment="1">
      <alignment horizontal="center" vertical="center"/>
    </xf>
    <xf numFmtId="4" fontId="7" fillId="0" borderId="11" xfId="0" applyNumberFormat="1" applyFont="1" applyFill="1" applyBorder="1" applyAlignment="1">
      <alignment horizontal="center" vertical="center"/>
    </xf>
    <xf numFmtId="3" fontId="3" fillId="0" borderId="6" xfId="1" applyNumberFormat="1" applyFont="1" applyFill="1" applyBorder="1" applyAlignment="1">
      <alignment horizontal="center"/>
    </xf>
    <xf numFmtId="4" fontId="3" fillId="0" borderId="38" xfId="1" applyNumberFormat="1" applyFont="1" applyFill="1" applyBorder="1" applyAlignment="1">
      <alignment horizontal="right"/>
    </xf>
    <xf numFmtId="4" fontId="7" fillId="0" borderId="35" xfId="0" applyNumberFormat="1" applyFont="1" applyFill="1" applyBorder="1" applyAlignment="1">
      <alignment horizontal="center" vertical="center"/>
    </xf>
    <xf numFmtId="0" fontId="3" fillId="0" borderId="0" xfId="0" applyFont="1" applyFill="1"/>
    <xf numFmtId="0" fontId="3" fillId="2" borderId="31" xfId="0" applyFont="1" applyFill="1" applyBorder="1"/>
    <xf numFmtId="0" fontId="1" fillId="2" borderId="52" xfId="0" applyFont="1" applyFill="1" applyBorder="1"/>
    <xf numFmtId="0" fontId="1" fillId="2" borderId="33" xfId="0" applyFont="1" applyFill="1" applyBorder="1"/>
    <xf numFmtId="0" fontId="1" fillId="2" borderId="31" xfId="0" applyFont="1" applyFill="1" applyBorder="1"/>
    <xf numFmtId="0" fontId="3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right"/>
    </xf>
    <xf numFmtId="4" fontId="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top"/>
    </xf>
    <xf numFmtId="0" fontId="3" fillId="0" borderId="51" xfId="0" applyFont="1" applyFill="1" applyBorder="1"/>
    <xf numFmtId="4" fontId="6" fillId="0" borderId="4" xfId="0" applyNumberFormat="1" applyFont="1" applyFill="1" applyBorder="1"/>
    <xf numFmtId="4" fontId="6" fillId="0" borderId="4" xfId="0" applyNumberFormat="1" applyFont="1" applyBorder="1"/>
    <xf numFmtId="2" fontId="6" fillId="0" borderId="4" xfId="0" applyNumberFormat="1" applyFont="1" applyBorder="1"/>
    <xf numFmtId="4" fontId="7" fillId="0" borderId="25" xfId="1" applyNumberFormat="1" applyFont="1" applyFill="1" applyBorder="1" applyAlignment="1"/>
    <xf numFmtId="4" fontId="7" fillId="0" borderId="27" xfId="1" applyNumberFormat="1" applyFont="1" applyFill="1" applyBorder="1" applyAlignment="1"/>
    <xf numFmtId="4" fontId="7" fillId="0" borderId="4" xfId="1" applyNumberFormat="1" applyFont="1" applyFill="1" applyBorder="1" applyAlignment="1"/>
    <xf numFmtId="0" fontId="7" fillId="2" borderId="40" xfId="0" applyFont="1" applyFill="1" applyBorder="1" applyAlignment="1">
      <alignment horizontal="center" vertical="center" wrapText="1"/>
    </xf>
    <xf numFmtId="4" fontId="7" fillId="2" borderId="10" xfId="1" applyNumberFormat="1" applyFont="1" applyFill="1" applyBorder="1" applyAlignment="1">
      <alignment horizontal="right"/>
    </xf>
    <xf numFmtId="4" fontId="7" fillId="2" borderId="34" xfId="1" applyNumberFormat="1" applyFont="1" applyFill="1" applyBorder="1" applyAlignment="1">
      <alignment horizontal="right"/>
    </xf>
    <xf numFmtId="0" fontId="5" fillId="2" borderId="20" xfId="1" applyFont="1" applyFill="1" applyBorder="1" applyAlignment="1">
      <alignment horizontal="center"/>
    </xf>
    <xf numFmtId="4" fontId="7" fillId="2" borderId="22" xfId="0" applyNumberFormat="1" applyFont="1" applyFill="1" applyBorder="1" applyAlignment="1">
      <alignment horizontal="center"/>
    </xf>
    <xf numFmtId="4" fontId="5" fillId="2" borderId="49" xfId="1" applyNumberFormat="1" applyFont="1" applyFill="1" applyBorder="1" applyAlignment="1">
      <alignment horizontal="center"/>
    </xf>
    <xf numFmtId="4" fontId="5" fillId="2" borderId="18" xfId="1" applyNumberFormat="1" applyFont="1" applyFill="1" applyBorder="1" applyAlignment="1">
      <alignment horizontal="center"/>
    </xf>
    <xf numFmtId="4" fontId="5" fillId="2" borderId="17" xfId="1" applyNumberFormat="1" applyFont="1" applyFill="1" applyBorder="1" applyAlignment="1">
      <alignment horizontal="center"/>
    </xf>
    <xf numFmtId="4" fontId="5" fillId="2" borderId="19" xfId="1" applyNumberFormat="1" applyFont="1" applyFill="1" applyBorder="1" applyAlignment="1">
      <alignment horizontal="center"/>
    </xf>
    <xf numFmtId="3" fontId="5" fillId="2" borderId="20" xfId="1" applyNumberFormat="1" applyFont="1" applyFill="1" applyBorder="1" applyAlignment="1">
      <alignment horizontal="center"/>
    </xf>
    <xf numFmtId="4" fontId="3" fillId="2" borderId="17" xfId="1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top" wrapText="1"/>
    </xf>
    <xf numFmtId="0" fontId="18" fillId="2" borderId="4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7" fillId="2" borderId="32" xfId="0" applyNumberFormat="1" applyFont="1" applyFill="1" applyBorder="1" applyAlignment="1">
      <alignment horizontal="center"/>
    </xf>
    <xf numFmtId="0" fontId="7" fillId="2" borderId="4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/>
    </xf>
    <xf numFmtId="2" fontId="7" fillId="2" borderId="4" xfId="1" applyNumberFormat="1" applyFont="1" applyFill="1" applyBorder="1" applyAlignment="1">
      <alignment vertical="top"/>
    </xf>
    <xf numFmtId="0" fontId="3" fillId="2" borderId="5" xfId="1" applyFont="1" applyFill="1" applyBorder="1" applyAlignment="1">
      <alignment horizontal="center"/>
    </xf>
    <xf numFmtId="4" fontId="3" fillId="2" borderId="5" xfId="1" applyNumberFormat="1" applyFont="1" applyFill="1" applyBorder="1" applyAlignment="1">
      <alignment horizontal="center"/>
    </xf>
    <xf numFmtId="4" fontId="3" fillId="2" borderId="62" xfId="1" applyNumberFormat="1" applyFont="1" applyFill="1" applyBorder="1" applyAlignment="1">
      <alignment horizontal="center"/>
    </xf>
    <xf numFmtId="2" fontId="7" fillId="2" borderId="10" xfId="0" applyNumberFormat="1" applyFont="1" applyFill="1" applyBorder="1" applyAlignment="1">
      <alignment horizontal="right" vertical="center" wrapText="1"/>
    </xf>
    <xf numFmtId="4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vertical="center" wrapText="1"/>
    </xf>
    <xf numFmtId="4" fontId="3" fillId="2" borderId="19" xfId="1" applyNumberFormat="1" applyFont="1" applyFill="1" applyBorder="1" applyAlignment="1">
      <alignment horizontal="center"/>
    </xf>
    <xf numFmtId="2" fontId="6" fillId="2" borderId="10" xfId="0" applyNumberFormat="1" applyFont="1" applyFill="1" applyBorder="1"/>
    <xf numFmtId="2" fontId="6" fillId="2" borderId="22" xfId="0" applyNumberFormat="1" applyFont="1" applyFill="1" applyBorder="1"/>
    <xf numFmtId="0" fontId="1" fillId="2" borderId="24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/>
    </xf>
    <xf numFmtId="3" fontId="5" fillId="2" borderId="30" xfId="1" applyNumberFormat="1" applyFont="1" applyFill="1" applyBorder="1" applyAlignment="1">
      <alignment horizontal="center"/>
    </xf>
    <xf numFmtId="0" fontId="0" fillId="2" borderId="0" xfId="0" applyFill="1"/>
    <xf numFmtId="0" fontId="7" fillId="0" borderId="2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4" fontId="7" fillId="2" borderId="28" xfId="0" applyNumberFormat="1" applyFont="1" applyFill="1" applyBorder="1" applyAlignment="1"/>
    <xf numFmtId="4" fontId="3" fillId="2" borderId="34" xfId="1" applyNumberFormat="1" applyFont="1" applyFill="1" applyBorder="1" applyAlignment="1">
      <alignment horizontal="center"/>
    </xf>
    <xf numFmtId="4" fontId="5" fillId="2" borderId="35" xfId="0" applyNumberFormat="1" applyFont="1" applyFill="1" applyBorder="1" applyAlignment="1"/>
    <xf numFmtId="4" fontId="3" fillId="2" borderId="7" xfId="1" applyNumberFormat="1" applyFont="1" applyFill="1" applyBorder="1" applyAlignment="1">
      <alignment horizontal="right"/>
    </xf>
    <xf numFmtId="0" fontId="7" fillId="2" borderId="22" xfId="0" applyFont="1" applyFill="1" applyBorder="1" applyAlignment="1">
      <alignment vertical="top" wrapText="1"/>
    </xf>
    <xf numFmtId="0" fontId="7" fillId="2" borderId="22" xfId="0" applyFont="1" applyFill="1" applyBorder="1" applyAlignment="1">
      <alignment vertical="center" wrapText="1"/>
    </xf>
    <xf numFmtId="4" fontId="7" fillId="2" borderId="28" xfId="0" applyNumberFormat="1" applyFont="1" applyFill="1" applyBorder="1" applyAlignment="1">
      <alignment horizontal="center" vertical="center"/>
    </xf>
    <xf numFmtId="2" fontId="7" fillId="0" borderId="22" xfId="0" applyNumberFormat="1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3" fillId="2" borderId="51" xfId="0" applyFont="1" applyFill="1" applyBorder="1"/>
    <xf numFmtId="0" fontId="1" fillId="0" borderId="50" xfId="0" applyFont="1" applyFill="1" applyBorder="1"/>
    <xf numFmtId="0" fontId="7" fillId="2" borderId="29" xfId="0" applyFont="1" applyFill="1" applyBorder="1" applyAlignment="1">
      <alignment horizontal="center" vertical="center"/>
    </xf>
    <xf numFmtId="4" fontId="7" fillId="0" borderId="29" xfId="0" applyNumberFormat="1" applyFont="1" applyFill="1" applyBorder="1" applyAlignment="1">
      <alignment horizontal="center" vertical="center"/>
    </xf>
    <xf numFmtId="4" fontId="7" fillId="0" borderId="13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4" fontId="7" fillId="0" borderId="19" xfId="0" applyNumberFormat="1" applyFont="1" applyFill="1" applyBorder="1" applyAlignment="1">
      <alignment horizontal="center" vertical="center"/>
    </xf>
    <xf numFmtId="4" fontId="7" fillId="0" borderId="10" xfId="1" applyNumberFormat="1" applyFont="1" applyFill="1" applyBorder="1" applyAlignment="1">
      <alignment horizontal="right"/>
    </xf>
    <xf numFmtId="2" fontId="7" fillId="0" borderId="10" xfId="1" applyNumberFormat="1" applyFont="1" applyFill="1" applyBorder="1" applyAlignment="1">
      <alignment horizontal="center"/>
    </xf>
    <xf numFmtId="4" fontId="7" fillId="0" borderId="10" xfId="0" applyNumberFormat="1" applyFont="1" applyFill="1" applyBorder="1"/>
    <xf numFmtId="2" fontId="6" fillId="0" borderId="4" xfId="0" applyNumberFormat="1" applyFont="1" applyBorder="1" applyAlignment="1"/>
    <xf numFmtId="3" fontId="7" fillId="0" borderId="28" xfId="0" applyNumberFormat="1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4" xfId="0" applyNumberFormat="1" applyBorder="1" applyAlignment="1">
      <alignment horizontal="center"/>
    </xf>
    <xf numFmtId="0" fontId="1" fillId="2" borderId="50" xfId="0" applyFont="1" applyFill="1" applyBorder="1"/>
    <xf numFmtId="1" fontId="7" fillId="2" borderId="22" xfId="0" applyNumberFormat="1" applyFont="1" applyFill="1" applyBorder="1" applyAlignment="1">
      <alignment horizontal="center" vertical="center" wrapText="1"/>
    </xf>
    <xf numFmtId="1" fontId="7" fillId="2" borderId="21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7" fillId="0" borderId="4" xfId="0" applyNumberFormat="1" applyFont="1" applyBorder="1" applyAlignment="1">
      <alignment horizontal="right" vertical="center" wrapText="1"/>
    </xf>
    <xf numFmtId="2" fontId="7" fillId="2" borderId="28" xfId="0" applyNumberFormat="1" applyFont="1" applyFill="1" applyBorder="1" applyAlignment="1">
      <alignment horizontal="right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right" vertical="center" wrapText="1"/>
    </xf>
    <xf numFmtId="2" fontId="6" fillId="0" borderId="4" xfId="0" applyNumberFormat="1" applyFont="1" applyFill="1" applyBorder="1" applyAlignment="1">
      <alignment vertical="top" wrapText="1"/>
    </xf>
    <xf numFmtId="2" fontId="6" fillId="2" borderId="4" xfId="0" applyNumberFormat="1" applyFont="1" applyFill="1" applyBorder="1" applyAlignment="1">
      <alignment vertical="top" wrapText="1"/>
    </xf>
    <xf numFmtId="4" fontId="3" fillId="2" borderId="30" xfId="1" applyNumberFormat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43" fontId="7" fillId="2" borderId="28" xfId="2" applyFont="1" applyFill="1" applyBorder="1" applyAlignment="1">
      <alignment horizontal="center" vertical="center" wrapText="1"/>
    </xf>
    <xf numFmtId="4" fontId="5" fillId="2" borderId="62" xfId="1" applyNumberFormat="1" applyFont="1" applyFill="1" applyBorder="1" applyAlignment="1">
      <alignment horizontal="center"/>
    </xf>
    <xf numFmtId="4" fontId="7" fillId="2" borderId="28" xfId="0" applyNumberFormat="1" applyFont="1" applyFill="1" applyBorder="1" applyAlignment="1">
      <alignment horizontal="right"/>
    </xf>
    <xf numFmtId="17" fontId="7" fillId="0" borderId="31" xfId="0" applyNumberFormat="1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right" vertical="center" wrapText="1"/>
    </xf>
    <xf numFmtId="2" fontId="7" fillId="0" borderId="4" xfId="0" applyNumberFormat="1" applyFont="1" applyFill="1" applyBorder="1" applyAlignment="1">
      <alignment vertical="top" wrapText="1"/>
    </xf>
    <xf numFmtId="0" fontId="7" fillId="0" borderId="4" xfId="0" applyFont="1" applyFill="1" applyBorder="1" applyAlignment="1">
      <alignment vertical="center" wrapText="1"/>
    </xf>
    <xf numFmtId="0" fontId="7" fillId="0" borderId="4" xfId="1" applyFont="1" applyFill="1" applyBorder="1" applyAlignment="1">
      <alignment horizontal="center" vertical="center"/>
    </xf>
    <xf numFmtId="2" fontId="7" fillId="0" borderId="4" xfId="1" applyNumberFormat="1" applyFont="1" applyFill="1" applyBorder="1" applyAlignment="1">
      <alignment horizontal="right" vertical="center"/>
    </xf>
    <xf numFmtId="4" fontId="3" fillId="0" borderId="5" xfId="1" applyNumberFormat="1" applyFont="1" applyFill="1" applyBorder="1" applyAlignment="1">
      <alignment horizontal="center"/>
    </xf>
    <xf numFmtId="3" fontId="3" fillId="0" borderId="1" xfId="1" applyNumberFormat="1" applyFont="1" applyFill="1" applyBorder="1" applyAlignment="1">
      <alignment horizontal="center"/>
    </xf>
    <xf numFmtId="3" fontId="3" fillId="0" borderId="30" xfId="1" applyNumberFormat="1" applyFont="1" applyFill="1" applyBorder="1" applyAlignment="1">
      <alignment horizontal="center"/>
    </xf>
    <xf numFmtId="3" fontId="3" fillId="0" borderId="20" xfId="1" applyNumberFormat="1" applyFont="1" applyFill="1" applyBorder="1" applyAlignment="1">
      <alignment horizontal="center"/>
    </xf>
    <xf numFmtId="2" fontId="7" fillId="2" borderId="34" xfId="0" applyNumberFormat="1" applyFont="1" applyFill="1" applyBorder="1" applyAlignment="1">
      <alignment vertical="center" wrapText="1"/>
    </xf>
    <xf numFmtId="2" fontId="7" fillId="2" borderId="35" xfId="0" applyNumberFormat="1" applyFont="1" applyFill="1" applyBorder="1" applyAlignment="1">
      <alignment vertical="center" wrapText="1"/>
    </xf>
    <xf numFmtId="2" fontId="1" fillId="2" borderId="28" xfId="0" applyNumberFormat="1" applyFont="1" applyFill="1" applyBorder="1" applyAlignment="1">
      <alignment horizontal="right" vertical="center" wrapText="1"/>
    </xf>
    <xf numFmtId="2" fontId="7" fillId="0" borderId="29" xfId="0" applyNumberFormat="1" applyFont="1" applyFill="1" applyBorder="1" applyAlignment="1">
      <alignment vertical="center" wrapText="1"/>
    </xf>
    <xf numFmtId="2" fontId="7" fillId="0" borderId="29" xfId="0" applyNumberFormat="1" applyFont="1" applyFill="1" applyBorder="1" applyAlignment="1">
      <alignment horizontal="center" vertical="center" wrapText="1"/>
    </xf>
    <xf numFmtId="2" fontId="7" fillId="2" borderId="28" xfId="0" applyNumberFormat="1" applyFont="1" applyFill="1" applyBorder="1" applyAlignment="1">
      <alignment horizontal="center" vertical="center" wrapText="1"/>
    </xf>
    <xf numFmtId="2" fontId="7" fillId="0" borderId="45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1" fillId="0" borderId="1" xfId="0" applyFont="1" applyFill="1" applyBorder="1"/>
    <xf numFmtId="0" fontId="1" fillId="0" borderId="20" xfId="0" applyFont="1" applyFill="1" applyBorder="1"/>
    <xf numFmtId="2" fontId="1" fillId="0" borderId="1" xfId="0" applyNumberFormat="1" applyFont="1" applyFill="1" applyBorder="1" applyAlignment="1">
      <alignment horizontal="center"/>
    </xf>
    <xf numFmtId="2" fontId="1" fillId="0" borderId="20" xfId="0" applyNumberFormat="1" applyFont="1" applyFill="1" applyBorder="1" applyAlignment="1">
      <alignment horizontal="center"/>
    </xf>
    <xf numFmtId="0" fontId="1" fillId="2" borderId="29" xfId="0" applyFont="1" applyFill="1" applyBorder="1"/>
    <xf numFmtId="4" fontId="7" fillId="2" borderId="29" xfId="1" applyNumberFormat="1" applyFont="1" applyFill="1" applyBorder="1" applyAlignment="1">
      <alignment horizontal="right" vertical="center"/>
    </xf>
    <xf numFmtId="3" fontId="7" fillId="2" borderId="29" xfId="1" applyNumberFormat="1" applyFont="1" applyFill="1" applyBorder="1" applyAlignment="1">
      <alignment horizontal="right" vertical="center"/>
    </xf>
    <xf numFmtId="3" fontId="7" fillId="2" borderId="29" xfId="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2" fontId="7" fillId="0" borderId="20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2" borderId="29" xfId="1" applyNumberFormat="1" applyFont="1" applyFill="1" applyBorder="1" applyAlignment="1">
      <alignment horizontal="center"/>
    </xf>
    <xf numFmtId="164" fontId="3" fillId="2" borderId="7" xfId="1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2" fontId="7" fillId="4" borderId="4" xfId="0" applyNumberFormat="1" applyFont="1" applyFill="1" applyBorder="1" applyAlignment="1">
      <alignment vertical="center" wrapText="1"/>
    </xf>
    <xf numFmtId="2" fontId="7" fillId="2" borderId="22" xfId="0" applyNumberFormat="1" applyFont="1" applyFill="1" applyBorder="1" applyAlignment="1">
      <alignment horizontal="center" vertical="center" wrapText="1"/>
    </xf>
    <xf numFmtId="2" fontId="7" fillId="4" borderId="4" xfId="0" applyNumberFormat="1" applyFont="1" applyFill="1" applyBorder="1" applyAlignment="1">
      <alignment horizontal="center" vertical="center" wrapText="1"/>
    </xf>
    <xf numFmtId="3" fontId="7" fillId="4" borderId="28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/>
    <xf numFmtId="4" fontId="7" fillId="0" borderId="28" xfId="1" applyNumberFormat="1" applyFont="1" applyFill="1" applyBorder="1" applyAlignment="1">
      <alignment horizontal="right"/>
    </xf>
    <xf numFmtId="4" fontId="7" fillId="0" borderId="22" xfId="1" applyNumberFormat="1" applyFont="1" applyFill="1" applyBorder="1" applyAlignment="1">
      <alignment horizontal="center"/>
    </xf>
    <xf numFmtId="43" fontId="7" fillId="0" borderId="28" xfId="2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center"/>
    </xf>
    <xf numFmtId="4" fontId="7" fillId="0" borderId="23" xfId="0" applyNumberFormat="1" applyFont="1" applyFill="1" applyBorder="1" applyAlignment="1">
      <alignment horizontal="right"/>
    </xf>
    <xf numFmtId="4" fontId="6" fillId="0" borderId="22" xfId="0" applyNumberFormat="1" applyFont="1" applyFill="1" applyBorder="1"/>
    <xf numFmtId="4" fontId="7" fillId="0" borderId="28" xfId="0" applyNumberFormat="1" applyFont="1" applyFill="1" applyBorder="1" applyAlignment="1"/>
    <xf numFmtId="2" fontId="7" fillId="0" borderId="4" xfId="1" applyNumberFormat="1" applyFont="1" applyFill="1" applyBorder="1" applyAlignment="1">
      <alignment vertical="top"/>
    </xf>
    <xf numFmtId="2" fontId="7" fillId="0" borderId="24" xfId="0" applyNumberFormat="1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right" vertical="center" wrapText="1"/>
    </xf>
    <xf numFmtId="4" fontId="7" fillId="0" borderId="32" xfId="0" applyNumberFormat="1" applyFont="1" applyFill="1" applyBorder="1" applyAlignment="1">
      <alignment horizontal="center"/>
    </xf>
    <xf numFmtId="0" fontId="7" fillId="0" borderId="4" xfId="0" applyFont="1" applyFill="1" applyBorder="1" applyAlignment="1">
      <alignment vertical="top" wrapText="1"/>
    </xf>
    <xf numFmtId="2" fontId="7" fillId="0" borderId="0" xfId="0" applyNumberFormat="1" applyFont="1" applyFill="1" applyBorder="1"/>
    <xf numFmtId="4" fontId="1" fillId="0" borderId="0" xfId="0" applyNumberFormat="1" applyFont="1" applyFill="1"/>
    <xf numFmtId="0" fontId="6" fillId="0" borderId="4" xfId="0" applyFont="1" applyFill="1" applyBorder="1" applyAlignment="1">
      <alignment horizontal="center" vertical="center" wrapText="1"/>
    </xf>
    <xf numFmtId="2" fontId="6" fillId="0" borderId="4" xfId="0" applyNumberFormat="1" applyFont="1" applyFill="1" applyBorder="1" applyAlignment="1">
      <alignment horizontal="right" vertical="center" wrapText="1"/>
    </xf>
    <xf numFmtId="4" fontId="6" fillId="0" borderId="23" xfId="0" applyNumberFormat="1" applyFont="1" applyFill="1" applyBorder="1" applyAlignment="1">
      <alignment horizontal="center"/>
    </xf>
    <xf numFmtId="17" fontId="7" fillId="2" borderId="51" xfId="0" applyNumberFormat="1" applyFont="1" applyFill="1" applyBorder="1" applyAlignment="1">
      <alignment horizontal="center" vertical="center" wrapText="1"/>
    </xf>
    <xf numFmtId="4" fontId="7" fillId="0" borderId="22" xfId="0" applyNumberFormat="1" applyFont="1" applyFill="1" applyBorder="1" applyAlignment="1">
      <alignment horizontal="right" vertical="center" wrapText="1"/>
    </xf>
    <xf numFmtId="4" fontId="7" fillId="0" borderId="23" xfId="0" applyNumberFormat="1" applyFont="1" applyFill="1" applyBorder="1" applyAlignment="1"/>
    <xf numFmtId="0" fontId="7" fillId="0" borderId="22" xfId="0" applyFont="1" applyFill="1" applyBorder="1" applyAlignment="1">
      <alignment vertical="top" wrapText="1"/>
    </xf>
    <xf numFmtId="17" fontId="7" fillId="2" borderId="65" xfId="0" applyNumberFormat="1" applyFont="1" applyFill="1" applyBorder="1" applyAlignment="1">
      <alignment horizontal="center" vertical="center" wrapText="1"/>
    </xf>
    <xf numFmtId="4" fontId="7" fillId="0" borderId="27" xfId="1" applyNumberFormat="1" applyFont="1" applyFill="1" applyBorder="1" applyAlignment="1">
      <alignment horizontal="center"/>
    </xf>
    <xf numFmtId="17" fontId="7" fillId="2" borderId="49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0" fontId="7" fillId="0" borderId="64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17" fontId="7" fillId="0" borderId="29" xfId="0" applyNumberFormat="1" applyFont="1" applyFill="1" applyBorder="1" applyAlignment="1">
      <alignment horizontal="center" vertical="center" wrapText="1"/>
    </xf>
    <xf numFmtId="0" fontId="5" fillId="0" borderId="42" xfId="1" applyFont="1" applyFill="1" applyBorder="1" applyAlignment="1">
      <alignment horizontal="center" vertical="center" wrapText="1"/>
    </xf>
    <xf numFmtId="0" fontId="5" fillId="0" borderId="43" xfId="1" applyFont="1" applyFill="1" applyBorder="1" applyAlignment="1">
      <alignment horizontal="center" vertical="center" wrapText="1"/>
    </xf>
    <xf numFmtId="0" fontId="5" fillId="0" borderId="44" xfId="1" applyFont="1" applyFill="1" applyBorder="1" applyAlignment="1">
      <alignment horizontal="center" vertical="center" wrapText="1"/>
    </xf>
    <xf numFmtId="0" fontId="5" fillId="0" borderId="31" xfId="1" applyFont="1" applyFill="1" applyBorder="1" applyAlignment="1">
      <alignment horizontal="center" vertical="center" wrapText="1"/>
    </xf>
    <xf numFmtId="0" fontId="5" fillId="0" borderId="10" xfId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center" vertical="center" wrapText="1"/>
    </xf>
    <xf numFmtId="0" fontId="5" fillId="0" borderId="33" xfId="1" applyFont="1" applyFill="1" applyBorder="1" applyAlignment="1">
      <alignment horizontal="center" vertical="center" wrapText="1"/>
    </xf>
    <xf numFmtId="0" fontId="5" fillId="0" borderId="34" xfId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wrapText="1"/>
    </xf>
    <xf numFmtId="0" fontId="5" fillId="0" borderId="4" xfId="1" applyFont="1" applyFill="1" applyBorder="1" applyAlignment="1">
      <alignment horizont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64" xfId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55" xfId="1" applyFont="1" applyFill="1" applyBorder="1" applyAlignment="1">
      <alignment horizontal="center" vertical="center" wrapText="1"/>
    </xf>
    <xf numFmtId="0" fontId="5" fillId="0" borderId="56" xfId="1" applyFont="1" applyFill="1" applyBorder="1" applyAlignment="1">
      <alignment horizontal="center" vertical="center" wrapText="1"/>
    </xf>
    <xf numFmtId="0" fontId="5" fillId="0" borderId="21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/>
    </xf>
    <xf numFmtId="0" fontId="2" fillId="3" borderId="6" xfId="1" applyFont="1" applyFill="1" applyBorder="1" applyAlignment="1">
      <alignment horizontal="center"/>
    </xf>
    <xf numFmtId="0" fontId="2" fillId="3" borderId="7" xfId="1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/>
    </xf>
    <xf numFmtId="0" fontId="9" fillId="0" borderId="3" xfId="1" applyFont="1" applyFill="1" applyBorder="1" applyAlignment="1">
      <alignment horizontal="center"/>
    </xf>
    <xf numFmtId="0" fontId="5" fillId="0" borderId="59" xfId="1" applyFont="1" applyFill="1" applyBorder="1" applyAlignment="1">
      <alignment horizontal="center" vertical="center" wrapText="1"/>
    </xf>
    <xf numFmtId="0" fontId="5" fillId="0" borderId="61" xfId="1" applyFont="1" applyFill="1" applyBorder="1" applyAlignment="1">
      <alignment horizontal="center" vertical="center" wrapText="1"/>
    </xf>
    <xf numFmtId="0" fontId="5" fillId="0" borderId="60" xfId="1" applyFont="1" applyFill="1" applyBorder="1" applyAlignment="1">
      <alignment horizontal="center" vertical="center" wrapText="1"/>
    </xf>
    <xf numFmtId="0" fontId="5" fillId="2" borderId="46" xfId="1" applyFont="1" applyFill="1" applyBorder="1" applyAlignment="1">
      <alignment horizontal="center" vertical="center" wrapText="1"/>
    </xf>
    <xf numFmtId="0" fontId="5" fillId="2" borderId="53" xfId="1" applyFont="1" applyFill="1" applyBorder="1" applyAlignment="1">
      <alignment horizontal="center" vertical="center" wrapText="1"/>
    </xf>
    <xf numFmtId="0" fontId="5" fillId="2" borderId="49" xfId="1" applyFont="1" applyFill="1" applyBorder="1" applyAlignment="1">
      <alignment horizontal="center" vertical="center" wrapText="1"/>
    </xf>
    <xf numFmtId="0" fontId="7" fillId="0" borderId="53" xfId="1" applyFont="1" applyFill="1" applyBorder="1" applyAlignment="1">
      <alignment horizontal="center" vertical="center" wrapText="1"/>
    </xf>
    <xf numFmtId="0" fontId="7" fillId="0" borderId="49" xfId="1" applyFont="1" applyFill="1" applyBorder="1" applyAlignment="1">
      <alignment horizontal="center" vertical="center" wrapText="1"/>
    </xf>
    <xf numFmtId="0" fontId="7" fillId="0" borderId="46" xfId="1" applyFont="1" applyFill="1" applyBorder="1" applyAlignment="1">
      <alignment horizontal="center" vertical="center" wrapText="1"/>
    </xf>
    <xf numFmtId="0" fontId="5" fillId="0" borderId="46" xfId="1" applyFont="1" applyFill="1" applyBorder="1" applyAlignment="1">
      <alignment horizontal="center" vertical="center" wrapText="1"/>
    </xf>
    <xf numFmtId="0" fontId="5" fillId="0" borderId="53" xfId="1" applyFont="1" applyFill="1" applyBorder="1" applyAlignment="1">
      <alignment horizontal="center" vertical="center" wrapText="1"/>
    </xf>
    <xf numFmtId="0" fontId="5" fillId="0" borderId="4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/>
    </xf>
    <xf numFmtId="0" fontId="3" fillId="0" borderId="36" xfId="1" applyFont="1" applyFill="1" applyBorder="1" applyAlignment="1">
      <alignment horizontal="center"/>
    </xf>
    <xf numFmtId="0" fontId="1" fillId="0" borderId="10" xfId="1" applyFont="1" applyFill="1" applyBorder="1" applyAlignment="1">
      <alignment horizontal="center" vertical="center" wrapText="1"/>
    </xf>
    <xf numFmtId="0" fontId="1" fillId="0" borderId="29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1" fillId="0" borderId="32" xfId="1" applyFont="1" applyFill="1" applyBorder="1" applyAlignment="1">
      <alignment horizontal="center" vertical="center" wrapText="1"/>
    </xf>
    <xf numFmtId="0" fontId="1" fillId="0" borderId="45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1" fillId="0" borderId="47" xfId="1" applyFont="1" applyFill="1" applyBorder="1" applyAlignment="1">
      <alignment horizontal="center" vertical="center" wrapText="1"/>
    </xf>
    <xf numFmtId="0" fontId="1" fillId="0" borderId="48" xfId="1" applyFont="1" applyFill="1" applyBorder="1" applyAlignment="1">
      <alignment horizontal="center" vertical="center" wrapText="1"/>
    </xf>
    <xf numFmtId="0" fontId="1" fillId="0" borderId="40" xfId="1" applyFont="1" applyFill="1" applyBorder="1" applyAlignment="1">
      <alignment horizontal="center" vertical="center" wrapText="1"/>
    </xf>
    <xf numFmtId="0" fontId="1" fillId="0" borderId="15" xfId="1" applyFont="1" applyFill="1" applyBorder="1" applyAlignment="1">
      <alignment horizontal="center" vertical="center" wrapText="1"/>
    </xf>
    <xf numFmtId="17" fontId="7" fillId="0" borderId="10" xfId="0" applyNumberFormat="1" applyFont="1" applyFill="1" applyBorder="1" applyAlignment="1">
      <alignment horizontal="center" vertical="center" wrapText="1"/>
    </xf>
    <xf numFmtId="17" fontId="7" fillId="0" borderId="34" xfId="0" applyNumberFormat="1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" fillId="0" borderId="39" xfId="1" applyFont="1" applyFill="1" applyBorder="1" applyAlignment="1">
      <alignment horizontal="center" vertical="center" wrapText="1"/>
    </xf>
    <xf numFmtId="0" fontId="1" fillId="0" borderId="14" xfId="1" applyFont="1" applyFill="1" applyBorder="1" applyAlignment="1">
      <alignment horizontal="center" vertical="center" wrapText="1"/>
    </xf>
    <xf numFmtId="17" fontId="7" fillId="0" borderId="22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46" xfId="1" applyFont="1" applyFill="1" applyBorder="1" applyAlignment="1">
      <alignment horizontal="center" vertical="center" wrapText="1"/>
    </xf>
    <xf numFmtId="0" fontId="3" fillId="0" borderId="53" xfId="1" applyFont="1" applyFill="1" applyBorder="1" applyAlignment="1">
      <alignment horizontal="center" vertical="center" wrapText="1"/>
    </xf>
    <xf numFmtId="0" fontId="3" fillId="0" borderId="49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7" fillId="2" borderId="10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32" xfId="1" applyFont="1" applyFill="1" applyBorder="1" applyAlignment="1">
      <alignment horizontal="center" vertical="center" wrapText="1"/>
    </xf>
    <xf numFmtId="0" fontId="7" fillId="2" borderId="35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33" xfId="1" applyFont="1" applyFill="1" applyBorder="1" applyAlignment="1">
      <alignment horizontal="center" vertical="center" wrapText="1"/>
    </xf>
    <xf numFmtId="0" fontId="7" fillId="2" borderId="50" xfId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9" fillId="2" borderId="36" xfId="1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4" fillId="3" borderId="25" xfId="0" applyFont="1" applyFill="1" applyBorder="1" applyAlignment="1">
      <alignment horizontal="center"/>
    </xf>
    <xf numFmtId="0" fontId="14" fillId="3" borderId="26" xfId="0" applyFont="1" applyFill="1" applyBorder="1" applyAlignment="1">
      <alignment horizontal="center"/>
    </xf>
    <xf numFmtId="0" fontId="14" fillId="3" borderId="24" xfId="0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47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3" fillId="2" borderId="40" xfId="1" applyFont="1" applyFill="1" applyBorder="1" applyAlignment="1">
      <alignment horizontal="center" vertical="center" wrapText="1"/>
    </xf>
    <xf numFmtId="0" fontId="3" fillId="2" borderId="41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" fillId="2" borderId="32" xfId="1" applyFont="1" applyFill="1" applyBorder="1" applyAlignment="1">
      <alignment horizontal="center" vertical="center" wrapText="1"/>
    </xf>
    <xf numFmtId="0" fontId="1" fillId="2" borderId="35" xfId="1" applyFont="1" applyFill="1" applyBorder="1" applyAlignment="1">
      <alignment horizontal="center" vertical="center" wrapText="1"/>
    </xf>
    <xf numFmtId="0" fontId="1" fillId="2" borderId="10" xfId="1" applyFont="1" applyFill="1" applyBorder="1" applyAlignment="1">
      <alignment horizontal="center" vertical="center" wrapText="1"/>
    </xf>
    <xf numFmtId="0" fontId="1" fillId="2" borderId="34" xfId="1" applyFont="1" applyFill="1" applyBorder="1" applyAlignment="1">
      <alignment horizontal="center" vertical="center" wrapText="1"/>
    </xf>
    <xf numFmtId="0" fontId="1" fillId="2" borderId="31" xfId="1" applyFont="1" applyFill="1" applyBorder="1" applyAlignment="1">
      <alignment horizontal="center" vertical="center" wrapText="1"/>
    </xf>
    <xf numFmtId="0" fontId="1" fillId="2" borderId="33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18" fillId="2" borderId="17" xfId="0" applyFont="1" applyFill="1" applyBorder="1" applyAlignment="1">
      <alignment horizontal="center" vertical="top" wrapText="1"/>
    </xf>
    <xf numFmtId="0" fontId="1" fillId="2" borderId="47" xfId="1" applyFont="1" applyFill="1" applyBorder="1" applyAlignment="1">
      <alignment horizontal="center" vertical="center" wrapText="1"/>
    </xf>
    <xf numFmtId="0" fontId="1" fillId="2" borderId="48" xfId="1" applyFont="1" applyFill="1" applyBorder="1" applyAlignment="1">
      <alignment horizontal="center" vertical="center" wrapText="1"/>
    </xf>
    <xf numFmtId="0" fontId="1" fillId="2" borderId="40" xfId="1" applyFont="1" applyFill="1" applyBorder="1" applyAlignment="1">
      <alignment horizontal="center" vertical="center" wrapText="1"/>
    </xf>
    <xf numFmtId="0" fontId="1" fillId="2" borderId="41" xfId="1" applyFont="1" applyFill="1" applyBorder="1" applyAlignment="1">
      <alignment horizontal="center" vertical="center" wrapText="1"/>
    </xf>
    <xf numFmtId="0" fontId="1" fillId="0" borderId="57" xfId="1" applyFont="1" applyFill="1" applyBorder="1" applyAlignment="1">
      <alignment horizontal="center" vertical="center" wrapText="1"/>
    </xf>
    <xf numFmtId="0" fontId="1" fillId="0" borderId="58" xfId="1" applyFont="1" applyFill="1" applyBorder="1" applyAlignment="1">
      <alignment horizontal="center" vertical="center" wrapText="1"/>
    </xf>
    <xf numFmtId="0" fontId="1" fillId="2" borderId="39" xfId="1" applyFont="1" applyFill="1" applyBorder="1" applyAlignment="1">
      <alignment horizontal="center" vertical="center" wrapText="1"/>
    </xf>
    <xf numFmtId="0" fontId="1" fillId="2" borderId="37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37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3" fillId="2" borderId="35" xfId="1" applyFont="1" applyFill="1" applyBorder="1" applyAlignment="1">
      <alignment horizontal="center" vertical="center" wrapText="1"/>
    </xf>
    <xf numFmtId="0" fontId="1" fillId="0" borderId="54" xfId="1" applyFont="1" applyFill="1" applyBorder="1" applyAlignment="1">
      <alignment horizontal="center" vertical="center" wrapText="1"/>
    </xf>
    <xf numFmtId="0" fontId="1" fillId="0" borderId="63" xfId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/>
    </xf>
    <xf numFmtId="0" fontId="1" fillId="0" borderId="31" xfId="1" applyFont="1" applyFill="1" applyBorder="1" applyAlignment="1">
      <alignment horizontal="center" vertical="center" wrapText="1"/>
    </xf>
    <xf numFmtId="0" fontId="1" fillId="0" borderId="33" xfId="1" applyFont="1" applyFill="1" applyBorder="1" applyAlignment="1">
      <alignment horizontal="center" vertical="center" wrapText="1"/>
    </xf>
    <xf numFmtId="0" fontId="1" fillId="0" borderId="34" xfId="1" applyFont="1" applyFill="1" applyBorder="1" applyAlignment="1">
      <alignment horizontal="center" vertical="center" wrapText="1"/>
    </xf>
    <xf numFmtId="0" fontId="1" fillId="0" borderId="35" xfId="1" applyFont="1" applyFill="1" applyBorder="1" applyAlignment="1">
      <alignment horizontal="center" vertical="center" wrapText="1"/>
    </xf>
    <xf numFmtId="0" fontId="1" fillId="2" borderId="29" xfId="1" applyFont="1" applyFill="1" applyBorder="1" applyAlignment="1">
      <alignment horizontal="center" vertical="center" wrapText="1"/>
    </xf>
    <xf numFmtId="0" fontId="1" fillId="2" borderId="4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53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/>
    </xf>
    <xf numFmtId="0" fontId="3" fillId="2" borderId="59" xfId="1" applyFont="1" applyFill="1" applyBorder="1" applyAlignment="1">
      <alignment horizontal="center" vertical="center" wrapText="1"/>
    </xf>
    <xf numFmtId="0" fontId="3" fillId="2" borderId="61" xfId="1" applyFont="1" applyFill="1" applyBorder="1" applyAlignment="1">
      <alignment horizontal="center" vertical="center" wrapText="1"/>
    </xf>
    <xf numFmtId="0" fontId="3" fillId="2" borderId="60" xfId="1" applyFont="1" applyFill="1" applyBorder="1" applyAlignment="1">
      <alignment horizontal="center" vertical="center" wrapText="1"/>
    </xf>
    <xf numFmtId="0" fontId="3" fillId="2" borderId="36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66" xfId="1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90"/>
  <sheetViews>
    <sheetView workbookViewId="0">
      <selection activeCell="R55" sqref="R55"/>
    </sheetView>
  </sheetViews>
  <sheetFormatPr baseColWidth="10" defaultRowHeight="15" x14ac:dyDescent="0.25"/>
  <cols>
    <col min="1" max="1" width="3.85546875" customWidth="1"/>
    <col min="2" max="2" width="13.140625" customWidth="1"/>
    <col min="3" max="3" width="10" customWidth="1"/>
    <col min="4" max="4" width="13.42578125" customWidth="1"/>
    <col min="9" max="9" width="18.140625" customWidth="1"/>
    <col min="15" max="15" width="14.5703125" customWidth="1"/>
    <col min="17" max="17" width="19.85546875" customWidth="1"/>
  </cols>
  <sheetData>
    <row r="1" spans="2:17" ht="15.75" thickBot="1" x14ac:dyDescent="0.3"/>
    <row r="2" spans="2:17" ht="16.5" thickBot="1" x14ac:dyDescent="0.3">
      <c r="B2" s="352" t="s">
        <v>76</v>
      </c>
      <c r="C2" s="353"/>
      <c r="D2" s="353"/>
      <c r="E2" s="353"/>
      <c r="F2" s="353"/>
      <c r="G2" s="353"/>
      <c r="H2" s="353"/>
      <c r="I2" s="354"/>
      <c r="K2" s="366" t="s">
        <v>76</v>
      </c>
      <c r="L2" s="367"/>
      <c r="M2" s="367"/>
      <c r="N2" s="367"/>
      <c r="O2" s="367"/>
      <c r="P2" s="367"/>
      <c r="Q2" s="368"/>
    </row>
    <row r="3" spans="2:17" ht="15.75" thickBot="1" x14ac:dyDescent="0.3">
      <c r="K3" s="369" t="s">
        <v>79</v>
      </c>
      <c r="L3" s="370"/>
      <c r="M3" s="370"/>
      <c r="N3" s="370"/>
      <c r="O3" s="370"/>
      <c r="P3" s="370"/>
      <c r="Q3" s="371"/>
    </row>
    <row r="4" spans="2:17" ht="16.5" customHeight="1" x14ac:dyDescent="0.25">
      <c r="B4" s="355" t="s">
        <v>0</v>
      </c>
      <c r="C4" s="356" t="s">
        <v>1</v>
      </c>
      <c r="D4" s="357" t="s">
        <v>2</v>
      </c>
      <c r="E4" s="358" t="s">
        <v>3</v>
      </c>
      <c r="F4" s="359" t="s">
        <v>4</v>
      </c>
      <c r="G4" s="360"/>
      <c r="H4" s="361"/>
      <c r="I4" s="365" t="s">
        <v>5</v>
      </c>
      <c r="J4" s="1"/>
      <c r="K4" s="372" t="s">
        <v>1</v>
      </c>
      <c r="L4" s="375" t="s">
        <v>2</v>
      </c>
      <c r="M4" s="343" t="s">
        <v>3</v>
      </c>
      <c r="N4" s="346" t="s">
        <v>18</v>
      </c>
      <c r="O4" s="347"/>
      <c r="P4" s="348"/>
      <c r="Q4" s="343" t="s">
        <v>5</v>
      </c>
    </row>
    <row r="5" spans="2:17" ht="9" customHeight="1" thickBot="1" x14ac:dyDescent="0.3">
      <c r="B5" s="355"/>
      <c r="C5" s="356"/>
      <c r="D5" s="357"/>
      <c r="E5" s="358"/>
      <c r="F5" s="362"/>
      <c r="G5" s="363"/>
      <c r="H5" s="364"/>
      <c r="I5" s="365"/>
      <c r="J5" s="1"/>
      <c r="K5" s="373"/>
      <c r="L5" s="376"/>
      <c r="M5" s="344"/>
      <c r="N5" s="349"/>
      <c r="O5" s="350"/>
      <c r="P5" s="351"/>
      <c r="Q5" s="344"/>
    </row>
    <row r="6" spans="2:17" x14ac:dyDescent="0.25">
      <c r="B6" s="355"/>
      <c r="C6" s="356"/>
      <c r="D6" s="357"/>
      <c r="E6" s="358"/>
      <c r="F6" s="365" t="s">
        <v>6</v>
      </c>
      <c r="G6" s="365" t="s">
        <v>7</v>
      </c>
      <c r="H6" s="365" t="s">
        <v>8</v>
      </c>
      <c r="I6" s="365"/>
      <c r="J6" s="1"/>
      <c r="K6" s="373"/>
      <c r="L6" s="376"/>
      <c r="M6" s="344"/>
      <c r="N6" s="380" t="s">
        <v>19</v>
      </c>
      <c r="O6" s="378" t="s">
        <v>20</v>
      </c>
      <c r="P6" s="378" t="s">
        <v>21</v>
      </c>
      <c r="Q6" s="344"/>
    </row>
    <row r="7" spans="2:17" ht="10.5" customHeight="1" thickBot="1" x14ac:dyDescent="0.3">
      <c r="B7" s="355"/>
      <c r="C7" s="356"/>
      <c r="D7" s="357"/>
      <c r="E7" s="358"/>
      <c r="F7" s="365"/>
      <c r="G7" s="365"/>
      <c r="H7" s="365"/>
      <c r="I7" s="365"/>
      <c r="J7" s="1"/>
      <c r="K7" s="374"/>
      <c r="L7" s="377"/>
      <c r="M7" s="345"/>
      <c r="N7" s="379"/>
      <c r="O7" s="379"/>
      <c r="P7" s="379"/>
      <c r="Q7" s="345"/>
    </row>
    <row r="8" spans="2:17" ht="15.75" thickBot="1" x14ac:dyDescent="0.3">
      <c r="B8" s="2" t="s">
        <v>9</v>
      </c>
      <c r="C8" s="339">
        <v>43831</v>
      </c>
      <c r="D8" s="3">
        <v>4</v>
      </c>
      <c r="E8" s="4">
        <v>387.5</v>
      </c>
      <c r="F8" s="5">
        <v>49860</v>
      </c>
      <c r="G8" s="6">
        <v>49270</v>
      </c>
      <c r="H8" s="7">
        <f>+F8-G8</f>
        <v>590</v>
      </c>
      <c r="I8" s="8">
        <f t="shared" ref="I8:I22" si="0">+H8/D8</f>
        <v>147.5</v>
      </c>
      <c r="J8" s="1"/>
      <c r="K8" s="22">
        <v>43831</v>
      </c>
      <c r="L8" s="194">
        <v>255</v>
      </c>
      <c r="M8" s="250">
        <v>39584.400000000001</v>
      </c>
      <c r="N8" s="251">
        <v>11014.5</v>
      </c>
      <c r="O8" s="251">
        <v>50719.5</v>
      </c>
      <c r="P8" s="252">
        <f>SUM(N8:O8)</f>
        <v>61734</v>
      </c>
      <c r="Q8" s="325">
        <f>+P8/L8</f>
        <v>242.09411764705882</v>
      </c>
    </row>
    <row r="9" spans="2:17" ht="19.5" customHeight="1" thickBot="1" x14ac:dyDescent="0.3">
      <c r="B9" s="9" t="s">
        <v>10</v>
      </c>
      <c r="C9" s="339"/>
      <c r="D9" s="3">
        <v>3</v>
      </c>
      <c r="E9" s="4">
        <v>119.55</v>
      </c>
      <c r="F9" s="5">
        <v>49860</v>
      </c>
      <c r="G9" s="6">
        <v>49270</v>
      </c>
      <c r="H9" s="7">
        <v>194</v>
      </c>
      <c r="I9" s="8">
        <f t="shared" si="0"/>
        <v>64.666666666666671</v>
      </c>
      <c r="J9" s="11" t="s">
        <v>11</v>
      </c>
      <c r="K9" s="22">
        <v>43862</v>
      </c>
      <c r="L9" s="140">
        <v>255</v>
      </c>
      <c r="M9" s="28">
        <v>42571.7</v>
      </c>
      <c r="N9" s="24">
        <v>12061.5</v>
      </c>
      <c r="O9" s="24">
        <v>55354.5</v>
      </c>
      <c r="P9" s="25">
        <f>SUM(N9:O9)</f>
        <v>67416</v>
      </c>
      <c r="Q9" s="114">
        <f>+P9/L9</f>
        <v>264.37647058823529</v>
      </c>
    </row>
    <row r="10" spans="2:17" ht="15.75" thickBot="1" x14ac:dyDescent="0.3">
      <c r="B10" s="9" t="s">
        <v>12</v>
      </c>
      <c r="C10" s="339"/>
      <c r="D10" s="3">
        <v>5</v>
      </c>
      <c r="E10" s="4">
        <v>218.82</v>
      </c>
      <c r="F10" s="6">
        <v>43448</v>
      </c>
      <c r="G10" s="6">
        <v>43107</v>
      </c>
      <c r="H10" s="7">
        <f>+F10-G10</f>
        <v>341</v>
      </c>
      <c r="I10" s="8">
        <f t="shared" si="0"/>
        <v>68.2</v>
      </c>
      <c r="J10" s="1"/>
      <c r="K10" s="22">
        <v>43891</v>
      </c>
      <c r="L10" s="140">
        <v>255</v>
      </c>
      <c r="M10" s="191">
        <v>32965.64</v>
      </c>
      <c r="N10" s="24">
        <v>9709.5</v>
      </c>
      <c r="O10" s="24">
        <v>43969.5</v>
      </c>
      <c r="P10" s="193">
        <f>N10+O10</f>
        <v>53679</v>
      </c>
      <c r="Q10" s="337">
        <f>+P10/L10</f>
        <v>210.50588235294117</v>
      </c>
    </row>
    <row r="11" spans="2:17" ht="15.75" thickBot="1" x14ac:dyDescent="0.3">
      <c r="B11" s="9" t="s">
        <v>13</v>
      </c>
      <c r="C11" s="339"/>
      <c r="D11" s="223">
        <v>2</v>
      </c>
      <c r="E11" s="12">
        <v>386.5</v>
      </c>
      <c r="F11" s="13">
        <v>61507</v>
      </c>
      <c r="G11" s="13">
        <v>60810</v>
      </c>
      <c r="H11" s="7">
        <f>+F11-G11</f>
        <v>697</v>
      </c>
      <c r="I11" s="8">
        <f t="shared" si="0"/>
        <v>348.5</v>
      </c>
      <c r="J11" s="1"/>
      <c r="K11" s="22">
        <v>43922</v>
      </c>
      <c r="L11" s="140"/>
      <c r="M11" s="188"/>
      <c r="N11" s="24"/>
      <c r="O11" s="24"/>
      <c r="P11" s="193"/>
      <c r="Q11" s="192"/>
    </row>
    <row r="12" spans="2:17" ht="15.75" thickBot="1" x14ac:dyDescent="0.3">
      <c r="B12" s="9" t="s">
        <v>14</v>
      </c>
      <c r="C12" s="339"/>
      <c r="D12" s="3">
        <v>3</v>
      </c>
      <c r="E12" s="4">
        <v>288</v>
      </c>
      <c r="F12" s="6">
        <v>87648</v>
      </c>
      <c r="G12" s="6">
        <v>87005</v>
      </c>
      <c r="H12" s="7">
        <f>+F12-G12</f>
        <v>643</v>
      </c>
      <c r="I12" s="8">
        <f t="shared" si="0"/>
        <v>214.33333333333334</v>
      </c>
      <c r="J12" s="11"/>
      <c r="K12" s="22">
        <v>43952</v>
      </c>
      <c r="L12" s="140"/>
      <c r="M12" s="189"/>
      <c r="N12" s="24"/>
      <c r="O12" s="24"/>
      <c r="P12" s="193"/>
      <c r="Q12" s="192"/>
    </row>
    <row r="13" spans="2:17" ht="15.75" thickBot="1" x14ac:dyDescent="0.3">
      <c r="B13" s="2" t="s">
        <v>9</v>
      </c>
      <c r="C13" s="339">
        <v>43862</v>
      </c>
      <c r="D13" s="3">
        <v>4</v>
      </c>
      <c r="E13" s="4">
        <v>429.5</v>
      </c>
      <c r="F13" s="6">
        <v>50504</v>
      </c>
      <c r="G13" s="6">
        <v>49860</v>
      </c>
      <c r="H13" s="7">
        <f>+F13-G13</f>
        <v>644</v>
      </c>
      <c r="I13" s="8">
        <f t="shared" si="0"/>
        <v>161</v>
      </c>
      <c r="J13" s="1"/>
      <c r="K13" s="22">
        <v>43983</v>
      </c>
      <c r="L13" s="140"/>
      <c r="M13" s="189"/>
      <c r="N13" s="24"/>
      <c r="O13" s="24"/>
      <c r="P13" s="193"/>
      <c r="Q13" s="192"/>
    </row>
    <row r="14" spans="2:17" ht="15.75" thickBot="1" x14ac:dyDescent="0.3">
      <c r="B14" s="9" t="s">
        <v>10</v>
      </c>
      <c r="C14" s="339"/>
      <c r="D14" s="3">
        <v>3</v>
      </c>
      <c r="E14" s="4">
        <v>247.75</v>
      </c>
      <c r="F14" s="6">
        <v>50504</v>
      </c>
      <c r="G14" s="6">
        <v>49860</v>
      </c>
      <c r="H14" s="7">
        <v>853</v>
      </c>
      <c r="I14" s="8">
        <f t="shared" si="0"/>
        <v>284.33333333333331</v>
      </c>
      <c r="J14" s="11" t="s">
        <v>11</v>
      </c>
      <c r="K14" s="22">
        <v>44013</v>
      </c>
      <c r="L14" s="140"/>
      <c r="M14" s="23"/>
      <c r="N14" s="24"/>
      <c r="O14" s="24"/>
      <c r="P14" s="193"/>
      <c r="Q14" s="29"/>
    </row>
    <row r="15" spans="2:17" ht="15.75" thickBot="1" x14ac:dyDescent="0.3">
      <c r="B15" s="9" t="s">
        <v>12</v>
      </c>
      <c r="C15" s="339"/>
      <c r="D15" s="3">
        <v>5</v>
      </c>
      <c r="E15" s="4">
        <v>286</v>
      </c>
      <c r="F15" s="6">
        <v>43904</v>
      </c>
      <c r="G15" s="6">
        <v>43448</v>
      </c>
      <c r="H15" s="7">
        <v>242</v>
      </c>
      <c r="I15" s="8">
        <f t="shared" si="0"/>
        <v>48.4</v>
      </c>
      <c r="J15" s="14"/>
      <c r="K15" s="22">
        <v>44044</v>
      </c>
      <c r="L15" s="140"/>
      <c r="M15" s="28"/>
      <c r="N15" s="24"/>
      <c r="O15" s="24"/>
      <c r="P15" s="25"/>
      <c r="Q15" s="29"/>
    </row>
    <row r="16" spans="2:17" ht="15.75" thickBot="1" x14ac:dyDescent="0.3">
      <c r="B16" s="9" t="s">
        <v>13</v>
      </c>
      <c r="C16" s="339"/>
      <c r="D16" s="223">
        <v>2</v>
      </c>
      <c r="E16" s="4">
        <v>413.5</v>
      </c>
      <c r="F16" s="6">
        <v>44607</v>
      </c>
      <c r="G16" s="6">
        <v>43692</v>
      </c>
      <c r="H16" s="7">
        <f>+F16-G16</f>
        <v>915</v>
      </c>
      <c r="I16" s="8">
        <f t="shared" si="0"/>
        <v>457.5</v>
      </c>
      <c r="J16" s="1"/>
      <c r="K16" s="22">
        <v>44075</v>
      </c>
      <c r="L16" s="140"/>
      <c r="M16" s="28"/>
      <c r="N16" s="24"/>
      <c r="O16" s="24"/>
      <c r="P16" s="25"/>
      <c r="Q16" s="29"/>
    </row>
    <row r="17" spans="2:17" ht="15.75" thickBot="1" x14ac:dyDescent="0.3">
      <c r="B17" s="9" t="s">
        <v>14</v>
      </c>
      <c r="C17" s="339"/>
      <c r="D17" s="3">
        <v>3</v>
      </c>
      <c r="E17" s="4">
        <v>325.60000000000002</v>
      </c>
      <c r="F17" s="6">
        <v>68145</v>
      </c>
      <c r="G17" s="6">
        <v>67649</v>
      </c>
      <c r="H17" s="7">
        <f>+F17-G17</f>
        <v>496</v>
      </c>
      <c r="I17" s="7">
        <f t="shared" si="0"/>
        <v>165.33333333333334</v>
      </c>
      <c r="J17" s="11"/>
      <c r="K17" s="22">
        <v>44105</v>
      </c>
      <c r="L17" s="140"/>
      <c r="M17" s="28"/>
      <c r="N17" s="24"/>
      <c r="O17" s="24"/>
      <c r="P17" s="25"/>
      <c r="Q17" s="29"/>
    </row>
    <row r="18" spans="2:17" ht="15.75" thickBot="1" x14ac:dyDescent="0.3">
      <c r="B18" s="2" t="s">
        <v>9</v>
      </c>
      <c r="C18" s="339">
        <v>43891</v>
      </c>
      <c r="D18" s="3">
        <v>4</v>
      </c>
      <c r="E18" s="4">
        <v>481</v>
      </c>
      <c r="F18" s="6">
        <v>51212</v>
      </c>
      <c r="G18" s="6">
        <v>50504</v>
      </c>
      <c r="H18" s="7">
        <f>+F18-G18</f>
        <v>708</v>
      </c>
      <c r="I18" s="8">
        <f t="shared" si="0"/>
        <v>177</v>
      </c>
      <c r="J18" s="1"/>
      <c r="K18" s="22">
        <v>44136</v>
      </c>
      <c r="L18" s="140"/>
      <c r="M18" s="28"/>
      <c r="N18" s="24"/>
      <c r="O18" s="24"/>
      <c r="P18" s="25"/>
      <c r="Q18" s="29"/>
    </row>
    <row r="19" spans="2:17" ht="15.75" thickBot="1" x14ac:dyDescent="0.3">
      <c r="B19" s="9" t="s">
        <v>10</v>
      </c>
      <c r="C19" s="339"/>
      <c r="D19" s="3">
        <v>3</v>
      </c>
      <c r="E19" s="4">
        <v>242.92</v>
      </c>
      <c r="F19" s="6">
        <v>51212</v>
      </c>
      <c r="G19" s="6">
        <v>50504</v>
      </c>
      <c r="H19" s="7">
        <v>607</v>
      </c>
      <c r="I19" s="10">
        <f t="shared" si="0"/>
        <v>202.33333333333334</v>
      </c>
      <c r="J19" s="11" t="s">
        <v>11</v>
      </c>
      <c r="K19" s="143">
        <v>44166</v>
      </c>
      <c r="L19" s="140"/>
      <c r="M19" s="53"/>
      <c r="N19" s="306"/>
      <c r="O19" s="306"/>
      <c r="P19" s="65"/>
      <c r="Q19" s="139"/>
    </row>
    <row r="20" spans="2:17" ht="15.75" thickBot="1" x14ac:dyDescent="0.3">
      <c r="B20" s="9" t="s">
        <v>12</v>
      </c>
      <c r="C20" s="339"/>
      <c r="D20" s="3">
        <v>5</v>
      </c>
      <c r="E20" s="4">
        <v>336</v>
      </c>
      <c r="F20" s="6">
        <v>44432</v>
      </c>
      <c r="G20" s="6">
        <v>43904</v>
      </c>
      <c r="H20" s="7">
        <f>+F20-G20</f>
        <v>528</v>
      </c>
      <c r="I20" s="10">
        <f t="shared" si="0"/>
        <v>105.6</v>
      </c>
      <c r="J20" s="1"/>
      <c r="K20" s="32" t="s">
        <v>22</v>
      </c>
      <c r="L20" s="224">
        <f t="shared" ref="L20:Q20" si="1">AVERAGE(L8:L19)</f>
        <v>255</v>
      </c>
      <c r="M20" s="33">
        <f t="shared" si="1"/>
        <v>38373.913333333338</v>
      </c>
      <c r="N20" s="33">
        <f>AVERAGE(N8:N19)</f>
        <v>10928.5</v>
      </c>
      <c r="O20" s="33">
        <f>AVERAGE(O8:O19)</f>
        <v>50014.5</v>
      </c>
      <c r="P20" s="33">
        <f>AVERAGE(P8:P19)</f>
        <v>60943</v>
      </c>
      <c r="Q20" s="34">
        <f t="shared" si="1"/>
        <v>238.99215686274511</v>
      </c>
    </row>
    <row r="21" spans="2:17" x14ac:dyDescent="0.25">
      <c r="B21" s="9" t="s">
        <v>13</v>
      </c>
      <c r="C21" s="339"/>
      <c r="D21" s="223">
        <v>2</v>
      </c>
      <c r="E21" s="4">
        <v>408.5</v>
      </c>
      <c r="F21" s="6">
        <v>62119</v>
      </c>
      <c r="G21" s="6">
        <v>61507</v>
      </c>
      <c r="H21" s="7">
        <f>+F21-G21</f>
        <v>612</v>
      </c>
      <c r="I21" s="8">
        <f t="shared" si="0"/>
        <v>306</v>
      </c>
      <c r="J21" s="1"/>
      <c r="L21" s="225"/>
    </row>
    <row r="22" spans="2:17" ht="15.75" thickBot="1" x14ac:dyDescent="0.3">
      <c r="B22" s="9" t="s">
        <v>14</v>
      </c>
      <c r="C22" s="339"/>
      <c r="D22" s="3">
        <v>3</v>
      </c>
      <c r="E22" s="4">
        <v>331.5</v>
      </c>
      <c r="F22" s="6">
        <v>88640</v>
      </c>
      <c r="G22" s="6">
        <v>88145</v>
      </c>
      <c r="H22" s="7">
        <f>+F22-G22</f>
        <v>495</v>
      </c>
      <c r="I22" s="7">
        <f t="shared" si="0"/>
        <v>165</v>
      </c>
      <c r="J22" s="11"/>
    </row>
    <row r="23" spans="2:17" ht="16.5" thickBot="1" x14ac:dyDescent="0.3">
      <c r="B23" s="2" t="s">
        <v>9</v>
      </c>
      <c r="C23" s="339">
        <v>43922</v>
      </c>
      <c r="D23" s="3"/>
      <c r="E23" s="4"/>
      <c r="F23" s="6"/>
      <c r="G23" s="6"/>
      <c r="H23" s="7"/>
      <c r="I23" s="8"/>
      <c r="J23" s="1"/>
      <c r="K23" s="366" t="s">
        <v>76</v>
      </c>
      <c r="L23" s="367"/>
      <c r="M23" s="367"/>
      <c r="N23" s="367"/>
      <c r="O23" s="367"/>
      <c r="P23" s="367"/>
      <c r="Q23" s="368"/>
    </row>
    <row r="24" spans="2:17" ht="15.75" thickBot="1" x14ac:dyDescent="0.3">
      <c r="B24" s="9" t="s">
        <v>10</v>
      </c>
      <c r="C24" s="339"/>
      <c r="D24" s="3"/>
      <c r="E24" s="4"/>
      <c r="F24" s="6"/>
      <c r="G24" s="6"/>
      <c r="H24" s="7"/>
      <c r="I24" s="8"/>
      <c r="J24" s="11" t="s">
        <v>11</v>
      </c>
      <c r="K24" s="369" t="s">
        <v>71</v>
      </c>
      <c r="L24" s="370"/>
      <c r="M24" s="370"/>
      <c r="N24" s="370"/>
      <c r="O24" s="370"/>
      <c r="P24" s="370"/>
      <c r="Q24" s="371"/>
    </row>
    <row r="25" spans="2:17" x14ac:dyDescent="0.25">
      <c r="B25" s="9" t="s">
        <v>12</v>
      </c>
      <c r="C25" s="339"/>
      <c r="D25" s="3"/>
      <c r="E25" s="4"/>
      <c r="F25" s="6"/>
      <c r="G25" s="6"/>
      <c r="H25" s="7"/>
      <c r="I25" s="8"/>
      <c r="J25" s="1"/>
      <c r="K25" s="372" t="s">
        <v>1</v>
      </c>
      <c r="L25" s="375" t="s">
        <v>2</v>
      </c>
      <c r="M25" s="381" t="s">
        <v>3</v>
      </c>
      <c r="N25" s="346" t="s">
        <v>18</v>
      </c>
      <c r="O25" s="347"/>
      <c r="P25" s="348"/>
      <c r="Q25" s="343" t="s">
        <v>5</v>
      </c>
    </row>
    <row r="26" spans="2:17" ht="15.75" thickBot="1" x14ac:dyDescent="0.3">
      <c r="B26" s="9" t="s">
        <v>13</v>
      </c>
      <c r="C26" s="339"/>
      <c r="D26" s="223"/>
      <c r="E26" s="4"/>
      <c r="F26" s="6"/>
      <c r="G26" s="6"/>
      <c r="H26" s="7"/>
      <c r="I26" s="8"/>
      <c r="J26" s="17"/>
      <c r="K26" s="373"/>
      <c r="L26" s="376"/>
      <c r="M26" s="382"/>
      <c r="N26" s="349"/>
      <c r="O26" s="350"/>
      <c r="P26" s="351"/>
      <c r="Q26" s="344"/>
    </row>
    <row r="27" spans="2:17" x14ac:dyDescent="0.25">
      <c r="B27" s="9" t="s">
        <v>14</v>
      </c>
      <c r="C27" s="339"/>
      <c r="D27" s="3"/>
      <c r="E27" s="4"/>
      <c r="F27" s="6"/>
      <c r="G27" s="6"/>
      <c r="H27" s="7"/>
      <c r="I27" s="7"/>
      <c r="J27" s="11"/>
      <c r="K27" s="373"/>
      <c r="L27" s="376"/>
      <c r="M27" s="382"/>
      <c r="N27" s="380" t="s">
        <v>19</v>
      </c>
      <c r="O27" s="378" t="s">
        <v>20</v>
      </c>
      <c r="P27" s="378" t="s">
        <v>21</v>
      </c>
      <c r="Q27" s="344"/>
    </row>
    <row r="28" spans="2:17" ht="15.75" thickBot="1" x14ac:dyDescent="0.3">
      <c r="B28" s="2" t="s">
        <v>9</v>
      </c>
      <c r="C28" s="339">
        <v>43952</v>
      </c>
      <c r="D28" s="3"/>
      <c r="E28" s="4"/>
      <c r="F28" s="6"/>
      <c r="G28" s="6"/>
      <c r="H28" s="7"/>
      <c r="I28" s="8"/>
      <c r="J28" s="1"/>
      <c r="K28" s="374"/>
      <c r="L28" s="377"/>
      <c r="M28" s="383"/>
      <c r="N28" s="379"/>
      <c r="O28" s="379"/>
      <c r="P28" s="379"/>
      <c r="Q28" s="345"/>
    </row>
    <row r="29" spans="2:17" ht="15.75" thickBot="1" x14ac:dyDescent="0.3">
      <c r="B29" s="9" t="s">
        <v>10</v>
      </c>
      <c r="C29" s="339"/>
      <c r="D29" s="3"/>
      <c r="E29" s="4"/>
      <c r="F29" s="6"/>
      <c r="G29" s="6"/>
      <c r="H29" s="7"/>
      <c r="I29" s="10"/>
      <c r="J29" s="11" t="s">
        <v>11</v>
      </c>
      <c r="K29" s="22">
        <v>43831</v>
      </c>
      <c r="L29" s="226">
        <v>191</v>
      </c>
      <c r="M29" s="319">
        <v>18969</v>
      </c>
      <c r="N29" s="24">
        <v>5200</v>
      </c>
      <c r="O29" s="24">
        <v>23150</v>
      </c>
      <c r="P29" s="25">
        <v>55256.2</v>
      </c>
      <c r="Q29" s="192">
        <f>+P29/L29</f>
        <v>289.29947643979057</v>
      </c>
    </row>
    <row r="30" spans="2:17" ht="15.75" thickBot="1" x14ac:dyDescent="0.3">
      <c r="B30" s="9" t="s">
        <v>12</v>
      </c>
      <c r="C30" s="339"/>
      <c r="D30" s="3"/>
      <c r="E30" s="4"/>
      <c r="F30" s="6"/>
      <c r="G30" s="6"/>
      <c r="H30" s="7"/>
      <c r="I30" s="10"/>
      <c r="J30" s="11"/>
      <c r="K30" s="22">
        <v>43862</v>
      </c>
      <c r="L30" s="226">
        <v>191</v>
      </c>
      <c r="M30" s="188">
        <v>20886.900000000001</v>
      </c>
      <c r="N30" s="24">
        <v>5970</v>
      </c>
      <c r="O30" s="24">
        <v>25750</v>
      </c>
      <c r="P30" s="25">
        <v>64235.199999999997</v>
      </c>
      <c r="Q30" s="192">
        <f>+P30/L30</f>
        <v>336.30994764397906</v>
      </c>
    </row>
    <row r="31" spans="2:17" ht="15.75" thickBot="1" x14ac:dyDescent="0.3">
      <c r="B31" s="9" t="s">
        <v>13</v>
      </c>
      <c r="C31" s="339"/>
      <c r="D31" s="223"/>
      <c r="E31" s="4"/>
      <c r="F31" s="6"/>
      <c r="G31" s="6"/>
      <c r="H31" s="7"/>
      <c r="I31" s="8"/>
      <c r="J31" s="1"/>
      <c r="K31" s="22">
        <v>43891</v>
      </c>
      <c r="L31" s="226">
        <v>191</v>
      </c>
      <c r="M31" s="193">
        <v>15472.6</v>
      </c>
      <c r="N31" s="24">
        <v>3791</v>
      </c>
      <c r="O31" s="24">
        <v>16020</v>
      </c>
      <c r="P31" s="193">
        <f>SUM(N31+O31)</f>
        <v>19811</v>
      </c>
      <c r="Q31" s="192">
        <f>+P31/L31</f>
        <v>103.72251308900523</v>
      </c>
    </row>
    <row r="32" spans="2:17" ht="15" customHeight="1" thickBot="1" x14ac:dyDescent="0.3">
      <c r="B32" s="9" t="s">
        <v>14</v>
      </c>
      <c r="C32" s="339"/>
      <c r="D32" s="3"/>
      <c r="E32" s="4"/>
      <c r="F32" s="6"/>
      <c r="G32" s="6"/>
      <c r="H32" s="7"/>
      <c r="I32" s="7"/>
      <c r="J32" s="11"/>
      <c r="K32" s="22">
        <v>43922</v>
      </c>
      <c r="L32" s="140"/>
      <c r="M32" s="189"/>
      <c r="N32" s="24"/>
      <c r="O32" s="24"/>
      <c r="P32" s="25"/>
      <c r="Q32" s="192"/>
    </row>
    <row r="33" spans="2:17" ht="15.75" thickBot="1" x14ac:dyDescent="0.3">
      <c r="B33" s="2" t="s">
        <v>9</v>
      </c>
      <c r="C33" s="339">
        <v>43983</v>
      </c>
      <c r="D33" s="3"/>
      <c r="E33" s="4"/>
      <c r="F33" s="6"/>
      <c r="G33" s="6"/>
      <c r="H33" s="7"/>
      <c r="I33" s="8"/>
      <c r="J33" s="1"/>
      <c r="K33" s="22">
        <v>43952</v>
      </c>
      <c r="L33" s="140"/>
      <c r="M33" s="189"/>
      <c r="N33" s="24"/>
      <c r="O33" s="24"/>
      <c r="P33" s="25"/>
      <c r="Q33" s="192"/>
    </row>
    <row r="34" spans="2:17" ht="15" customHeight="1" thickBot="1" x14ac:dyDescent="0.3">
      <c r="B34" s="9" t="s">
        <v>10</v>
      </c>
      <c r="C34" s="339"/>
      <c r="D34" s="3"/>
      <c r="E34" s="4"/>
      <c r="F34" s="6"/>
      <c r="G34" s="6"/>
      <c r="H34" s="7"/>
      <c r="I34" s="10"/>
      <c r="J34" s="11"/>
      <c r="K34" s="22">
        <v>43983</v>
      </c>
      <c r="L34" s="140"/>
      <c r="M34" s="189"/>
      <c r="N34" s="24"/>
      <c r="O34" s="24"/>
      <c r="P34" s="25"/>
      <c r="Q34" s="192"/>
    </row>
    <row r="35" spans="2:17" ht="15.75" thickBot="1" x14ac:dyDescent="0.3">
      <c r="B35" s="9" t="s">
        <v>12</v>
      </c>
      <c r="C35" s="339"/>
      <c r="D35" s="3"/>
      <c r="E35" s="4"/>
      <c r="F35" s="6"/>
      <c r="G35" s="6"/>
      <c r="H35" s="7"/>
      <c r="I35" s="10"/>
      <c r="J35" s="11"/>
      <c r="K35" s="22">
        <v>44013</v>
      </c>
      <c r="L35" s="140"/>
      <c r="M35" s="28"/>
      <c r="N35" s="24"/>
      <c r="O35" s="24"/>
      <c r="P35" s="25"/>
      <c r="Q35" s="29"/>
    </row>
    <row r="36" spans="2:17" ht="15.75" thickBot="1" x14ac:dyDescent="0.3">
      <c r="B36" s="9" t="s">
        <v>13</v>
      </c>
      <c r="C36" s="339"/>
      <c r="D36" s="223"/>
      <c r="E36" s="4"/>
      <c r="F36" s="6"/>
      <c r="G36" s="6"/>
      <c r="H36" s="7"/>
      <c r="I36" s="8"/>
      <c r="J36" s="1"/>
      <c r="K36" s="22">
        <v>44044</v>
      </c>
      <c r="L36" s="140"/>
      <c r="M36" s="28"/>
      <c r="N36" s="24"/>
      <c r="O36" s="24"/>
      <c r="P36" s="25"/>
      <c r="Q36" s="29"/>
    </row>
    <row r="37" spans="2:17" ht="15.75" thickBot="1" x14ac:dyDescent="0.3">
      <c r="B37" s="9" t="s">
        <v>14</v>
      </c>
      <c r="C37" s="339"/>
      <c r="D37" s="3"/>
      <c r="E37" s="4"/>
      <c r="F37" s="6"/>
      <c r="G37" s="6"/>
      <c r="H37" s="7"/>
      <c r="I37" s="7"/>
      <c r="J37" s="11"/>
      <c r="K37" s="22">
        <v>44075</v>
      </c>
      <c r="L37" s="140"/>
      <c r="M37" s="28"/>
      <c r="N37" s="24"/>
      <c r="O37" s="24"/>
      <c r="P37" s="25"/>
      <c r="Q37" s="29"/>
    </row>
    <row r="38" spans="2:17" ht="15.75" thickBot="1" x14ac:dyDescent="0.3">
      <c r="B38" s="18" t="s">
        <v>9</v>
      </c>
      <c r="C38" s="339">
        <v>44013</v>
      </c>
      <c r="D38" s="3"/>
      <c r="E38" s="4"/>
      <c r="F38" s="5"/>
      <c r="G38" s="6"/>
      <c r="H38" s="7"/>
      <c r="I38" s="8"/>
      <c r="J38" s="1"/>
      <c r="K38" s="22">
        <v>44105</v>
      </c>
      <c r="L38" s="140"/>
      <c r="M38" s="28"/>
      <c r="N38" s="24"/>
      <c r="O38" s="24"/>
      <c r="P38" s="25"/>
      <c r="Q38" s="29"/>
    </row>
    <row r="39" spans="2:17" ht="15" customHeight="1" thickBot="1" x14ac:dyDescent="0.3">
      <c r="B39" s="19" t="s">
        <v>10</v>
      </c>
      <c r="C39" s="339"/>
      <c r="D39" s="3"/>
      <c r="E39" s="4"/>
      <c r="F39" s="5"/>
      <c r="G39" s="6"/>
      <c r="H39" s="7"/>
      <c r="I39" s="8"/>
      <c r="J39" s="11"/>
      <c r="K39" s="22">
        <v>44136</v>
      </c>
      <c r="L39" s="140"/>
      <c r="M39" s="28"/>
      <c r="N39" s="24"/>
      <c r="O39" s="24"/>
      <c r="P39" s="25"/>
      <c r="Q39" s="29"/>
    </row>
    <row r="40" spans="2:17" ht="15.75" thickBot="1" x14ac:dyDescent="0.3">
      <c r="B40" s="19" t="s">
        <v>12</v>
      </c>
      <c r="C40" s="339"/>
      <c r="D40" s="3"/>
      <c r="E40" s="4"/>
      <c r="F40" s="6"/>
      <c r="G40" s="6"/>
      <c r="H40" s="7"/>
      <c r="I40" s="8"/>
      <c r="J40" s="11"/>
      <c r="K40" s="143">
        <v>44166</v>
      </c>
      <c r="L40" s="140"/>
      <c r="M40" s="53"/>
      <c r="N40" s="306"/>
      <c r="O40" s="306"/>
      <c r="P40" s="65"/>
      <c r="Q40" s="139"/>
    </row>
    <row r="41" spans="2:17" ht="15.75" thickBot="1" x14ac:dyDescent="0.3">
      <c r="B41" s="19" t="s">
        <v>13</v>
      </c>
      <c r="C41" s="339"/>
      <c r="D41" s="223"/>
      <c r="E41" s="12"/>
      <c r="F41" s="13"/>
      <c r="G41" s="13"/>
      <c r="H41" s="7"/>
      <c r="I41" s="8"/>
      <c r="J41" s="1"/>
      <c r="K41" s="32" t="s">
        <v>22</v>
      </c>
      <c r="L41" s="224">
        <f t="shared" ref="L41:M41" si="2">AVERAGE(L29:L40)</f>
        <v>191</v>
      </c>
      <c r="M41" s="33">
        <f t="shared" si="2"/>
        <v>18442.833333333332</v>
      </c>
      <c r="N41" s="33">
        <f>AVERAGE(N29:N40)</f>
        <v>4987</v>
      </c>
      <c r="O41" s="33">
        <f>AVERAGE(O29:O40)</f>
        <v>21640</v>
      </c>
      <c r="P41" s="33">
        <f>AVERAGE(P29:P40)</f>
        <v>46434.133333333331</v>
      </c>
      <c r="Q41" s="34">
        <f t="shared" ref="Q41" si="3">AVERAGE(Q29:Q40)</f>
        <v>243.11064572425832</v>
      </c>
    </row>
    <row r="42" spans="2:17" x14ac:dyDescent="0.25">
      <c r="B42" s="19" t="s">
        <v>14</v>
      </c>
      <c r="C42" s="339"/>
      <c r="D42" s="3"/>
      <c r="E42" s="4"/>
      <c r="F42" s="6"/>
      <c r="G42" s="6"/>
      <c r="H42" s="7"/>
      <c r="I42" s="8"/>
      <c r="J42" s="20"/>
    </row>
    <row r="43" spans="2:17" x14ac:dyDescent="0.25">
      <c r="B43" s="18" t="s">
        <v>9</v>
      </c>
      <c r="C43" s="339">
        <v>44044</v>
      </c>
      <c r="D43" s="3"/>
      <c r="E43" s="4"/>
      <c r="F43" s="6"/>
      <c r="G43" s="6"/>
      <c r="H43" s="7"/>
      <c r="I43" s="8"/>
      <c r="J43" s="1"/>
    </row>
    <row r="44" spans="2:17" x14ac:dyDescent="0.25">
      <c r="B44" s="19" t="s">
        <v>10</v>
      </c>
      <c r="C44" s="339"/>
      <c r="D44" s="3"/>
      <c r="E44" s="4"/>
      <c r="F44" s="6"/>
      <c r="G44" s="6"/>
      <c r="H44" s="7"/>
      <c r="I44" s="8"/>
      <c r="J44" s="11"/>
    </row>
    <row r="45" spans="2:17" x14ac:dyDescent="0.25">
      <c r="B45" s="19" t="s">
        <v>12</v>
      </c>
      <c r="C45" s="339"/>
      <c r="D45" s="3"/>
      <c r="E45" s="4"/>
      <c r="F45" s="6"/>
      <c r="G45" s="6"/>
      <c r="H45" s="7"/>
      <c r="I45" s="8"/>
      <c r="J45" s="11"/>
    </row>
    <row r="46" spans="2:17" x14ac:dyDescent="0.25">
      <c r="B46" s="19" t="s">
        <v>13</v>
      </c>
      <c r="C46" s="339"/>
      <c r="D46" s="223"/>
      <c r="E46" s="4"/>
      <c r="F46" s="6"/>
      <c r="G46" s="6"/>
      <c r="H46" s="7"/>
      <c r="I46" s="8"/>
      <c r="J46" s="1"/>
    </row>
    <row r="47" spans="2:17" x14ac:dyDescent="0.25">
      <c r="B47" s="19" t="s">
        <v>14</v>
      </c>
      <c r="C47" s="339"/>
      <c r="D47" s="3"/>
      <c r="E47" s="4"/>
      <c r="F47" s="6"/>
      <c r="G47" s="6"/>
      <c r="H47" s="7"/>
      <c r="I47" s="7"/>
      <c r="J47" s="11"/>
    </row>
    <row r="48" spans="2:17" x14ac:dyDescent="0.25">
      <c r="B48" s="18" t="s">
        <v>9</v>
      </c>
      <c r="C48" s="339">
        <v>44075</v>
      </c>
      <c r="D48" s="3"/>
      <c r="E48" s="4"/>
      <c r="F48" s="6"/>
      <c r="G48" s="6"/>
      <c r="H48" s="7"/>
      <c r="I48" s="8"/>
      <c r="J48" s="1"/>
    </row>
    <row r="49" spans="2:13" x14ac:dyDescent="0.25">
      <c r="B49" s="19" t="s">
        <v>10</v>
      </c>
      <c r="C49" s="339"/>
      <c r="D49" s="3"/>
      <c r="E49" s="4"/>
      <c r="F49" s="6"/>
      <c r="G49" s="6"/>
      <c r="H49" s="7"/>
      <c r="I49" s="10"/>
      <c r="J49" s="11"/>
    </row>
    <row r="50" spans="2:13" x14ac:dyDescent="0.25">
      <c r="B50" s="19" t="s">
        <v>12</v>
      </c>
      <c r="C50" s="339"/>
      <c r="D50" s="3"/>
      <c r="E50" s="4"/>
      <c r="F50" s="6"/>
      <c r="G50" s="6"/>
      <c r="H50" s="7"/>
      <c r="I50" s="10"/>
      <c r="J50" s="11"/>
    </row>
    <row r="51" spans="2:13" x14ac:dyDescent="0.25">
      <c r="B51" s="19" t="s">
        <v>13</v>
      </c>
      <c r="C51" s="339"/>
      <c r="D51" s="223"/>
      <c r="E51" s="4"/>
      <c r="F51" s="6"/>
      <c r="G51" s="6"/>
      <c r="H51" s="7"/>
      <c r="I51" s="8"/>
      <c r="J51" s="1"/>
    </row>
    <row r="52" spans="2:13" x14ac:dyDescent="0.25">
      <c r="B52" s="19" t="s">
        <v>14</v>
      </c>
      <c r="C52" s="339"/>
      <c r="D52" s="3"/>
      <c r="E52" s="4"/>
      <c r="F52" s="6"/>
      <c r="G52" s="6"/>
      <c r="H52" s="7"/>
      <c r="I52" s="7"/>
      <c r="J52" s="11"/>
    </row>
    <row r="53" spans="2:13" x14ac:dyDescent="0.25">
      <c r="B53" s="18" t="s">
        <v>9</v>
      </c>
      <c r="C53" s="339">
        <v>44105</v>
      </c>
      <c r="D53" s="3"/>
      <c r="E53" s="4"/>
      <c r="F53" s="6"/>
      <c r="G53" s="6"/>
      <c r="H53" s="7"/>
      <c r="I53" s="8"/>
      <c r="J53" s="1"/>
      <c r="L53" s="1"/>
      <c r="M53" s="1"/>
    </row>
    <row r="54" spans="2:13" x14ac:dyDescent="0.25">
      <c r="B54" s="19" t="s">
        <v>10</v>
      </c>
      <c r="C54" s="339"/>
      <c r="D54" s="3"/>
      <c r="E54" s="4"/>
      <c r="F54" s="6"/>
      <c r="G54" s="6"/>
      <c r="H54" s="7"/>
      <c r="I54" s="8"/>
      <c r="J54" s="11"/>
    </row>
    <row r="55" spans="2:13" x14ac:dyDescent="0.25">
      <c r="B55" s="19" t="s">
        <v>12</v>
      </c>
      <c r="C55" s="339"/>
      <c r="D55" s="3"/>
      <c r="E55" s="4"/>
      <c r="F55" s="6"/>
      <c r="G55" s="6"/>
      <c r="H55" s="7"/>
      <c r="I55" s="8"/>
      <c r="J55" s="11"/>
    </row>
    <row r="56" spans="2:13" x14ac:dyDescent="0.25">
      <c r="B56" s="19" t="s">
        <v>13</v>
      </c>
      <c r="C56" s="339"/>
      <c r="D56" s="223"/>
      <c r="E56" s="4"/>
      <c r="F56" s="6"/>
      <c r="G56" s="6"/>
      <c r="H56" s="7"/>
      <c r="I56" s="8"/>
      <c r="J56" s="1"/>
    </row>
    <row r="57" spans="2:13" x14ac:dyDescent="0.25">
      <c r="B57" s="19" t="s">
        <v>14</v>
      </c>
      <c r="C57" s="339"/>
      <c r="D57" s="3"/>
      <c r="E57" s="4"/>
      <c r="F57" s="6"/>
      <c r="G57" s="6"/>
      <c r="H57" s="7"/>
      <c r="I57" s="7"/>
      <c r="J57" s="11"/>
    </row>
    <row r="58" spans="2:13" x14ac:dyDescent="0.25">
      <c r="B58" s="18" t="s">
        <v>9</v>
      </c>
      <c r="C58" s="339">
        <v>44136</v>
      </c>
      <c r="D58" s="3"/>
      <c r="E58" s="4"/>
      <c r="F58" s="5"/>
      <c r="G58" s="6"/>
      <c r="H58" s="7"/>
      <c r="I58" s="8"/>
      <c r="J58" s="1"/>
    </row>
    <row r="59" spans="2:13" ht="19.5" customHeight="1" x14ac:dyDescent="0.25">
      <c r="B59" s="19" t="s">
        <v>10</v>
      </c>
      <c r="C59" s="339"/>
      <c r="D59" s="3"/>
      <c r="E59" s="4"/>
      <c r="F59" s="5"/>
      <c r="G59" s="6"/>
      <c r="H59" s="7"/>
      <c r="I59" s="8"/>
      <c r="J59" s="11"/>
    </row>
    <row r="60" spans="2:13" x14ac:dyDescent="0.25">
      <c r="B60" s="19" t="s">
        <v>12</v>
      </c>
      <c r="C60" s="339"/>
      <c r="D60" s="3"/>
      <c r="E60" s="4"/>
      <c r="F60" s="6"/>
      <c r="G60" s="6"/>
      <c r="H60" s="7"/>
      <c r="I60" s="8"/>
      <c r="J60" s="11"/>
    </row>
    <row r="61" spans="2:13" x14ac:dyDescent="0.25">
      <c r="B61" s="19" t="s">
        <v>13</v>
      </c>
      <c r="C61" s="339"/>
      <c r="D61" s="223"/>
      <c r="E61" s="12"/>
      <c r="F61" s="13"/>
      <c r="G61" s="13"/>
      <c r="H61" s="7"/>
      <c r="I61" s="8"/>
      <c r="J61" s="1"/>
    </row>
    <row r="62" spans="2:13" x14ac:dyDescent="0.25">
      <c r="B62" s="19" t="s">
        <v>14</v>
      </c>
      <c r="C62" s="339"/>
      <c r="D62" s="3"/>
      <c r="E62" s="4"/>
      <c r="F62" s="6"/>
      <c r="G62" s="6"/>
      <c r="H62" s="7"/>
      <c r="I62" s="8"/>
      <c r="J62" s="11"/>
    </row>
    <row r="63" spans="2:13" x14ac:dyDescent="0.25">
      <c r="B63" s="18" t="s">
        <v>9</v>
      </c>
      <c r="C63" s="339">
        <v>44166</v>
      </c>
      <c r="D63" s="3"/>
      <c r="E63" s="4"/>
      <c r="F63" s="6"/>
      <c r="G63" s="6"/>
      <c r="H63" s="7"/>
      <c r="I63" s="8"/>
      <c r="J63" s="1"/>
    </row>
    <row r="64" spans="2:13" x14ac:dyDescent="0.25">
      <c r="B64" s="19" t="s">
        <v>10</v>
      </c>
      <c r="C64" s="339"/>
      <c r="D64" s="3"/>
      <c r="E64" s="4"/>
      <c r="F64" s="6"/>
      <c r="G64" s="6"/>
      <c r="H64" s="7"/>
      <c r="I64" s="8"/>
      <c r="J64" s="11"/>
    </row>
    <row r="65" spans="2:13" x14ac:dyDescent="0.25">
      <c r="B65" s="19" t="s">
        <v>12</v>
      </c>
      <c r="C65" s="339"/>
      <c r="D65" s="3"/>
      <c r="E65" s="4"/>
      <c r="F65" s="6"/>
      <c r="G65" s="6"/>
      <c r="H65" s="7"/>
      <c r="I65" s="8"/>
      <c r="J65" s="11"/>
    </row>
    <row r="66" spans="2:13" ht="15.75" customHeight="1" x14ac:dyDescent="0.25">
      <c r="B66" s="19" t="s">
        <v>13</v>
      </c>
      <c r="C66" s="339"/>
      <c r="D66" s="223"/>
      <c r="E66" s="4"/>
      <c r="F66" s="6"/>
      <c r="G66" s="6"/>
      <c r="H66" s="7"/>
      <c r="I66" s="8"/>
      <c r="J66" s="1"/>
    </row>
    <row r="67" spans="2:13" ht="15.75" thickBot="1" x14ac:dyDescent="0.3">
      <c r="B67" s="296" t="s">
        <v>15</v>
      </c>
      <c r="C67" s="342"/>
      <c r="D67" s="241"/>
      <c r="E67" s="297"/>
      <c r="F67" s="298"/>
      <c r="G67" s="298"/>
      <c r="H67" s="299"/>
      <c r="I67" s="299"/>
      <c r="J67" s="11"/>
    </row>
    <row r="68" spans="2:13" ht="15.75" thickBot="1" x14ac:dyDescent="0.3">
      <c r="B68" s="300"/>
      <c r="C68" s="301"/>
      <c r="D68" s="302">
        <f>AVERAGE(D8:D67)</f>
        <v>3.4</v>
      </c>
      <c r="E68" s="303">
        <f t="shared" ref="E68:I68" si="4">AVERAGE(E8:E67)</f>
        <v>326.84266666666662</v>
      </c>
      <c r="F68" s="303">
        <f>AVERAGE(F8:F67)</f>
        <v>56506.8</v>
      </c>
      <c r="G68" s="303">
        <f>AVERAGE(G8:G67)</f>
        <v>55902.333333333336</v>
      </c>
      <c r="H68" s="303">
        <f t="shared" si="4"/>
        <v>571</v>
      </c>
      <c r="I68" s="304">
        <f t="shared" si="4"/>
        <v>194.38</v>
      </c>
      <c r="J68" s="1"/>
    </row>
    <row r="69" spans="2:13" x14ac:dyDescent="0.25">
      <c r="B69" s="341"/>
      <c r="C69" s="341"/>
      <c r="D69" s="341"/>
      <c r="E69" s="341"/>
      <c r="F69" s="341"/>
      <c r="G69" s="341"/>
      <c r="H69" s="1"/>
      <c r="I69" s="1"/>
      <c r="J69" s="1"/>
      <c r="M69" s="291"/>
    </row>
    <row r="71" spans="2:13" ht="15" customHeight="1" x14ac:dyDescent="0.25">
      <c r="B71" s="340" t="s">
        <v>16</v>
      </c>
      <c r="C71" s="340"/>
      <c r="D71" s="340"/>
      <c r="E71" s="340"/>
      <c r="F71" s="340"/>
      <c r="G71" s="340"/>
      <c r="H71" s="340"/>
      <c r="I71" s="340"/>
    </row>
    <row r="72" spans="2:13" x14ac:dyDescent="0.25">
      <c r="B72" s="341" t="s">
        <v>17</v>
      </c>
      <c r="C72" s="341"/>
      <c r="D72" s="341"/>
      <c r="E72" s="341"/>
      <c r="F72" s="341"/>
      <c r="G72" s="341"/>
      <c r="H72" s="1"/>
      <c r="I72" s="1"/>
    </row>
    <row r="90" ht="72.75" customHeight="1" x14ac:dyDescent="0.25"/>
  </sheetData>
  <mergeCells count="45">
    <mergeCell ref="K2:Q2"/>
    <mergeCell ref="K3:Q3"/>
    <mergeCell ref="K4:K7"/>
    <mergeCell ref="L4:L7"/>
    <mergeCell ref="K23:Q23"/>
    <mergeCell ref="O6:O7"/>
    <mergeCell ref="P6:P7"/>
    <mergeCell ref="Q4:Q7"/>
    <mergeCell ref="N6:N7"/>
    <mergeCell ref="B2:I2"/>
    <mergeCell ref="B4:B7"/>
    <mergeCell ref="C4:C7"/>
    <mergeCell ref="D4:D7"/>
    <mergeCell ref="E4:E7"/>
    <mergeCell ref="F4:H5"/>
    <mergeCell ref="I4:I7"/>
    <mergeCell ref="F6:F7"/>
    <mergeCell ref="G6:G7"/>
    <mergeCell ref="H6:H7"/>
    <mergeCell ref="C28:C32"/>
    <mergeCell ref="M4:M7"/>
    <mergeCell ref="N4:P5"/>
    <mergeCell ref="C13:C17"/>
    <mergeCell ref="C18:C22"/>
    <mergeCell ref="C23:C27"/>
    <mergeCell ref="C8:C12"/>
    <mergeCell ref="K24:Q24"/>
    <mergeCell ref="K25:K28"/>
    <mergeCell ref="L25:L28"/>
    <mergeCell ref="M25:M28"/>
    <mergeCell ref="N25:P26"/>
    <mergeCell ref="Q25:Q28"/>
    <mergeCell ref="N27:N28"/>
    <mergeCell ref="O27:O28"/>
    <mergeCell ref="P27:P28"/>
    <mergeCell ref="C33:C37"/>
    <mergeCell ref="B71:I71"/>
    <mergeCell ref="B72:G72"/>
    <mergeCell ref="B69:G69"/>
    <mergeCell ref="C38:C42"/>
    <mergeCell ref="C43:C47"/>
    <mergeCell ref="C48:C52"/>
    <mergeCell ref="C53:C57"/>
    <mergeCell ref="C58:C62"/>
    <mergeCell ref="C63:C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75"/>
  <sheetViews>
    <sheetView tabSelected="1" topLeftCell="A10" workbookViewId="0">
      <selection activeCell="P22" sqref="P22"/>
    </sheetView>
  </sheetViews>
  <sheetFormatPr baseColWidth="10" defaultRowHeight="15" x14ac:dyDescent="0.25"/>
  <cols>
    <col min="1" max="1" width="11.28515625" customWidth="1"/>
    <col min="2" max="2" width="11.42578125" hidden="1" customWidth="1"/>
    <col min="3" max="3" width="13.42578125" customWidth="1"/>
    <col min="8" max="8" width="12.85546875" customWidth="1"/>
    <col min="15" max="15" width="23.7109375" customWidth="1"/>
  </cols>
  <sheetData>
    <row r="2" spans="2:16" ht="15.75" thickBot="1" x14ac:dyDescent="0.3">
      <c r="K2" s="149"/>
      <c r="L2" s="149"/>
      <c r="M2" s="149"/>
      <c r="N2" s="149"/>
      <c r="O2" s="149"/>
    </row>
    <row r="3" spans="2:16" ht="15.75" thickBot="1" x14ac:dyDescent="0.3">
      <c r="B3" s="149"/>
      <c r="C3" s="352" t="s">
        <v>77</v>
      </c>
      <c r="D3" s="353"/>
      <c r="E3" s="353"/>
      <c r="F3" s="353"/>
      <c r="G3" s="353"/>
      <c r="H3" s="354"/>
      <c r="I3" s="149"/>
      <c r="J3" s="149"/>
      <c r="K3" s="352" t="s">
        <v>77</v>
      </c>
      <c r="L3" s="353"/>
      <c r="M3" s="353"/>
      <c r="N3" s="353"/>
      <c r="O3" s="354"/>
      <c r="P3" s="149"/>
    </row>
    <row r="4" spans="2:16" x14ac:dyDescent="0.25">
      <c r="B4" s="149"/>
      <c r="C4" s="149"/>
      <c r="D4" s="149"/>
      <c r="E4" s="150"/>
      <c r="F4" s="150"/>
      <c r="G4" s="150"/>
      <c r="H4" s="150"/>
      <c r="I4" s="149"/>
      <c r="J4" s="149"/>
      <c r="K4" s="385" t="s">
        <v>64</v>
      </c>
      <c r="L4" s="385"/>
      <c r="M4" s="385"/>
      <c r="N4" s="385"/>
      <c r="O4" s="385"/>
      <c r="P4" s="149"/>
    </row>
    <row r="5" spans="2:16" ht="15.75" thickBot="1" x14ac:dyDescent="0.3">
      <c r="B5" s="149"/>
      <c r="C5" s="384" t="s">
        <v>60</v>
      </c>
      <c r="D5" s="384"/>
      <c r="E5" s="384"/>
      <c r="F5" s="384"/>
      <c r="G5" s="384"/>
      <c r="H5" s="150"/>
      <c r="I5" s="149"/>
      <c r="J5" s="149"/>
      <c r="K5" s="151"/>
      <c r="L5" s="151"/>
      <c r="M5" s="151"/>
      <c r="N5" s="151"/>
      <c r="O5" s="150"/>
      <c r="P5" s="149"/>
    </row>
    <row r="6" spans="2:16" x14ac:dyDescent="0.25">
      <c r="B6" s="149"/>
      <c r="C6" s="384" t="s">
        <v>61</v>
      </c>
      <c r="D6" s="384"/>
      <c r="E6" s="384"/>
      <c r="F6" s="384"/>
      <c r="G6" s="384"/>
      <c r="H6" s="150"/>
      <c r="I6" s="149"/>
      <c r="J6" s="149"/>
      <c r="K6" s="394" t="s">
        <v>1</v>
      </c>
      <c r="L6" s="396" t="s">
        <v>2</v>
      </c>
      <c r="M6" s="396" t="s">
        <v>49</v>
      </c>
      <c r="N6" s="396" t="s">
        <v>50</v>
      </c>
      <c r="O6" s="388" t="s">
        <v>51</v>
      </c>
      <c r="P6" s="149"/>
    </row>
    <row r="7" spans="2:16" ht="28.5" customHeight="1" thickBot="1" x14ac:dyDescent="0.3">
      <c r="B7" s="149"/>
      <c r="C7" s="384" t="s">
        <v>62</v>
      </c>
      <c r="D7" s="384"/>
      <c r="E7" s="384"/>
      <c r="F7" s="384"/>
      <c r="G7" s="384"/>
      <c r="H7" s="150"/>
      <c r="I7" s="149"/>
      <c r="J7" s="149"/>
      <c r="K7" s="395"/>
      <c r="L7" s="397"/>
      <c r="M7" s="397"/>
      <c r="N7" s="397"/>
      <c r="O7" s="389"/>
      <c r="P7" s="149"/>
    </row>
    <row r="8" spans="2:16" x14ac:dyDescent="0.25">
      <c r="B8" s="149"/>
      <c r="C8" s="384" t="s">
        <v>63</v>
      </c>
      <c r="D8" s="384"/>
      <c r="E8" s="384"/>
      <c r="F8" s="384"/>
      <c r="G8" s="384"/>
      <c r="H8" s="150"/>
      <c r="I8" s="149"/>
      <c r="J8" s="149"/>
      <c r="K8" s="156">
        <v>43831</v>
      </c>
      <c r="L8" s="140">
        <v>255</v>
      </c>
      <c r="M8" s="112">
        <v>457</v>
      </c>
      <c r="N8" s="275">
        <v>2997.3</v>
      </c>
      <c r="O8" s="114">
        <f>+M8/L8</f>
        <v>1.7921568627450981</v>
      </c>
      <c r="P8" s="149"/>
    </row>
    <row r="9" spans="2:16" ht="15.75" thickBot="1" x14ac:dyDescent="0.3">
      <c r="B9" s="149"/>
      <c r="C9" s="384" t="s">
        <v>75</v>
      </c>
      <c r="D9" s="384"/>
      <c r="E9" s="384"/>
      <c r="F9" s="384"/>
      <c r="G9" s="384"/>
      <c r="H9" s="150"/>
      <c r="I9" s="149"/>
      <c r="J9" s="149"/>
      <c r="K9" s="156">
        <v>43862</v>
      </c>
      <c r="L9" s="140">
        <v>255</v>
      </c>
      <c r="M9" s="78">
        <v>453</v>
      </c>
      <c r="N9" s="113">
        <v>2801.1</v>
      </c>
      <c r="O9" s="114">
        <f>+M9/L9</f>
        <v>1.776470588235294</v>
      </c>
      <c r="P9" s="149"/>
    </row>
    <row r="10" spans="2:16" x14ac:dyDescent="0.25">
      <c r="B10" s="392"/>
      <c r="C10" s="404" t="s">
        <v>0</v>
      </c>
      <c r="D10" s="406" t="s">
        <v>1</v>
      </c>
      <c r="E10" s="398" t="s">
        <v>2</v>
      </c>
      <c r="F10" s="400" t="s">
        <v>56</v>
      </c>
      <c r="G10" s="386" t="s">
        <v>50</v>
      </c>
      <c r="H10" s="390" t="s">
        <v>57</v>
      </c>
      <c r="I10" s="392"/>
      <c r="J10" s="393"/>
      <c r="K10" s="156">
        <v>43891</v>
      </c>
      <c r="L10" s="140">
        <v>255</v>
      </c>
      <c r="M10" s="305">
        <v>389</v>
      </c>
      <c r="N10" s="113">
        <v>2409.4</v>
      </c>
      <c r="O10" s="114">
        <f>+M10/L10</f>
        <v>1.5254901960784313</v>
      </c>
      <c r="P10" s="149"/>
    </row>
    <row r="11" spans="2:16" ht="24" customHeight="1" thickBot="1" x14ac:dyDescent="0.3">
      <c r="B11" s="392"/>
      <c r="C11" s="405"/>
      <c r="D11" s="407"/>
      <c r="E11" s="399"/>
      <c r="F11" s="401"/>
      <c r="G11" s="387"/>
      <c r="H11" s="391"/>
      <c r="I11" s="392"/>
      <c r="J11" s="393"/>
      <c r="K11" s="156">
        <v>43922</v>
      </c>
      <c r="L11" s="140"/>
      <c r="M11" s="164"/>
      <c r="N11" s="190"/>
      <c r="O11" s="94"/>
      <c r="P11" s="149"/>
    </row>
    <row r="12" spans="2:16" x14ac:dyDescent="0.25">
      <c r="B12" s="149"/>
      <c r="C12" s="152" t="s">
        <v>9</v>
      </c>
      <c r="D12" s="402">
        <v>43831</v>
      </c>
      <c r="E12" s="244">
        <v>4</v>
      </c>
      <c r="F12" s="153">
        <v>5</v>
      </c>
      <c r="G12" s="154">
        <v>50.82</v>
      </c>
      <c r="H12" s="155">
        <f>F12/E12</f>
        <v>1.25</v>
      </c>
      <c r="I12" s="149"/>
      <c r="J12" s="149"/>
      <c r="K12" s="156">
        <v>43952</v>
      </c>
      <c r="L12" s="140"/>
      <c r="M12" s="78"/>
      <c r="N12" s="190"/>
      <c r="O12" s="94"/>
      <c r="P12" s="149"/>
    </row>
    <row r="13" spans="2:16" x14ac:dyDescent="0.25">
      <c r="B13" s="149"/>
      <c r="C13" s="157" t="s">
        <v>10</v>
      </c>
      <c r="D13" s="339"/>
      <c r="E13" s="3">
        <v>3</v>
      </c>
      <c r="F13" s="158">
        <v>2.5</v>
      </c>
      <c r="G13" s="124">
        <v>28.52</v>
      </c>
      <c r="H13" s="159">
        <f>F13/E13</f>
        <v>0.83333333333333337</v>
      </c>
      <c r="I13" s="160"/>
      <c r="J13" s="161"/>
      <c r="K13" s="156">
        <v>43983</v>
      </c>
      <c r="L13" s="27"/>
      <c r="M13" s="162"/>
      <c r="N13" s="190"/>
      <c r="O13" s="94"/>
      <c r="P13" s="149"/>
    </row>
    <row r="14" spans="2:16" x14ac:dyDescent="0.25">
      <c r="B14" s="149"/>
      <c r="C14" s="157" t="s">
        <v>12</v>
      </c>
      <c r="D14" s="339"/>
      <c r="E14" s="3">
        <v>5</v>
      </c>
      <c r="F14" s="158">
        <v>9</v>
      </c>
      <c r="G14" s="124">
        <v>58.53</v>
      </c>
      <c r="H14" s="159">
        <f>F14/E14</f>
        <v>1.8</v>
      </c>
      <c r="I14" s="149"/>
      <c r="J14" s="149"/>
      <c r="K14" s="156">
        <v>44013</v>
      </c>
      <c r="L14" s="45"/>
      <c r="M14" s="101"/>
      <c r="N14" s="262"/>
      <c r="O14" s="94"/>
      <c r="P14" s="149"/>
    </row>
    <row r="15" spans="2:16" x14ac:dyDescent="0.25">
      <c r="B15" s="149"/>
      <c r="C15" s="157" t="s">
        <v>13</v>
      </c>
      <c r="D15" s="339"/>
      <c r="E15" s="223">
        <v>2</v>
      </c>
      <c r="F15" s="158">
        <v>6</v>
      </c>
      <c r="G15" s="16">
        <v>55.7</v>
      </c>
      <c r="H15" s="163">
        <f>+F15/E15</f>
        <v>3</v>
      </c>
      <c r="I15" s="149"/>
      <c r="J15" s="149"/>
      <c r="K15" s="156">
        <v>44044</v>
      </c>
      <c r="L15" s="45"/>
      <c r="M15" s="171"/>
      <c r="N15" s="263"/>
      <c r="O15" s="94"/>
      <c r="P15" s="149"/>
    </row>
    <row r="16" spans="2:16" ht="15.75" thickBot="1" x14ac:dyDescent="0.3">
      <c r="B16" s="149"/>
      <c r="C16" s="240" t="s">
        <v>14</v>
      </c>
      <c r="D16" s="342"/>
      <c r="E16" s="241">
        <v>3</v>
      </c>
      <c r="F16" s="237">
        <v>34</v>
      </c>
      <c r="G16" s="242">
        <v>23.905000000000001</v>
      </c>
      <c r="H16" s="243">
        <f>+F16/E16</f>
        <v>11.333333333333334</v>
      </c>
      <c r="I16" s="11"/>
      <c r="J16" s="149"/>
      <c r="K16" s="156">
        <v>44075</v>
      </c>
      <c r="L16" s="78"/>
      <c r="M16" s="116"/>
      <c r="N16" s="263"/>
      <c r="O16" s="94"/>
      <c r="P16" s="149"/>
    </row>
    <row r="17" spans="2:16" x14ac:dyDescent="0.25">
      <c r="B17" s="149"/>
      <c r="C17" s="152" t="s">
        <v>9</v>
      </c>
      <c r="D17" s="402">
        <v>43862</v>
      </c>
      <c r="E17" s="246">
        <v>4</v>
      </c>
      <c r="F17" s="153">
        <v>8</v>
      </c>
      <c r="G17" s="168">
        <v>77.73</v>
      </c>
      <c r="H17" s="169">
        <f t="shared" ref="H17:H26" si="0">+F17/E17</f>
        <v>2</v>
      </c>
      <c r="I17" s="149"/>
      <c r="J17" s="149"/>
      <c r="K17" s="156">
        <v>44105</v>
      </c>
      <c r="L17" s="78"/>
      <c r="M17" s="116"/>
      <c r="N17" s="263"/>
      <c r="O17" s="94"/>
      <c r="P17" s="149"/>
    </row>
    <row r="18" spans="2:16" x14ac:dyDescent="0.25">
      <c r="B18" s="149"/>
      <c r="C18" s="157" t="s">
        <v>10</v>
      </c>
      <c r="D18" s="339"/>
      <c r="E18" s="3">
        <v>3</v>
      </c>
      <c r="F18" s="158">
        <v>2.5</v>
      </c>
      <c r="G18" s="170">
        <v>24.24</v>
      </c>
      <c r="H18" s="159">
        <f t="shared" si="0"/>
        <v>0.83333333333333337</v>
      </c>
      <c r="I18" s="160"/>
      <c r="J18" s="149"/>
      <c r="K18" s="156">
        <v>44136</v>
      </c>
      <c r="L18" s="78"/>
      <c r="M18" s="116"/>
      <c r="N18" s="263"/>
      <c r="O18" s="94"/>
      <c r="P18" s="149"/>
    </row>
    <row r="19" spans="2:16" ht="15.75" thickBot="1" x14ac:dyDescent="0.3">
      <c r="B19" s="149"/>
      <c r="C19" s="157" t="s">
        <v>12</v>
      </c>
      <c r="D19" s="339"/>
      <c r="E19" s="3">
        <v>5</v>
      </c>
      <c r="F19" s="158">
        <v>11</v>
      </c>
      <c r="G19" s="170">
        <v>70.23</v>
      </c>
      <c r="H19" s="159">
        <f t="shared" si="0"/>
        <v>2.2000000000000002</v>
      </c>
      <c r="I19" s="149"/>
      <c r="J19" s="149"/>
      <c r="K19" s="156">
        <v>44166</v>
      </c>
      <c r="L19" s="78"/>
      <c r="M19" s="116"/>
      <c r="N19" s="263"/>
      <c r="O19" s="94"/>
      <c r="P19" s="149"/>
    </row>
    <row r="20" spans="2:16" ht="15.75" thickBot="1" x14ac:dyDescent="0.3">
      <c r="B20" s="149"/>
      <c r="C20" s="157" t="s">
        <v>13</v>
      </c>
      <c r="D20" s="339"/>
      <c r="E20" s="223">
        <v>2</v>
      </c>
      <c r="F20" s="158">
        <v>5</v>
      </c>
      <c r="G20" s="16">
        <v>47.38</v>
      </c>
      <c r="H20" s="163">
        <f t="shared" si="0"/>
        <v>2.5</v>
      </c>
      <c r="I20" s="149"/>
      <c r="J20" s="149"/>
      <c r="K20" s="118" t="s">
        <v>22</v>
      </c>
      <c r="L20" s="175">
        <f>AVERAGE(L8:L19)</f>
        <v>255</v>
      </c>
      <c r="M20" s="175">
        <f>AVERAGE(M8:M19)</f>
        <v>433</v>
      </c>
      <c r="N20" s="176">
        <f>AVERAGE(N8:N19)</f>
        <v>2735.9333333333329</v>
      </c>
      <c r="O20" s="123">
        <f>+M20/L20</f>
        <v>1.6980392156862745</v>
      </c>
      <c r="P20" s="172"/>
    </row>
    <row r="21" spans="2:16" ht="15.75" thickBot="1" x14ac:dyDescent="0.3">
      <c r="B21" s="149"/>
      <c r="C21" s="165" t="s">
        <v>14</v>
      </c>
      <c r="D21" s="403"/>
      <c r="E21" s="247">
        <v>3</v>
      </c>
      <c r="F21" s="166">
        <v>16</v>
      </c>
      <c r="G21" s="167">
        <v>152.99</v>
      </c>
      <c r="H21" s="249">
        <f t="shared" si="0"/>
        <v>5.333333333333333</v>
      </c>
      <c r="I21" s="11"/>
      <c r="J21" s="149"/>
      <c r="K21" s="149"/>
      <c r="L21" s="149"/>
      <c r="M21" s="149"/>
      <c r="N21" s="149"/>
      <c r="O21" s="149"/>
      <c r="P21" s="172"/>
    </row>
    <row r="22" spans="2:16" ht="15.75" thickBot="1" x14ac:dyDescent="0.3">
      <c r="B22" s="149"/>
      <c r="C22" s="152" t="s">
        <v>9</v>
      </c>
      <c r="D22" s="402">
        <v>43891</v>
      </c>
      <c r="E22" s="246">
        <v>4</v>
      </c>
      <c r="F22" s="153">
        <v>22</v>
      </c>
      <c r="G22" s="173">
        <v>194.84</v>
      </c>
      <c r="H22" s="174">
        <f t="shared" si="0"/>
        <v>5.5</v>
      </c>
      <c r="I22" s="149"/>
      <c r="J22" s="149"/>
      <c r="K22" s="149"/>
      <c r="L22" s="149"/>
      <c r="M22" s="183"/>
      <c r="N22" s="184"/>
      <c r="O22" s="185"/>
      <c r="P22" s="172"/>
    </row>
    <row r="23" spans="2:16" ht="15.75" thickBot="1" x14ac:dyDescent="0.3">
      <c r="B23" s="149"/>
      <c r="C23" s="157" t="s">
        <v>10</v>
      </c>
      <c r="D23" s="339"/>
      <c r="E23" s="3">
        <v>3</v>
      </c>
      <c r="F23" s="158">
        <v>2.5</v>
      </c>
      <c r="G23" s="170">
        <v>24.24</v>
      </c>
      <c r="H23" s="159">
        <f t="shared" ref="H23" si="1">+F23/E23</f>
        <v>0.83333333333333337</v>
      </c>
      <c r="I23" s="160"/>
      <c r="J23" s="149"/>
      <c r="K23" s="352" t="s">
        <v>78</v>
      </c>
      <c r="L23" s="353"/>
      <c r="M23" s="353"/>
      <c r="N23" s="353"/>
      <c r="O23" s="354"/>
      <c r="P23" s="172"/>
    </row>
    <row r="24" spans="2:16" ht="15.75" thickBot="1" x14ac:dyDescent="0.3">
      <c r="B24" s="149"/>
      <c r="C24" s="157" t="s">
        <v>12</v>
      </c>
      <c r="D24" s="339"/>
      <c r="E24" s="3">
        <v>5</v>
      </c>
      <c r="F24" s="158">
        <v>3</v>
      </c>
      <c r="G24" s="16">
        <v>23.47</v>
      </c>
      <c r="H24" s="163">
        <f t="shared" si="0"/>
        <v>0.6</v>
      </c>
      <c r="I24" s="149"/>
      <c r="J24" s="149"/>
      <c r="K24" s="409" t="s">
        <v>69</v>
      </c>
      <c r="L24" s="410"/>
      <c r="M24" s="410"/>
      <c r="N24" s="410"/>
      <c r="O24" s="411"/>
      <c r="P24" s="172"/>
    </row>
    <row r="25" spans="2:16" x14ac:dyDescent="0.25">
      <c r="B25" s="149"/>
      <c r="C25" s="157" t="s">
        <v>13</v>
      </c>
      <c r="D25" s="339"/>
      <c r="E25" s="223">
        <v>2</v>
      </c>
      <c r="F25" s="158">
        <v>5</v>
      </c>
      <c r="G25" s="16">
        <v>48.88</v>
      </c>
      <c r="H25" s="159">
        <f t="shared" si="0"/>
        <v>2.5</v>
      </c>
      <c r="I25" s="149"/>
      <c r="J25" s="149"/>
      <c r="K25" s="412" t="s">
        <v>1</v>
      </c>
      <c r="L25" s="412" t="s">
        <v>2</v>
      </c>
      <c r="M25" s="412" t="s">
        <v>49</v>
      </c>
      <c r="N25" s="412" t="s">
        <v>50</v>
      </c>
      <c r="O25" s="412" t="s">
        <v>51</v>
      </c>
      <c r="P25" s="172"/>
    </row>
    <row r="26" spans="2:16" ht="15.75" thickBot="1" x14ac:dyDescent="0.3">
      <c r="B26" s="149"/>
      <c r="C26" s="165" t="s">
        <v>14</v>
      </c>
      <c r="D26" s="403"/>
      <c r="E26" s="247">
        <v>3</v>
      </c>
      <c r="F26" s="166">
        <v>14</v>
      </c>
      <c r="G26" s="167">
        <v>133.51</v>
      </c>
      <c r="H26" s="177">
        <f t="shared" si="0"/>
        <v>4.666666666666667</v>
      </c>
      <c r="I26" s="11"/>
      <c r="J26" s="149"/>
      <c r="K26" s="413"/>
      <c r="L26" s="413"/>
      <c r="M26" s="413"/>
      <c r="N26" s="413"/>
      <c r="O26" s="413"/>
      <c r="P26" s="172"/>
    </row>
    <row r="27" spans="2:16" x14ac:dyDescent="0.25">
      <c r="B27" s="149"/>
      <c r="C27" s="187" t="s">
        <v>9</v>
      </c>
      <c r="D27" s="408">
        <v>43922</v>
      </c>
      <c r="E27" s="244"/>
      <c r="F27" s="238"/>
      <c r="G27" s="236"/>
      <c r="H27" s="245"/>
      <c r="I27" s="149"/>
      <c r="J27" s="149"/>
      <c r="K27" s="413"/>
      <c r="L27" s="413"/>
      <c r="M27" s="413"/>
      <c r="N27" s="413"/>
      <c r="O27" s="413"/>
      <c r="P27" s="172"/>
    </row>
    <row r="28" spans="2:16" x14ac:dyDescent="0.25">
      <c r="B28" s="149"/>
      <c r="C28" s="157" t="s">
        <v>10</v>
      </c>
      <c r="D28" s="339"/>
      <c r="E28" s="3"/>
      <c r="F28" s="158"/>
      <c r="G28" s="170"/>
      <c r="H28" s="159"/>
      <c r="I28" s="160"/>
      <c r="J28" s="149"/>
      <c r="K28" s="413"/>
      <c r="L28" s="413"/>
      <c r="M28" s="413"/>
      <c r="N28" s="413"/>
      <c r="O28" s="413"/>
      <c r="P28" s="172"/>
    </row>
    <row r="29" spans="2:16" ht="15.75" thickBot="1" x14ac:dyDescent="0.3">
      <c r="B29" s="149"/>
      <c r="C29" s="157" t="s">
        <v>12</v>
      </c>
      <c r="D29" s="339"/>
      <c r="E29" s="3"/>
      <c r="F29" s="158"/>
      <c r="G29" s="170"/>
      <c r="H29" s="159"/>
      <c r="I29" s="149"/>
      <c r="J29" s="149"/>
      <c r="K29" s="414"/>
      <c r="L29" s="414"/>
      <c r="M29" s="414"/>
      <c r="N29" s="414"/>
      <c r="O29" s="414"/>
      <c r="P29" s="172"/>
    </row>
    <row r="30" spans="2:16" x14ac:dyDescent="0.25">
      <c r="B30" s="149"/>
      <c r="C30" s="157" t="s">
        <v>13</v>
      </c>
      <c r="D30" s="339"/>
      <c r="E30" s="223"/>
      <c r="F30" s="158"/>
      <c r="G30" s="16"/>
      <c r="H30" s="163"/>
      <c r="I30" s="149"/>
      <c r="J30" s="149"/>
      <c r="K30" s="156">
        <v>43831</v>
      </c>
      <c r="L30" s="259">
        <v>191</v>
      </c>
      <c r="M30" s="236">
        <v>258</v>
      </c>
      <c r="N30" s="129">
        <v>2289.6</v>
      </c>
      <c r="O30" s="254">
        <f>+N30/L30</f>
        <v>11.987434554973822</v>
      </c>
      <c r="P30" s="172"/>
    </row>
    <row r="31" spans="2:16" ht="15.75" thickBot="1" x14ac:dyDescent="0.3">
      <c r="B31" s="149"/>
      <c r="C31" s="240" t="s">
        <v>14</v>
      </c>
      <c r="D31" s="342"/>
      <c r="E31" s="241"/>
      <c r="F31" s="237"/>
      <c r="G31" s="242"/>
      <c r="H31" s="243"/>
      <c r="I31" s="11"/>
      <c r="J31" s="149"/>
      <c r="K31" s="156">
        <v>43862</v>
      </c>
      <c r="L31" s="260">
        <v>191</v>
      </c>
      <c r="M31" s="124">
        <v>276</v>
      </c>
      <c r="N31" s="129">
        <v>2622</v>
      </c>
      <c r="O31" s="254">
        <f>+N31/L31</f>
        <v>13.727748691099476</v>
      </c>
      <c r="P31" s="172"/>
    </row>
    <row r="32" spans="2:16" x14ac:dyDescent="0.25">
      <c r="B32" s="149"/>
      <c r="C32" s="152" t="s">
        <v>9</v>
      </c>
      <c r="D32" s="402">
        <v>43952</v>
      </c>
      <c r="E32" s="246"/>
      <c r="F32" s="153"/>
      <c r="G32" s="173"/>
      <c r="H32" s="174"/>
      <c r="I32" s="149"/>
      <c r="J32" s="149"/>
      <c r="K32" s="156">
        <v>43891</v>
      </c>
      <c r="L32" s="260">
        <v>191</v>
      </c>
      <c r="M32" s="311"/>
      <c r="N32" s="309"/>
      <c r="O32" s="312"/>
      <c r="P32" s="149" t="s">
        <v>80</v>
      </c>
    </row>
    <row r="33" spans="2:16" x14ac:dyDescent="0.25">
      <c r="B33" s="149"/>
      <c r="C33" s="157" t="s">
        <v>10</v>
      </c>
      <c r="D33" s="339"/>
      <c r="E33" s="3"/>
      <c r="F33" s="158"/>
      <c r="G33" s="170"/>
      <c r="H33" s="159"/>
      <c r="I33" s="160"/>
      <c r="J33" s="149"/>
      <c r="K33" s="156">
        <v>43922</v>
      </c>
      <c r="L33" s="260"/>
      <c r="M33" s="257"/>
      <c r="N33" s="253"/>
      <c r="O33" s="254"/>
      <c r="P33" s="149"/>
    </row>
    <row r="34" spans="2:16" x14ac:dyDescent="0.25">
      <c r="B34" s="149"/>
      <c r="C34" s="157" t="s">
        <v>12</v>
      </c>
      <c r="D34" s="339"/>
      <c r="E34" s="3"/>
      <c r="F34" s="158"/>
      <c r="G34" s="16"/>
      <c r="H34" s="163"/>
      <c r="I34" s="149"/>
      <c r="J34" s="161"/>
      <c r="K34" s="156">
        <v>43952</v>
      </c>
      <c r="L34" s="260"/>
      <c r="M34" s="124"/>
      <c r="N34" s="253"/>
      <c r="O34" s="254"/>
      <c r="P34" s="149"/>
    </row>
    <row r="35" spans="2:16" x14ac:dyDescent="0.25">
      <c r="B35" s="149"/>
      <c r="C35" s="157" t="s">
        <v>13</v>
      </c>
      <c r="D35" s="339"/>
      <c r="E35" s="223"/>
      <c r="F35" s="158"/>
      <c r="G35" s="16"/>
      <c r="H35" s="159"/>
      <c r="I35" s="11"/>
      <c r="J35" s="161"/>
      <c r="K35" s="156">
        <v>43983</v>
      </c>
      <c r="L35" s="261"/>
      <c r="M35" s="124"/>
      <c r="N35" s="253"/>
      <c r="O35" s="254"/>
      <c r="P35" s="149"/>
    </row>
    <row r="36" spans="2:16" ht="15.75" thickBot="1" x14ac:dyDescent="0.3">
      <c r="B36" s="149"/>
      <c r="C36" s="165" t="s">
        <v>14</v>
      </c>
      <c r="D36" s="403"/>
      <c r="E36" s="247"/>
      <c r="F36" s="166"/>
      <c r="G36" s="167"/>
      <c r="H36" s="177"/>
      <c r="I36" s="11"/>
      <c r="J36" s="149"/>
      <c r="K36" s="156">
        <v>44013</v>
      </c>
      <c r="L36" s="255"/>
      <c r="M36" s="24"/>
      <c r="N36" s="28"/>
      <c r="O36" s="94"/>
      <c r="P36" s="149"/>
    </row>
    <row r="37" spans="2:16" x14ac:dyDescent="0.25">
      <c r="B37" s="149"/>
      <c r="C37" s="152" t="s">
        <v>9</v>
      </c>
      <c r="D37" s="402">
        <v>43983</v>
      </c>
      <c r="E37" s="246"/>
      <c r="F37" s="153"/>
      <c r="G37" s="168"/>
      <c r="H37" s="169"/>
      <c r="I37" s="149"/>
      <c r="J37" s="149"/>
      <c r="K37" s="156">
        <v>44044</v>
      </c>
      <c r="L37" s="255"/>
      <c r="M37" s="24"/>
      <c r="N37" s="28"/>
      <c r="O37" s="94"/>
      <c r="P37" s="149"/>
    </row>
    <row r="38" spans="2:16" x14ac:dyDescent="0.25">
      <c r="B38" s="149"/>
      <c r="C38" s="157" t="s">
        <v>65</v>
      </c>
      <c r="D38" s="339"/>
      <c r="E38" s="3"/>
      <c r="F38" s="158"/>
      <c r="G38" s="170"/>
      <c r="H38" s="159"/>
      <c r="I38" s="160"/>
      <c r="J38" s="11"/>
      <c r="K38" s="156">
        <v>44075</v>
      </c>
      <c r="L38" s="45"/>
      <c r="M38" s="121"/>
      <c r="N38" s="100"/>
      <c r="O38" s="94"/>
      <c r="P38" s="149"/>
    </row>
    <row r="39" spans="2:16" x14ac:dyDescent="0.25">
      <c r="B39" s="149"/>
      <c r="C39" s="157" t="s">
        <v>12</v>
      </c>
      <c r="D39" s="339"/>
      <c r="E39" s="3"/>
      <c r="F39" s="158"/>
      <c r="G39" s="170"/>
      <c r="H39" s="159"/>
      <c r="I39" s="149"/>
      <c r="J39" s="149"/>
      <c r="K39" s="156">
        <v>44105</v>
      </c>
      <c r="L39" s="45"/>
      <c r="M39" s="24"/>
      <c r="N39" s="28"/>
      <c r="O39" s="94"/>
      <c r="P39" s="149"/>
    </row>
    <row r="40" spans="2:16" x14ac:dyDescent="0.25">
      <c r="B40" s="149"/>
      <c r="C40" s="157" t="s">
        <v>13</v>
      </c>
      <c r="D40" s="339"/>
      <c r="E40" s="223"/>
      <c r="F40" s="158"/>
      <c r="G40" s="16"/>
      <c r="H40" s="163"/>
      <c r="I40" s="149"/>
      <c r="J40" s="149"/>
      <c r="K40" s="156">
        <v>44136</v>
      </c>
      <c r="L40" s="45"/>
      <c r="M40" s="121"/>
      <c r="N40" s="93"/>
      <c r="O40" s="289"/>
      <c r="P40" s="178"/>
    </row>
    <row r="41" spans="2:16" ht="15.75" thickBot="1" x14ac:dyDescent="0.3">
      <c r="B41" s="149"/>
      <c r="C41" s="165" t="s">
        <v>15</v>
      </c>
      <c r="D41" s="403"/>
      <c r="E41" s="247"/>
      <c r="F41" s="166"/>
      <c r="G41" s="167"/>
      <c r="H41" s="249"/>
      <c r="I41" s="11"/>
      <c r="J41" s="149"/>
      <c r="K41" s="156">
        <v>44166</v>
      </c>
      <c r="L41" s="67"/>
      <c r="M41" s="288"/>
      <c r="N41" s="287"/>
      <c r="O41" s="290"/>
      <c r="P41" s="178"/>
    </row>
    <row r="42" spans="2:16" ht="15.75" thickBot="1" x14ac:dyDescent="0.3">
      <c r="B42" s="149"/>
      <c r="C42" s="239" t="s">
        <v>9</v>
      </c>
      <c r="D42" s="408">
        <v>44013</v>
      </c>
      <c r="E42" s="246"/>
      <c r="F42" s="153"/>
      <c r="G42" s="173"/>
      <c r="H42" s="174"/>
      <c r="I42" s="11"/>
      <c r="J42" s="149"/>
      <c r="K42" s="227" t="s">
        <v>22</v>
      </c>
      <c r="L42" s="281">
        <f>AVERAGE(L30:L41)</f>
        <v>191</v>
      </c>
      <c r="M42" s="283">
        <f>AVERAGE(M30:M41)</f>
        <v>267</v>
      </c>
      <c r="N42" s="282">
        <f>AVERAGE(N30:N41)</f>
        <v>2455.8000000000002</v>
      </c>
      <c r="O42" s="123">
        <f>AVERAGE(O30:O41)</f>
        <v>12.857591623036649</v>
      </c>
      <c r="P42" s="178"/>
    </row>
    <row r="43" spans="2:16" x14ac:dyDescent="0.25">
      <c r="B43" s="149"/>
      <c r="C43" s="180" t="s">
        <v>10</v>
      </c>
      <c r="D43" s="339"/>
      <c r="E43" s="3"/>
      <c r="F43" s="158"/>
      <c r="G43" s="170"/>
      <c r="H43" s="159"/>
      <c r="I43" s="17"/>
      <c r="J43" s="149"/>
      <c r="K43" s="149"/>
      <c r="L43" s="149"/>
      <c r="M43" s="149"/>
      <c r="N43" s="149"/>
      <c r="O43" s="149"/>
      <c r="P43" s="149"/>
    </row>
    <row r="44" spans="2:16" x14ac:dyDescent="0.25">
      <c r="B44" s="149"/>
      <c r="C44" s="180" t="s">
        <v>12</v>
      </c>
      <c r="D44" s="339"/>
      <c r="E44" s="3"/>
      <c r="F44" s="158"/>
      <c r="G44" s="16"/>
      <c r="H44" s="163"/>
      <c r="I44" s="149"/>
      <c r="J44" s="149"/>
      <c r="K44" s="149"/>
      <c r="L44" s="149"/>
      <c r="M44" s="149"/>
      <c r="N44" s="149"/>
      <c r="O44" s="149"/>
      <c r="P44" s="149"/>
    </row>
    <row r="45" spans="2:16" x14ac:dyDescent="0.25">
      <c r="B45" s="149"/>
      <c r="C45" s="180" t="s">
        <v>13</v>
      </c>
      <c r="D45" s="339"/>
      <c r="E45" s="223"/>
      <c r="F45" s="158"/>
      <c r="G45" s="16"/>
      <c r="H45" s="159"/>
      <c r="I45" s="149"/>
      <c r="J45" s="161"/>
      <c r="P45" s="149"/>
    </row>
    <row r="46" spans="2:16" ht="15.75" thickBot="1" x14ac:dyDescent="0.3">
      <c r="B46" s="149"/>
      <c r="C46" s="181" t="s">
        <v>14</v>
      </c>
      <c r="D46" s="403"/>
      <c r="E46" s="247"/>
      <c r="F46" s="166"/>
      <c r="G46" s="167"/>
      <c r="H46" s="177"/>
      <c r="I46" s="11"/>
      <c r="J46" s="149"/>
      <c r="P46" s="149"/>
    </row>
    <row r="47" spans="2:16" x14ac:dyDescent="0.25">
      <c r="B47" s="149"/>
      <c r="C47" s="179" t="s">
        <v>9</v>
      </c>
      <c r="D47" s="402">
        <v>44044</v>
      </c>
      <c r="E47" s="244"/>
      <c r="F47" s="238"/>
      <c r="G47" s="236"/>
      <c r="H47" s="245"/>
      <c r="I47" s="149"/>
      <c r="J47" s="149"/>
      <c r="P47" s="149"/>
    </row>
    <row r="48" spans="2:16" x14ac:dyDescent="0.25">
      <c r="B48" s="149"/>
      <c r="C48" s="180" t="s">
        <v>10</v>
      </c>
      <c r="D48" s="339"/>
      <c r="E48" s="3"/>
      <c r="F48" s="158"/>
      <c r="G48" s="170"/>
      <c r="H48" s="159"/>
      <c r="I48" s="160"/>
      <c r="J48" s="149"/>
      <c r="P48" s="120"/>
    </row>
    <row r="49" spans="2:16" x14ac:dyDescent="0.25">
      <c r="B49" s="149"/>
      <c r="C49" s="180" t="s">
        <v>12</v>
      </c>
      <c r="D49" s="339"/>
      <c r="E49" s="3"/>
      <c r="F49" s="158"/>
      <c r="G49" s="170"/>
      <c r="H49" s="159"/>
      <c r="I49" s="149"/>
      <c r="J49" s="149"/>
      <c r="P49" s="149"/>
    </row>
    <row r="50" spans="2:16" x14ac:dyDescent="0.25">
      <c r="B50" s="149"/>
      <c r="C50" s="180" t="s">
        <v>13</v>
      </c>
      <c r="D50" s="339"/>
      <c r="E50" s="223"/>
      <c r="F50" s="158"/>
      <c r="G50" s="16"/>
      <c r="H50" s="163"/>
      <c r="I50" s="149"/>
      <c r="J50" s="11"/>
      <c r="P50" s="149"/>
    </row>
    <row r="51" spans="2:16" ht="15.75" thickBot="1" x14ac:dyDescent="0.3">
      <c r="B51" s="149"/>
      <c r="C51" s="258" t="s">
        <v>14</v>
      </c>
      <c r="D51" s="342"/>
      <c r="E51" s="241"/>
      <c r="F51" s="237"/>
      <c r="G51" s="242"/>
      <c r="H51" s="243"/>
      <c r="I51" s="11"/>
      <c r="J51" s="11"/>
      <c r="P51" s="149"/>
    </row>
    <row r="52" spans="2:16" x14ac:dyDescent="0.25">
      <c r="B52" s="149"/>
      <c r="C52" s="182" t="s">
        <v>9</v>
      </c>
      <c r="D52" s="402">
        <v>44075</v>
      </c>
      <c r="E52" s="246"/>
      <c r="F52" s="153"/>
      <c r="G52" s="168"/>
      <c r="H52" s="169"/>
      <c r="I52" s="149"/>
      <c r="J52" s="149"/>
      <c r="P52" s="149"/>
    </row>
    <row r="53" spans="2:16" x14ac:dyDescent="0.25">
      <c r="B53" s="149"/>
      <c r="C53" s="180" t="s">
        <v>10</v>
      </c>
      <c r="D53" s="339"/>
      <c r="E53" s="3"/>
      <c r="F53" s="158"/>
      <c r="G53" s="170"/>
      <c r="H53" s="159"/>
      <c r="I53" s="160"/>
      <c r="J53" s="186"/>
      <c r="P53" s="149"/>
    </row>
    <row r="54" spans="2:16" x14ac:dyDescent="0.25">
      <c r="B54" s="149"/>
      <c r="C54" s="180" t="s">
        <v>12</v>
      </c>
      <c r="D54" s="339"/>
      <c r="E54" s="3"/>
      <c r="F54" s="158"/>
      <c r="G54" s="170"/>
      <c r="H54" s="159"/>
      <c r="I54" s="149"/>
      <c r="J54" s="149"/>
      <c r="P54" s="149"/>
    </row>
    <row r="55" spans="2:16" x14ac:dyDescent="0.25">
      <c r="B55" s="149"/>
      <c r="C55" s="180" t="s">
        <v>13</v>
      </c>
      <c r="D55" s="339"/>
      <c r="E55" s="223"/>
      <c r="F55" s="158"/>
      <c r="G55" s="16"/>
      <c r="H55" s="163"/>
      <c r="I55" s="11"/>
      <c r="J55" s="11"/>
      <c r="P55" s="149"/>
    </row>
    <row r="56" spans="2:16" ht="15.75" thickBot="1" x14ac:dyDescent="0.3">
      <c r="B56" s="149"/>
      <c r="C56" s="181" t="s">
        <v>14</v>
      </c>
      <c r="D56" s="403"/>
      <c r="E56" s="247"/>
      <c r="F56" s="166"/>
      <c r="G56" s="167"/>
      <c r="H56" s="249"/>
      <c r="I56" s="11"/>
      <c r="J56" s="11"/>
      <c r="P56" s="149"/>
    </row>
    <row r="57" spans="2:16" x14ac:dyDescent="0.25">
      <c r="B57" s="149"/>
      <c r="C57" s="152" t="s">
        <v>9</v>
      </c>
      <c r="D57" s="402">
        <v>44105</v>
      </c>
      <c r="E57" s="246"/>
      <c r="F57" s="153"/>
      <c r="G57" s="173"/>
      <c r="H57" s="174"/>
      <c r="I57" s="149"/>
      <c r="J57" s="149"/>
      <c r="P57" s="149"/>
    </row>
    <row r="58" spans="2:16" x14ac:dyDescent="0.25">
      <c r="B58" s="149"/>
      <c r="C58" s="157" t="s">
        <v>10</v>
      </c>
      <c r="D58" s="339"/>
      <c r="E58" s="3"/>
      <c r="F58" s="158"/>
      <c r="G58" s="170"/>
      <c r="H58" s="159"/>
      <c r="I58" s="160"/>
      <c r="J58" s="11"/>
      <c r="P58" s="149"/>
    </row>
    <row r="59" spans="2:16" x14ac:dyDescent="0.25">
      <c r="B59" s="149"/>
      <c r="C59" s="157" t="s">
        <v>12</v>
      </c>
      <c r="D59" s="339"/>
      <c r="E59" s="3"/>
      <c r="F59" s="158"/>
      <c r="G59" s="16"/>
      <c r="H59" s="163"/>
      <c r="I59" s="149"/>
      <c r="J59" s="149"/>
      <c r="P59" s="149"/>
    </row>
    <row r="60" spans="2:16" x14ac:dyDescent="0.25">
      <c r="B60" s="149"/>
      <c r="C60" s="157" t="s">
        <v>13</v>
      </c>
      <c r="D60" s="339"/>
      <c r="E60" s="223"/>
      <c r="F60" s="158"/>
      <c r="G60" s="16"/>
      <c r="H60" s="159"/>
      <c r="I60" s="149"/>
      <c r="J60" s="149"/>
      <c r="P60" s="149"/>
    </row>
    <row r="61" spans="2:16" ht="15.75" thickBot="1" x14ac:dyDescent="0.3">
      <c r="B61" s="149"/>
      <c r="C61" s="165" t="s">
        <v>15</v>
      </c>
      <c r="D61" s="403"/>
      <c r="E61" s="247"/>
      <c r="F61" s="166"/>
      <c r="G61" s="167"/>
      <c r="H61" s="177"/>
      <c r="I61" s="11"/>
      <c r="J61" s="11"/>
      <c r="P61" s="149"/>
    </row>
    <row r="62" spans="2:16" x14ac:dyDescent="0.25">
      <c r="B62" s="149"/>
      <c r="C62" s="152" t="s">
        <v>9</v>
      </c>
      <c r="D62" s="402">
        <v>44136</v>
      </c>
      <c r="E62" s="246"/>
      <c r="F62" s="153"/>
      <c r="G62" s="168"/>
      <c r="H62" s="169"/>
      <c r="I62" s="149"/>
      <c r="J62" s="149"/>
      <c r="P62" s="149"/>
    </row>
    <row r="63" spans="2:16" ht="15" customHeight="1" x14ac:dyDescent="0.25">
      <c r="B63" s="149"/>
      <c r="C63" s="157" t="s">
        <v>10</v>
      </c>
      <c r="D63" s="339"/>
      <c r="E63" s="3"/>
      <c r="F63" s="158"/>
      <c r="G63" s="170"/>
      <c r="H63" s="159"/>
      <c r="I63" s="160"/>
      <c r="J63" s="11"/>
      <c r="P63" s="149"/>
    </row>
    <row r="64" spans="2:16" x14ac:dyDescent="0.25">
      <c r="B64" s="149"/>
      <c r="C64" s="157" t="s">
        <v>12</v>
      </c>
      <c r="D64" s="339"/>
      <c r="E64" s="3"/>
      <c r="F64" s="158"/>
      <c r="G64" s="170"/>
      <c r="H64" s="159"/>
      <c r="I64" s="149"/>
      <c r="J64" s="149"/>
      <c r="P64" s="149"/>
    </row>
    <row r="65" spans="2:17" x14ac:dyDescent="0.25">
      <c r="B65" s="149"/>
      <c r="C65" s="157" t="s">
        <v>13</v>
      </c>
      <c r="D65" s="339"/>
      <c r="E65" s="223"/>
      <c r="F65" s="158"/>
      <c r="G65" s="16"/>
      <c r="H65" s="163"/>
      <c r="I65" s="149"/>
      <c r="J65" s="149"/>
      <c r="P65" s="149"/>
    </row>
    <row r="66" spans="2:17" ht="15.75" thickBot="1" x14ac:dyDescent="0.3">
      <c r="B66" s="149"/>
      <c r="C66" s="240" t="s">
        <v>14</v>
      </c>
      <c r="D66" s="403"/>
      <c r="E66" s="247"/>
      <c r="F66" s="166"/>
      <c r="G66" s="167"/>
      <c r="H66" s="249"/>
      <c r="I66" s="11"/>
      <c r="J66" s="11"/>
      <c r="P66" s="149"/>
      <c r="Q66" t="s">
        <v>70</v>
      </c>
    </row>
    <row r="67" spans="2:17" x14ac:dyDescent="0.25">
      <c r="B67" s="149"/>
      <c r="C67" s="152" t="s">
        <v>9</v>
      </c>
      <c r="D67" s="402">
        <v>44166</v>
      </c>
      <c r="E67" s="246"/>
      <c r="F67" s="238"/>
      <c r="G67" s="236"/>
      <c r="H67" s="245"/>
      <c r="I67" s="149"/>
      <c r="J67" s="149"/>
      <c r="P67" s="149"/>
    </row>
    <row r="68" spans="2:17" x14ac:dyDescent="0.25">
      <c r="B68" s="149"/>
      <c r="C68" s="157" t="s">
        <v>10</v>
      </c>
      <c r="D68" s="339"/>
      <c r="E68" s="3"/>
      <c r="F68" s="158"/>
      <c r="G68" s="170"/>
      <c r="H68" s="159"/>
      <c r="I68" s="160"/>
      <c r="J68" s="149"/>
      <c r="P68" s="149"/>
    </row>
    <row r="69" spans="2:17" x14ac:dyDescent="0.25">
      <c r="B69" s="149"/>
      <c r="C69" s="157" t="s">
        <v>12</v>
      </c>
      <c r="D69" s="339"/>
      <c r="E69" s="3"/>
      <c r="F69" s="158"/>
      <c r="G69" s="170"/>
      <c r="H69" s="159"/>
      <c r="I69" s="149"/>
      <c r="J69" s="149"/>
      <c r="P69" s="149"/>
    </row>
    <row r="70" spans="2:17" x14ac:dyDescent="0.25">
      <c r="B70" s="149"/>
      <c r="C70" s="157" t="s">
        <v>13</v>
      </c>
      <c r="D70" s="339"/>
      <c r="E70" s="223"/>
      <c r="F70" s="158"/>
      <c r="G70" s="16"/>
      <c r="H70" s="163"/>
      <c r="I70" s="149"/>
      <c r="J70" s="149"/>
      <c r="P70" s="149"/>
    </row>
    <row r="71" spans="2:17" ht="15.75" thickBot="1" x14ac:dyDescent="0.3">
      <c r="B71" s="149"/>
      <c r="C71" s="165" t="s">
        <v>14</v>
      </c>
      <c r="D71" s="403"/>
      <c r="E71" s="247"/>
      <c r="F71" s="166"/>
      <c r="G71" s="167"/>
      <c r="H71" s="249"/>
      <c r="I71" s="11"/>
      <c r="J71" s="11"/>
      <c r="P71" s="149"/>
    </row>
    <row r="72" spans="2:17" ht="15.75" thickBot="1" x14ac:dyDescent="0.3">
      <c r="B72" s="149"/>
      <c r="C72" s="292"/>
      <c r="D72" s="293"/>
      <c r="E72" s="294">
        <f>AVERAGE(E12:E71)</f>
        <v>3.4</v>
      </c>
      <c r="F72" s="295">
        <f t="shared" ref="F72:H72" si="2">AVERAGE(F12:F71)</f>
        <v>9.6999999999999993</v>
      </c>
      <c r="G72" s="295">
        <f t="shared" si="2"/>
        <v>67.665666666666681</v>
      </c>
      <c r="H72" s="295">
        <f t="shared" si="2"/>
        <v>3.0122222222222219</v>
      </c>
      <c r="I72" s="149"/>
      <c r="J72" s="149"/>
      <c r="P72" s="149"/>
    </row>
    <row r="73" spans="2:17" x14ac:dyDescent="0.25">
      <c r="B73" s="149"/>
      <c r="C73" s="415" t="s">
        <v>66</v>
      </c>
      <c r="D73" s="415"/>
      <c r="E73" s="415"/>
      <c r="F73" s="415"/>
      <c r="G73" s="415"/>
      <c r="H73" s="415"/>
      <c r="I73" s="415"/>
      <c r="J73" s="415"/>
      <c r="P73" s="149"/>
    </row>
    <row r="74" spans="2:17" x14ac:dyDescent="0.25">
      <c r="B74" s="149"/>
      <c r="C74" s="21" t="s">
        <v>67</v>
      </c>
      <c r="D74" s="21"/>
      <c r="E74" s="21"/>
      <c r="F74" s="21"/>
      <c r="G74" s="21"/>
      <c r="H74" s="150"/>
      <c r="I74" s="149"/>
      <c r="J74" s="149"/>
      <c r="P74" s="149"/>
    </row>
    <row r="75" spans="2:17" x14ac:dyDescent="0.25">
      <c r="B75" s="149"/>
      <c r="C75" s="149"/>
      <c r="D75" s="149"/>
      <c r="E75" s="150"/>
      <c r="F75" s="150"/>
      <c r="G75" s="150"/>
      <c r="H75" s="150"/>
      <c r="I75" s="149"/>
      <c r="J75" s="149"/>
      <c r="P75" s="149"/>
    </row>
  </sheetData>
  <mergeCells count="41">
    <mergeCell ref="D42:D46"/>
    <mergeCell ref="D47:D51"/>
    <mergeCell ref="C73:J73"/>
    <mergeCell ref="D52:D56"/>
    <mergeCell ref="D57:D61"/>
    <mergeCell ref="D62:D66"/>
    <mergeCell ref="D67:D71"/>
    <mergeCell ref="K23:O23"/>
    <mergeCell ref="K24:O24"/>
    <mergeCell ref="K25:K29"/>
    <mergeCell ref="L25:L29"/>
    <mergeCell ref="M25:M29"/>
    <mergeCell ref="N25:N29"/>
    <mergeCell ref="O25:O29"/>
    <mergeCell ref="C6:G6"/>
    <mergeCell ref="C7:G7"/>
    <mergeCell ref="D37:D41"/>
    <mergeCell ref="D32:D36"/>
    <mergeCell ref="B10:B11"/>
    <mergeCell ref="C10:C11"/>
    <mergeCell ref="D10:D11"/>
    <mergeCell ref="D12:D16"/>
    <mergeCell ref="D17:D21"/>
    <mergeCell ref="D22:D26"/>
    <mergeCell ref="D27:D31"/>
    <mergeCell ref="K3:O3"/>
    <mergeCell ref="C8:G8"/>
    <mergeCell ref="K4:O4"/>
    <mergeCell ref="C9:G9"/>
    <mergeCell ref="G10:G11"/>
    <mergeCell ref="O6:O7"/>
    <mergeCell ref="H10:H11"/>
    <mergeCell ref="I10:J11"/>
    <mergeCell ref="K6:K7"/>
    <mergeCell ref="L6:L7"/>
    <mergeCell ref="M6:M7"/>
    <mergeCell ref="N6:N7"/>
    <mergeCell ref="E10:E11"/>
    <mergeCell ref="F10:F11"/>
    <mergeCell ref="C3:H3"/>
    <mergeCell ref="C5:G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141"/>
  <sheetViews>
    <sheetView workbookViewId="0">
      <selection activeCell="K129" sqref="K129"/>
    </sheetView>
  </sheetViews>
  <sheetFormatPr baseColWidth="10" defaultRowHeight="15" x14ac:dyDescent="0.25"/>
  <sheetData>
    <row r="1" spans="2:25" ht="15.75" thickBot="1" x14ac:dyDescent="0.3"/>
    <row r="2" spans="2:25" ht="16.5" thickBot="1" x14ac:dyDescent="0.3">
      <c r="B2" s="416" t="s">
        <v>76</v>
      </c>
      <c r="C2" s="417"/>
      <c r="D2" s="417"/>
      <c r="E2" s="417"/>
      <c r="F2" s="418"/>
      <c r="G2" s="35"/>
      <c r="H2" s="416" t="s">
        <v>76</v>
      </c>
      <c r="I2" s="417"/>
      <c r="J2" s="417"/>
      <c r="K2" s="417"/>
      <c r="L2" s="418"/>
      <c r="M2" s="35"/>
      <c r="N2" s="416" t="s">
        <v>76</v>
      </c>
      <c r="O2" s="417"/>
      <c r="P2" s="417"/>
      <c r="Q2" s="417"/>
      <c r="R2" s="418"/>
      <c r="S2" s="35"/>
      <c r="T2" s="416" t="s">
        <v>76</v>
      </c>
      <c r="U2" s="417"/>
      <c r="V2" s="417"/>
      <c r="W2" s="417"/>
      <c r="X2" s="418"/>
      <c r="Y2" s="35"/>
    </row>
    <row r="3" spans="2:25" x14ac:dyDescent="0.25">
      <c r="B3" s="419" t="s">
        <v>23</v>
      </c>
      <c r="C3" s="419"/>
      <c r="D3" s="419"/>
      <c r="E3" s="419"/>
      <c r="F3" s="419"/>
      <c r="G3" s="35"/>
      <c r="H3" s="419" t="s">
        <v>24</v>
      </c>
      <c r="I3" s="419"/>
      <c r="J3" s="419"/>
      <c r="K3" s="419"/>
      <c r="L3" s="419"/>
      <c r="M3" s="35"/>
      <c r="N3" s="419" t="s">
        <v>25</v>
      </c>
      <c r="O3" s="419"/>
      <c r="P3" s="419"/>
      <c r="Q3" s="419"/>
      <c r="R3" s="419"/>
      <c r="S3" s="35"/>
      <c r="T3" s="419" t="s">
        <v>26</v>
      </c>
      <c r="U3" s="419"/>
      <c r="V3" s="419"/>
      <c r="W3" s="419"/>
      <c r="X3" s="419"/>
      <c r="Y3" s="35"/>
    </row>
    <row r="4" spans="2:25" ht="15.75" thickBot="1" x14ac:dyDescent="0.3">
      <c r="B4" s="36"/>
      <c r="C4" s="36"/>
      <c r="D4" s="36"/>
      <c r="E4" s="36"/>
      <c r="F4" s="37"/>
      <c r="G4" s="35"/>
      <c r="H4" s="36"/>
      <c r="I4" s="36"/>
      <c r="J4" s="36"/>
      <c r="K4" s="37"/>
      <c r="L4" s="37"/>
      <c r="M4" s="35"/>
      <c r="N4" s="36"/>
      <c r="O4" s="36"/>
      <c r="P4" s="36"/>
      <c r="Q4" s="36"/>
      <c r="R4" s="37"/>
      <c r="S4" s="35"/>
      <c r="T4" s="36"/>
      <c r="U4" s="36"/>
      <c r="V4" s="36"/>
      <c r="W4" s="37"/>
      <c r="X4" s="37"/>
      <c r="Y4" s="35"/>
    </row>
    <row r="5" spans="2:25" x14ac:dyDescent="0.25">
      <c r="B5" s="426" t="s">
        <v>1</v>
      </c>
      <c r="C5" s="420" t="s">
        <v>2</v>
      </c>
      <c r="D5" s="420" t="s">
        <v>3</v>
      </c>
      <c r="E5" s="422" t="s">
        <v>18</v>
      </c>
      <c r="F5" s="424" t="s">
        <v>5</v>
      </c>
      <c r="G5" s="35"/>
      <c r="H5" s="426" t="s">
        <v>1</v>
      </c>
      <c r="I5" s="420" t="s">
        <v>2</v>
      </c>
      <c r="J5" s="420" t="s">
        <v>3</v>
      </c>
      <c r="K5" s="422" t="s">
        <v>18</v>
      </c>
      <c r="L5" s="424" t="s">
        <v>5</v>
      </c>
      <c r="M5" s="35"/>
      <c r="N5" s="426" t="s">
        <v>1</v>
      </c>
      <c r="O5" s="420" t="s">
        <v>2</v>
      </c>
      <c r="P5" s="420" t="s">
        <v>3</v>
      </c>
      <c r="Q5" s="422" t="s">
        <v>18</v>
      </c>
      <c r="R5" s="424" t="s">
        <v>5</v>
      </c>
      <c r="S5" s="35"/>
      <c r="T5" s="426" t="s">
        <v>1</v>
      </c>
      <c r="U5" s="420" t="s">
        <v>2</v>
      </c>
      <c r="V5" s="420" t="s">
        <v>27</v>
      </c>
      <c r="W5" s="422" t="s">
        <v>18</v>
      </c>
      <c r="X5" s="424" t="s">
        <v>5</v>
      </c>
      <c r="Y5" s="35"/>
    </row>
    <row r="6" spans="2:25" ht="69" customHeight="1" thickBot="1" x14ac:dyDescent="0.3">
      <c r="B6" s="427"/>
      <c r="C6" s="421"/>
      <c r="D6" s="421"/>
      <c r="E6" s="423"/>
      <c r="F6" s="425"/>
      <c r="G6" s="35"/>
      <c r="H6" s="427"/>
      <c r="I6" s="421"/>
      <c r="J6" s="421"/>
      <c r="K6" s="423"/>
      <c r="L6" s="425"/>
      <c r="M6" s="35"/>
      <c r="N6" s="427"/>
      <c r="O6" s="421"/>
      <c r="P6" s="421"/>
      <c r="Q6" s="423"/>
      <c r="R6" s="425"/>
      <c r="S6" s="35"/>
      <c r="T6" s="427"/>
      <c r="U6" s="421"/>
      <c r="V6" s="421"/>
      <c r="W6" s="423"/>
      <c r="X6" s="425"/>
      <c r="Y6" s="35"/>
    </row>
    <row r="7" spans="2:25" ht="15.75" thickBot="1" x14ac:dyDescent="0.3">
      <c r="B7" s="142">
        <v>43831</v>
      </c>
      <c r="C7" s="194">
        <v>3</v>
      </c>
      <c r="D7" s="195">
        <v>231.5</v>
      </c>
      <c r="E7" s="195">
        <v>338</v>
      </c>
      <c r="F7" s="39">
        <f>+E7/C7</f>
        <v>112.66666666666667</v>
      </c>
      <c r="G7" s="35"/>
      <c r="H7" s="142">
        <v>43831</v>
      </c>
      <c r="I7" s="226">
        <v>6</v>
      </c>
      <c r="J7" s="313">
        <v>10.8</v>
      </c>
      <c r="K7" s="313">
        <v>8</v>
      </c>
      <c r="L7" s="26">
        <f t="shared" ref="L7:L9" si="0">K7/I7</f>
        <v>1.3333333333333333</v>
      </c>
      <c r="M7" s="35"/>
      <c r="N7" s="142">
        <v>43831</v>
      </c>
      <c r="O7" s="140">
        <v>6</v>
      </c>
      <c r="P7" s="43">
        <v>302.45</v>
      </c>
      <c r="Q7" s="198">
        <v>420</v>
      </c>
      <c r="R7" s="42">
        <f t="shared" ref="R7:R9" si="1">+Q7/O7</f>
        <v>70</v>
      </c>
      <c r="S7" s="35"/>
      <c r="T7" s="142">
        <v>43831</v>
      </c>
      <c r="U7" s="140">
        <v>4</v>
      </c>
      <c r="V7" s="44">
        <v>108.12</v>
      </c>
      <c r="W7" s="41">
        <v>143.63999999999999</v>
      </c>
      <c r="X7" s="42">
        <f>+W7/U7</f>
        <v>35.909999999999997</v>
      </c>
      <c r="Y7" s="35"/>
    </row>
    <row r="8" spans="2:25" ht="15.75" thickBot="1" x14ac:dyDescent="0.3">
      <c r="B8" s="142">
        <v>43862</v>
      </c>
      <c r="C8" s="31">
        <v>3</v>
      </c>
      <c r="D8" s="43">
        <v>287.5</v>
      </c>
      <c r="E8" s="43">
        <v>396</v>
      </c>
      <c r="F8" s="46">
        <f>+E8/C8</f>
        <v>132</v>
      </c>
      <c r="G8" s="35"/>
      <c r="H8" s="142">
        <v>43862</v>
      </c>
      <c r="I8" s="30">
        <v>6</v>
      </c>
      <c r="J8" s="28">
        <v>171.6</v>
      </c>
      <c r="K8" s="313">
        <v>160</v>
      </c>
      <c r="L8" s="26">
        <f t="shared" si="0"/>
        <v>26.666666666666668</v>
      </c>
      <c r="M8" s="35"/>
      <c r="N8" s="142">
        <v>43862</v>
      </c>
      <c r="O8" s="31">
        <v>6</v>
      </c>
      <c r="P8" s="47">
        <v>295.5</v>
      </c>
      <c r="Q8" s="48">
        <v>392</v>
      </c>
      <c r="R8" s="42">
        <f t="shared" si="1"/>
        <v>65.333333333333329</v>
      </c>
      <c r="S8" s="35"/>
      <c r="T8" s="142">
        <v>43862</v>
      </c>
      <c r="U8" s="31">
        <v>4</v>
      </c>
      <c r="V8" s="4">
        <v>72.45</v>
      </c>
      <c r="W8" s="41">
        <v>136.74</v>
      </c>
      <c r="X8" s="42">
        <f t="shared" ref="X8:X9" si="2">+W8/U8</f>
        <v>34.185000000000002</v>
      </c>
      <c r="Y8" s="35"/>
    </row>
    <row r="9" spans="2:25" ht="15.75" customHeight="1" thickBot="1" x14ac:dyDescent="0.3">
      <c r="B9" s="142">
        <v>43891</v>
      </c>
      <c r="C9" s="45">
        <v>3</v>
      </c>
      <c r="D9" s="43">
        <v>287.5</v>
      </c>
      <c r="E9" s="43">
        <v>396</v>
      </c>
      <c r="F9" s="46">
        <f>+E9/C9</f>
        <v>132</v>
      </c>
      <c r="G9" s="35"/>
      <c r="H9" s="142">
        <v>43891</v>
      </c>
      <c r="I9" s="30">
        <v>6</v>
      </c>
      <c r="J9" s="28">
        <v>290</v>
      </c>
      <c r="K9" s="313">
        <v>228</v>
      </c>
      <c r="L9" s="26">
        <f t="shared" si="0"/>
        <v>38</v>
      </c>
      <c r="M9" s="35"/>
      <c r="N9" s="142">
        <v>43891</v>
      </c>
      <c r="O9" s="31">
        <v>6</v>
      </c>
      <c r="P9" s="47">
        <v>311.7</v>
      </c>
      <c r="Q9" s="48">
        <v>414</v>
      </c>
      <c r="R9" s="42">
        <f t="shared" si="1"/>
        <v>69</v>
      </c>
      <c r="S9" s="35"/>
      <c r="T9" s="142">
        <v>43891</v>
      </c>
      <c r="U9" s="31">
        <v>4</v>
      </c>
      <c r="V9" s="4">
        <v>72.45</v>
      </c>
      <c r="W9" s="41">
        <v>136.74</v>
      </c>
      <c r="X9" s="42">
        <f t="shared" si="2"/>
        <v>34.185000000000002</v>
      </c>
      <c r="Y9" s="35"/>
    </row>
    <row r="10" spans="2:25" ht="15.75" thickBot="1" x14ac:dyDescent="0.3">
      <c r="B10" s="142">
        <v>43922</v>
      </c>
      <c r="C10" s="31"/>
      <c r="D10" s="47"/>
      <c r="E10" s="47"/>
      <c r="F10" s="46"/>
      <c r="G10" s="35"/>
      <c r="H10" s="142">
        <v>43922</v>
      </c>
      <c r="I10" s="30"/>
      <c r="J10" s="28"/>
      <c r="K10" s="313"/>
      <c r="L10" s="26"/>
      <c r="M10" s="35"/>
      <c r="N10" s="142">
        <v>43922</v>
      </c>
      <c r="O10" s="31"/>
      <c r="P10" s="47"/>
      <c r="Q10" s="48"/>
      <c r="R10" s="42"/>
      <c r="S10" s="35"/>
      <c r="T10" s="142">
        <v>43922</v>
      </c>
      <c r="U10" s="31"/>
      <c r="V10" s="4"/>
      <c r="W10" s="41"/>
      <c r="X10" s="42"/>
      <c r="Y10" s="50"/>
    </row>
    <row r="11" spans="2:25" ht="15.75" thickBot="1" x14ac:dyDescent="0.3">
      <c r="B11" s="142">
        <v>43952</v>
      </c>
      <c r="C11" s="31"/>
      <c r="D11" s="47"/>
      <c r="E11" s="47"/>
      <c r="F11" s="46"/>
      <c r="G11" s="35"/>
      <c r="H11" s="142">
        <v>43952</v>
      </c>
      <c r="I11" s="31"/>
      <c r="J11" s="47"/>
      <c r="K11" s="41"/>
      <c r="L11" s="42"/>
      <c r="M11" s="35"/>
      <c r="N11" s="142">
        <v>43952</v>
      </c>
      <c r="O11" s="31"/>
      <c r="P11" s="47"/>
      <c r="Q11" s="48"/>
      <c r="R11" s="42"/>
      <c r="S11" s="35"/>
      <c r="T11" s="142">
        <v>43952</v>
      </c>
      <c r="U11" s="31"/>
      <c r="V11" s="51"/>
      <c r="W11" s="41"/>
      <c r="X11" s="42"/>
      <c r="Y11" s="35"/>
    </row>
    <row r="12" spans="2:25" ht="15.75" thickBot="1" x14ac:dyDescent="0.3">
      <c r="B12" s="142">
        <v>43983</v>
      </c>
      <c r="C12" s="31"/>
      <c r="D12" s="47"/>
      <c r="E12" s="47"/>
      <c r="F12" s="42"/>
      <c r="G12" s="35"/>
      <c r="H12" s="142">
        <v>43983</v>
      </c>
      <c r="I12" s="31"/>
      <c r="J12" s="47"/>
      <c r="K12" s="41"/>
      <c r="L12" s="42"/>
      <c r="M12" s="35"/>
      <c r="N12" s="142">
        <v>43983</v>
      </c>
      <c r="O12" s="31"/>
      <c r="P12" s="47"/>
      <c r="Q12" s="48"/>
      <c r="R12" s="42"/>
      <c r="S12" s="35"/>
      <c r="T12" s="142">
        <v>43983</v>
      </c>
      <c r="U12" s="31"/>
      <c r="V12" s="51"/>
      <c r="W12" s="41"/>
      <c r="X12" s="42"/>
      <c r="Y12" s="35"/>
    </row>
    <row r="13" spans="2:25" ht="15.75" thickBot="1" x14ac:dyDescent="0.3">
      <c r="B13" s="142">
        <v>44013</v>
      </c>
      <c r="C13" s="31"/>
      <c r="D13" s="47"/>
      <c r="E13" s="47"/>
      <c r="F13" s="42"/>
      <c r="G13" s="35"/>
      <c r="H13" s="142">
        <v>44013</v>
      </c>
      <c r="I13" s="31"/>
      <c r="J13" s="47"/>
      <c r="K13" s="41"/>
      <c r="L13" s="42"/>
      <c r="M13" s="35"/>
      <c r="N13" s="142">
        <v>44013</v>
      </c>
      <c r="O13" s="31"/>
      <c r="P13" s="47"/>
      <c r="Q13" s="48"/>
      <c r="R13" s="42"/>
      <c r="S13" s="35"/>
      <c r="T13" s="142">
        <v>44013</v>
      </c>
      <c r="U13" s="31"/>
      <c r="V13" s="49"/>
      <c r="W13" s="41"/>
      <c r="X13" s="42"/>
      <c r="Y13" s="35"/>
    </row>
    <row r="14" spans="2:25" ht="15.75" thickBot="1" x14ac:dyDescent="0.3">
      <c r="B14" s="142">
        <v>44044</v>
      </c>
      <c r="C14" s="141"/>
      <c r="D14" s="47"/>
      <c r="E14" s="47"/>
      <c r="F14" s="42"/>
      <c r="G14" s="35"/>
      <c r="H14" s="142">
        <v>44044</v>
      </c>
      <c r="I14" s="148"/>
      <c r="J14" s="47"/>
      <c r="K14" s="41"/>
      <c r="L14" s="42"/>
      <c r="M14" s="35"/>
      <c r="N14" s="142">
        <v>44044</v>
      </c>
      <c r="O14" s="148"/>
      <c r="P14" s="47"/>
      <c r="Q14" s="48"/>
      <c r="R14" s="42"/>
      <c r="S14" s="35"/>
      <c r="T14" s="142">
        <v>44044</v>
      </c>
      <c r="U14" s="141"/>
      <c r="V14" s="49"/>
      <c r="W14" s="41"/>
      <c r="X14" s="42"/>
      <c r="Y14" s="35"/>
    </row>
    <row r="15" spans="2:25" ht="15.75" thickBot="1" x14ac:dyDescent="0.3">
      <c r="B15" s="142">
        <v>44075</v>
      </c>
      <c r="C15" s="31"/>
      <c r="D15" s="47"/>
      <c r="E15" s="47"/>
      <c r="F15" s="42"/>
      <c r="G15" s="35"/>
      <c r="H15" s="142">
        <v>44075</v>
      </c>
      <c r="I15" s="31"/>
      <c r="J15" s="47"/>
      <c r="K15" s="41"/>
      <c r="L15" s="42"/>
      <c r="M15" s="35"/>
      <c r="N15" s="142">
        <v>44075</v>
      </c>
      <c r="O15" s="31"/>
      <c r="P15" s="47"/>
      <c r="Q15" s="48"/>
      <c r="R15" s="42"/>
      <c r="S15" s="35"/>
      <c r="T15" s="142">
        <v>44075</v>
      </c>
      <c r="U15" s="31"/>
      <c r="V15" s="51"/>
      <c r="W15" s="41"/>
      <c r="X15" s="42"/>
      <c r="Y15" s="35"/>
    </row>
    <row r="16" spans="2:25" ht="15.75" thickBot="1" x14ac:dyDescent="0.3">
      <c r="B16" s="142">
        <v>44105</v>
      </c>
      <c r="C16" s="31"/>
      <c r="D16" s="47"/>
      <c r="E16" s="47"/>
      <c r="F16" s="42"/>
      <c r="G16" s="35"/>
      <c r="H16" s="142">
        <v>44105</v>
      </c>
      <c r="I16" s="31"/>
      <c r="J16" s="47"/>
      <c r="K16" s="41"/>
      <c r="L16" s="42"/>
      <c r="M16" s="35"/>
      <c r="N16" s="142">
        <v>44105</v>
      </c>
      <c r="O16" s="31"/>
      <c r="P16" s="47"/>
      <c r="Q16" s="48"/>
      <c r="R16" s="42"/>
      <c r="S16" s="35"/>
      <c r="T16" s="142">
        <v>44105</v>
      </c>
      <c r="U16" s="31"/>
      <c r="V16" s="51"/>
      <c r="W16" s="41"/>
      <c r="X16" s="42"/>
      <c r="Y16" s="35"/>
    </row>
    <row r="17" spans="2:25" ht="15.75" thickBot="1" x14ac:dyDescent="0.3">
      <c r="B17" s="142">
        <v>44136</v>
      </c>
      <c r="C17" s="31"/>
      <c r="D17" s="47"/>
      <c r="E17" s="47"/>
      <c r="F17" s="42"/>
      <c r="G17" s="35"/>
      <c r="H17" s="142">
        <v>44136</v>
      </c>
      <c r="I17" s="31"/>
      <c r="J17" s="47"/>
      <c r="K17" s="41"/>
      <c r="L17" s="42"/>
      <c r="M17" s="35"/>
      <c r="N17" s="142">
        <v>44136</v>
      </c>
      <c r="O17" s="31"/>
      <c r="P17" s="47"/>
      <c r="Q17" s="48"/>
      <c r="R17" s="42"/>
      <c r="S17" s="35"/>
      <c r="T17" s="142">
        <v>44136</v>
      </c>
      <c r="U17" s="31"/>
      <c r="V17" s="51"/>
      <c r="W17" s="41"/>
      <c r="X17" s="42"/>
      <c r="Y17" s="35"/>
    </row>
    <row r="18" spans="2:25" ht="15.75" thickBot="1" x14ac:dyDescent="0.3">
      <c r="B18" s="142">
        <v>44166</v>
      </c>
      <c r="C18" s="31"/>
      <c r="D18" s="196"/>
      <c r="E18" s="196"/>
      <c r="F18" s="42"/>
      <c r="G18" s="35"/>
      <c r="H18" s="142">
        <v>44166</v>
      </c>
      <c r="I18" s="31"/>
      <c r="J18" s="53"/>
      <c r="K18" s="41"/>
      <c r="L18" s="42"/>
      <c r="M18" s="35"/>
      <c r="N18" s="142">
        <v>44166</v>
      </c>
      <c r="O18" s="31"/>
      <c r="P18" s="284"/>
      <c r="Q18" s="284"/>
      <c r="R18" s="285"/>
      <c r="S18" s="35"/>
      <c r="T18" s="142">
        <v>44166</v>
      </c>
      <c r="U18" s="31"/>
      <c r="V18" s="51"/>
      <c r="W18" s="41"/>
      <c r="X18" s="42"/>
      <c r="Y18" s="35"/>
    </row>
    <row r="19" spans="2:25" ht="15.75" thickBot="1" x14ac:dyDescent="0.3">
      <c r="B19" s="197" t="s">
        <v>22</v>
      </c>
      <c r="C19" s="72">
        <f>AVERAGE(C7:C18)</f>
        <v>3</v>
      </c>
      <c r="D19" s="54">
        <f>AVERAGE(D7:D18)</f>
        <v>268.83333333333331</v>
      </c>
      <c r="E19" s="54">
        <f>AVERAGE(E7:E18)</f>
        <v>376.66666666666669</v>
      </c>
      <c r="F19" s="55">
        <f>AVERAGE(F7:F18)</f>
        <v>125.55555555555556</v>
      </c>
      <c r="G19" s="56"/>
      <c r="H19" s="71" t="s">
        <v>22</v>
      </c>
      <c r="I19" s="72">
        <f>AVERAGE(I7:I18)</f>
        <v>6</v>
      </c>
      <c r="J19" s="54">
        <f>AVERAGE(J7:J18)</f>
        <v>157.46666666666667</v>
      </c>
      <c r="K19" s="54">
        <f>AVERAGE(K7:K18)</f>
        <v>132</v>
      </c>
      <c r="L19" s="55">
        <f>AVERAGE(L7:L18)</f>
        <v>22</v>
      </c>
      <c r="M19" s="56"/>
      <c r="N19" s="199" t="s">
        <v>22</v>
      </c>
      <c r="O19" s="200">
        <f>AVERAGE(O7:O18)</f>
        <v>6</v>
      </c>
      <c r="P19" s="201">
        <f>AVERAGE(P7:P18)</f>
        <v>303.2166666666667</v>
      </c>
      <c r="Q19" s="201">
        <f>AVERAGE(Q7:Q18)</f>
        <v>408.66666666666669</v>
      </c>
      <c r="R19" s="202">
        <f>AVERAGE(R7:R18)</f>
        <v>68.1111111111111</v>
      </c>
      <c r="S19" s="56"/>
      <c r="T19" s="71" t="s">
        <v>22</v>
      </c>
      <c r="U19" s="72">
        <f>AVERAGE(U7:U18)</f>
        <v>4</v>
      </c>
      <c r="V19" s="54">
        <f>AVERAGE(V7:V18)</f>
        <v>84.339999999999989</v>
      </c>
      <c r="W19" s="54">
        <f>AVERAGE(W7:W18)</f>
        <v>139.04</v>
      </c>
      <c r="X19" s="55">
        <f>AVERAGE(X7:X18)</f>
        <v>34.76</v>
      </c>
      <c r="Y19" s="35"/>
    </row>
    <row r="20" spans="2:25" x14ac:dyDescent="0.25">
      <c r="B20" s="57"/>
      <c r="C20" s="57"/>
      <c r="D20" s="58"/>
      <c r="E20" s="56"/>
      <c r="F20" s="59"/>
      <c r="G20" s="35"/>
      <c r="H20" s="60"/>
      <c r="I20" s="35"/>
      <c r="J20" s="35"/>
      <c r="K20" s="35"/>
      <c r="L20" s="35"/>
      <c r="M20" s="35"/>
      <c r="N20" s="57"/>
      <c r="O20" s="57"/>
      <c r="P20" s="58"/>
      <c r="Q20" s="56"/>
      <c r="R20" s="59"/>
      <c r="S20" s="35"/>
      <c r="T20" s="35"/>
      <c r="U20" s="35"/>
      <c r="V20" s="35"/>
      <c r="W20" s="35"/>
      <c r="X20" s="35"/>
      <c r="Y20" s="35"/>
    </row>
    <row r="21" spans="2:25" x14ac:dyDescent="0.25">
      <c r="B21" s="57"/>
      <c r="C21" s="57"/>
      <c r="D21" s="58"/>
      <c r="E21" s="56"/>
      <c r="F21" s="59"/>
      <c r="G21" s="35"/>
      <c r="H21" s="60"/>
      <c r="I21" s="35"/>
      <c r="J21" s="35"/>
      <c r="K21" s="35"/>
      <c r="L21" s="35"/>
      <c r="M21" s="35"/>
      <c r="N21" s="57"/>
      <c r="O21" s="57"/>
      <c r="P21" s="58"/>
      <c r="Q21" s="56"/>
      <c r="R21" s="59"/>
      <c r="S21" s="35"/>
      <c r="T21" s="35"/>
      <c r="U21" s="35"/>
      <c r="V21" s="35"/>
      <c r="W21" s="35"/>
      <c r="X21" s="35"/>
      <c r="Y21" s="35"/>
    </row>
    <row r="22" spans="2:25" ht="15.75" thickBot="1" x14ac:dyDescent="0.3">
      <c r="B22" s="61"/>
      <c r="C22" s="61"/>
      <c r="D22" s="61"/>
      <c r="E22" s="61"/>
      <c r="F22" s="35"/>
      <c r="G22" s="35"/>
      <c r="H22" s="35"/>
      <c r="I22" s="35"/>
      <c r="J22" s="35"/>
      <c r="K22" s="35"/>
      <c r="L22" s="35"/>
      <c r="M22" s="35"/>
      <c r="N22" s="61"/>
      <c r="O22" s="61"/>
      <c r="P22" s="61"/>
      <c r="Q22" s="61"/>
      <c r="R22" s="35"/>
      <c r="S22" s="35"/>
      <c r="T22" s="35"/>
      <c r="U22" s="35"/>
      <c r="V22" s="35"/>
      <c r="W22" s="35"/>
      <c r="X22" s="35"/>
      <c r="Y22" s="35"/>
    </row>
    <row r="23" spans="2:25" ht="16.5" thickBot="1" x14ac:dyDescent="0.3">
      <c r="B23" s="416" t="s">
        <v>76</v>
      </c>
      <c r="C23" s="417"/>
      <c r="D23" s="417"/>
      <c r="E23" s="417"/>
      <c r="F23" s="418"/>
      <c r="G23" s="35"/>
      <c r="H23" s="416" t="s">
        <v>76</v>
      </c>
      <c r="I23" s="417"/>
      <c r="J23" s="417"/>
      <c r="K23" s="417"/>
      <c r="L23" s="418"/>
      <c r="M23" s="35"/>
      <c r="N23" s="416" t="s">
        <v>76</v>
      </c>
      <c r="O23" s="417"/>
      <c r="P23" s="417"/>
      <c r="Q23" s="417"/>
      <c r="R23" s="418"/>
      <c r="S23" s="35"/>
      <c r="T23" s="416" t="s">
        <v>76</v>
      </c>
      <c r="U23" s="417"/>
      <c r="V23" s="417"/>
      <c r="W23" s="417"/>
      <c r="X23" s="418"/>
      <c r="Y23" s="35"/>
    </row>
    <row r="24" spans="2:25" x14ac:dyDescent="0.25">
      <c r="B24" s="419" t="s">
        <v>28</v>
      </c>
      <c r="C24" s="419"/>
      <c r="D24" s="419"/>
      <c r="E24" s="419"/>
      <c r="F24" s="419"/>
      <c r="G24" s="35"/>
      <c r="H24" s="419" t="s">
        <v>29</v>
      </c>
      <c r="I24" s="419"/>
      <c r="J24" s="419"/>
      <c r="K24" s="419"/>
      <c r="L24" s="419"/>
      <c r="M24" s="35"/>
      <c r="N24" s="431" t="s">
        <v>30</v>
      </c>
      <c r="O24" s="431"/>
      <c r="P24" s="431"/>
      <c r="Q24" s="431"/>
      <c r="R24" s="431"/>
      <c r="S24" s="35"/>
      <c r="T24" s="419" t="s">
        <v>31</v>
      </c>
      <c r="U24" s="419"/>
      <c r="V24" s="419"/>
      <c r="W24" s="419"/>
      <c r="X24" s="419"/>
      <c r="Y24" s="35"/>
    </row>
    <row r="25" spans="2:25" ht="15.75" thickBot="1" x14ac:dyDescent="0.3">
      <c r="B25" s="36"/>
      <c r="C25" s="36"/>
      <c r="D25" s="36"/>
      <c r="E25" s="36"/>
      <c r="F25" s="62"/>
      <c r="G25" s="35"/>
      <c r="H25" s="36"/>
      <c r="I25" s="36"/>
      <c r="J25" s="36"/>
      <c r="K25" s="37"/>
      <c r="L25" s="37"/>
      <c r="M25" s="35"/>
      <c r="N25" s="36"/>
      <c r="O25" s="36"/>
      <c r="P25" s="36"/>
      <c r="Q25" s="36"/>
      <c r="R25" s="37"/>
      <c r="S25" s="35"/>
      <c r="T25" s="36"/>
      <c r="U25" s="36"/>
      <c r="V25" s="36"/>
      <c r="W25" s="37"/>
      <c r="X25" s="37"/>
      <c r="Y25" s="35"/>
    </row>
    <row r="26" spans="2:25" x14ac:dyDescent="0.25">
      <c r="B26" s="426" t="s">
        <v>1</v>
      </c>
      <c r="C26" s="420" t="s">
        <v>2</v>
      </c>
      <c r="D26" s="420" t="s">
        <v>3</v>
      </c>
      <c r="E26" s="422" t="s">
        <v>18</v>
      </c>
      <c r="F26" s="424" t="s">
        <v>5</v>
      </c>
      <c r="G26" s="35"/>
      <c r="H26" s="426" t="s">
        <v>1</v>
      </c>
      <c r="I26" s="420" t="s">
        <v>2</v>
      </c>
      <c r="J26" s="420" t="s">
        <v>3</v>
      </c>
      <c r="K26" s="422" t="s">
        <v>18</v>
      </c>
      <c r="L26" s="424" t="s">
        <v>5</v>
      </c>
      <c r="M26" s="35"/>
      <c r="N26" s="426" t="s">
        <v>1</v>
      </c>
      <c r="O26" s="420" t="s">
        <v>2</v>
      </c>
      <c r="P26" s="420" t="s">
        <v>3</v>
      </c>
      <c r="Q26" s="422" t="s">
        <v>18</v>
      </c>
      <c r="R26" s="424" t="s">
        <v>5</v>
      </c>
      <c r="S26" s="35"/>
      <c r="T26" s="426" t="s">
        <v>1</v>
      </c>
      <c r="U26" s="420" t="s">
        <v>2</v>
      </c>
      <c r="V26" s="420" t="s">
        <v>3</v>
      </c>
      <c r="W26" s="422" t="s">
        <v>18</v>
      </c>
      <c r="X26" s="424" t="s">
        <v>5</v>
      </c>
      <c r="Y26" s="35"/>
    </row>
    <row r="27" spans="2:25" ht="71.25" customHeight="1" thickBot="1" x14ac:dyDescent="0.3">
      <c r="B27" s="427"/>
      <c r="C27" s="421"/>
      <c r="D27" s="421"/>
      <c r="E27" s="423"/>
      <c r="F27" s="425"/>
      <c r="G27" s="35"/>
      <c r="H27" s="427"/>
      <c r="I27" s="421"/>
      <c r="J27" s="421"/>
      <c r="K27" s="423"/>
      <c r="L27" s="425"/>
      <c r="M27" s="35"/>
      <c r="N27" s="427"/>
      <c r="O27" s="421"/>
      <c r="P27" s="421"/>
      <c r="Q27" s="423"/>
      <c r="R27" s="425"/>
      <c r="S27" s="35"/>
      <c r="T27" s="427"/>
      <c r="U27" s="421"/>
      <c r="V27" s="421"/>
      <c r="W27" s="423"/>
      <c r="X27" s="425"/>
      <c r="Y27" s="35"/>
    </row>
    <row r="28" spans="2:25" ht="15.75" thickBot="1" x14ac:dyDescent="0.3">
      <c r="B28" s="336">
        <v>43831</v>
      </c>
      <c r="C28" s="112">
        <v>6</v>
      </c>
      <c r="D28" s="313">
        <v>559.5</v>
      </c>
      <c r="E28" s="23">
        <v>664</v>
      </c>
      <c r="F28" s="318">
        <f>+E28/C28</f>
        <v>110.66666666666667</v>
      </c>
      <c r="G28" s="35"/>
      <c r="H28" s="142">
        <v>43831</v>
      </c>
      <c r="I28" s="226">
        <v>4</v>
      </c>
      <c r="J28" s="23">
        <v>305.3</v>
      </c>
      <c r="K28" s="313">
        <v>287</v>
      </c>
      <c r="L28" s="26">
        <f t="shared" ref="L28:L30" si="3">+K28/I28</f>
        <v>71.75</v>
      </c>
      <c r="M28" s="35"/>
      <c r="N28" s="142">
        <v>43831</v>
      </c>
      <c r="O28" s="226">
        <v>6</v>
      </c>
      <c r="P28" s="23">
        <v>640.5</v>
      </c>
      <c r="Q28" s="315">
        <v>348</v>
      </c>
      <c r="R28" s="26">
        <f t="shared" ref="R28:R29" si="4">+Q28/O28</f>
        <v>58</v>
      </c>
      <c r="S28" s="35"/>
      <c r="T28" s="142">
        <v>43831</v>
      </c>
      <c r="U28" s="140">
        <v>4</v>
      </c>
      <c r="V28" s="47">
        <v>265.89999999999998</v>
      </c>
      <c r="W28" s="41">
        <v>361</v>
      </c>
      <c r="X28" s="42">
        <f t="shared" ref="X28:X30" si="5">V28/U28</f>
        <v>66.474999999999994</v>
      </c>
      <c r="Y28" s="35"/>
    </row>
    <row r="29" spans="2:25" ht="15.75" thickBot="1" x14ac:dyDescent="0.3">
      <c r="B29" s="142">
        <v>43862</v>
      </c>
      <c r="C29" s="78">
        <v>6</v>
      </c>
      <c r="D29" s="28">
        <v>543.4</v>
      </c>
      <c r="E29" s="28">
        <v>647</v>
      </c>
      <c r="F29" s="314">
        <f t="shared" ref="F29:F30" si="6">E29/C29</f>
        <v>107.83333333333333</v>
      </c>
      <c r="G29" s="35"/>
      <c r="H29" s="142">
        <v>43862</v>
      </c>
      <c r="I29" s="30">
        <v>4</v>
      </c>
      <c r="J29" s="28">
        <v>290.2</v>
      </c>
      <c r="K29" s="313">
        <v>281</v>
      </c>
      <c r="L29" s="26">
        <f t="shared" si="3"/>
        <v>70.25</v>
      </c>
      <c r="M29" s="35"/>
      <c r="N29" s="142">
        <v>43862</v>
      </c>
      <c r="O29" s="30">
        <v>6</v>
      </c>
      <c r="P29" s="28">
        <v>331.1</v>
      </c>
      <c r="Q29" s="76">
        <v>383</v>
      </c>
      <c r="R29" s="26">
        <f t="shared" si="4"/>
        <v>63.833333333333336</v>
      </c>
      <c r="S29" s="35"/>
      <c r="T29" s="142">
        <v>43862</v>
      </c>
      <c r="U29" s="31">
        <v>4</v>
      </c>
      <c r="V29" s="47">
        <v>320.60000000000002</v>
      </c>
      <c r="W29" s="41">
        <v>341</v>
      </c>
      <c r="X29" s="42">
        <f t="shared" si="5"/>
        <v>80.150000000000006</v>
      </c>
      <c r="Y29" s="35"/>
    </row>
    <row r="30" spans="2:25" ht="15.75" customHeight="1" thickBot="1" x14ac:dyDescent="0.3">
      <c r="B30" s="142">
        <v>43891</v>
      </c>
      <c r="C30" s="78">
        <v>6</v>
      </c>
      <c r="D30" s="277">
        <v>219.73</v>
      </c>
      <c r="E30" s="28">
        <v>363.5</v>
      </c>
      <c r="F30" s="314">
        <f t="shared" si="6"/>
        <v>60.583333333333336</v>
      </c>
      <c r="G30" s="35"/>
      <c r="H30" s="142">
        <v>43891</v>
      </c>
      <c r="I30" s="30">
        <v>4</v>
      </c>
      <c r="J30" s="28">
        <v>330.9</v>
      </c>
      <c r="K30" s="313">
        <v>330.83</v>
      </c>
      <c r="L30" s="26">
        <f t="shared" si="3"/>
        <v>82.707499999999996</v>
      </c>
      <c r="M30" s="35"/>
      <c r="N30" s="142">
        <v>43891</v>
      </c>
      <c r="O30" s="78">
        <v>6</v>
      </c>
      <c r="P30" s="113">
        <v>323.39999999999998</v>
      </c>
      <c r="Q30" s="126">
        <v>376</v>
      </c>
      <c r="R30" s="316">
        <f t="shared" ref="R30" si="7">+Q30/O30</f>
        <v>62.666666666666664</v>
      </c>
      <c r="S30" s="35"/>
      <c r="T30" s="142">
        <v>43891</v>
      </c>
      <c r="U30" s="31">
        <v>4</v>
      </c>
      <c r="V30" s="47">
        <v>341.8</v>
      </c>
      <c r="W30" s="41">
        <v>359</v>
      </c>
      <c r="X30" s="42">
        <f t="shared" si="5"/>
        <v>85.45</v>
      </c>
      <c r="Y30" s="35"/>
    </row>
    <row r="31" spans="2:25" ht="15.75" thickBot="1" x14ac:dyDescent="0.3">
      <c r="B31" s="142">
        <v>43922</v>
      </c>
      <c r="C31" s="45"/>
      <c r="D31" s="47"/>
      <c r="E31" s="47"/>
      <c r="F31" s="46"/>
      <c r="G31" s="35"/>
      <c r="H31" s="142">
        <v>43922</v>
      </c>
      <c r="I31" s="31"/>
      <c r="J31" s="47"/>
      <c r="K31" s="41"/>
      <c r="L31" s="42"/>
      <c r="M31" s="35"/>
      <c r="N31" s="142">
        <v>43922</v>
      </c>
      <c r="O31" s="45"/>
      <c r="P31" s="93"/>
      <c r="Q31" s="127"/>
      <c r="R31" s="271"/>
      <c r="S31" s="35"/>
      <c r="T31" s="142">
        <v>43922</v>
      </c>
      <c r="U31" s="31"/>
      <c r="V31" s="47"/>
      <c r="W31" s="41"/>
      <c r="X31" s="42"/>
      <c r="Y31" s="35"/>
    </row>
    <row r="32" spans="2:25" ht="15.75" thickBot="1" x14ac:dyDescent="0.3">
      <c r="B32" s="142">
        <v>43952</v>
      </c>
      <c r="C32" s="45"/>
      <c r="D32" s="47"/>
      <c r="E32" s="47"/>
      <c r="F32" s="46"/>
      <c r="G32" s="35"/>
      <c r="H32" s="142">
        <v>43952</v>
      </c>
      <c r="I32" s="31"/>
      <c r="J32" s="47"/>
      <c r="K32" s="41"/>
      <c r="L32" s="42"/>
      <c r="M32" s="35"/>
      <c r="N32" s="142">
        <v>43952</v>
      </c>
      <c r="O32" s="31"/>
      <c r="P32" s="47"/>
      <c r="Q32" s="48"/>
      <c r="R32" s="271"/>
      <c r="S32" s="35"/>
      <c r="T32" s="142">
        <v>43952</v>
      </c>
      <c r="U32" s="31"/>
      <c r="V32" s="47"/>
      <c r="W32" s="41"/>
      <c r="X32" s="42"/>
      <c r="Y32" s="35"/>
    </row>
    <row r="33" spans="2:25" ht="15.75" thickBot="1" x14ac:dyDescent="0.3">
      <c r="B33" s="142">
        <v>43983</v>
      </c>
      <c r="C33" s="45"/>
      <c r="D33" s="47"/>
      <c r="E33" s="47"/>
      <c r="F33" s="46"/>
      <c r="G33" s="35"/>
      <c r="H33" s="142">
        <v>43983</v>
      </c>
      <c r="I33" s="31"/>
      <c r="J33" s="47"/>
      <c r="K33" s="41"/>
      <c r="L33" s="42"/>
      <c r="M33" s="35"/>
      <c r="N33" s="142">
        <v>43983</v>
      </c>
      <c r="O33" s="31"/>
      <c r="P33" s="47"/>
      <c r="Q33" s="48"/>
      <c r="R33" s="271"/>
      <c r="S33" s="35"/>
      <c r="T33" s="142">
        <v>43983</v>
      </c>
      <c r="U33" s="31"/>
      <c r="V33" s="47"/>
      <c r="W33" s="41"/>
      <c r="X33" s="42"/>
      <c r="Y33" s="35"/>
    </row>
    <row r="34" spans="2:25" ht="15.75" thickBot="1" x14ac:dyDescent="0.3">
      <c r="B34" s="142">
        <v>44013</v>
      </c>
      <c r="C34" s="45"/>
      <c r="D34" s="47"/>
      <c r="E34" s="47"/>
      <c r="F34" s="273"/>
      <c r="G34" s="35"/>
      <c r="H34" s="142">
        <v>44013</v>
      </c>
      <c r="I34" s="31"/>
      <c r="J34" s="47"/>
      <c r="K34" s="41"/>
      <c r="L34" s="42"/>
      <c r="M34" s="35"/>
      <c r="N34" s="142">
        <v>44013</v>
      </c>
      <c r="O34" s="31"/>
      <c r="P34" s="47"/>
      <c r="Q34" s="48"/>
      <c r="R34" s="42"/>
      <c r="S34" s="35"/>
      <c r="T34" s="142">
        <v>44013</v>
      </c>
      <c r="U34" s="31"/>
      <c r="V34" s="66"/>
      <c r="W34" s="66"/>
      <c r="X34" s="42"/>
      <c r="Y34" s="35"/>
    </row>
    <row r="35" spans="2:25" ht="15.75" thickBot="1" x14ac:dyDescent="0.3">
      <c r="B35" s="142">
        <v>44044</v>
      </c>
      <c r="C35" s="209"/>
      <c r="D35" s="47"/>
      <c r="E35" s="47"/>
      <c r="F35" s="273"/>
      <c r="G35" s="35"/>
      <c r="H35" s="142">
        <v>44044</v>
      </c>
      <c r="I35" s="148"/>
      <c r="J35" s="47"/>
      <c r="K35" s="41"/>
      <c r="L35" s="42"/>
      <c r="M35" s="35"/>
      <c r="N35" s="142">
        <v>44044</v>
      </c>
      <c r="O35" s="141"/>
      <c r="P35" s="47"/>
      <c r="Q35" s="48"/>
      <c r="R35" s="42"/>
      <c r="S35" s="35"/>
      <c r="T35" s="142">
        <v>44044</v>
      </c>
      <c r="U35" s="141"/>
      <c r="V35" s="47"/>
      <c r="W35" s="65"/>
      <c r="X35" s="42"/>
      <c r="Y35" s="35"/>
    </row>
    <row r="36" spans="2:25" ht="15.75" thickBot="1" x14ac:dyDescent="0.3">
      <c r="B36" s="142">
        <v>44075</v>
      </c>
      <c r="C36" s="45"/>
      <c r="D36" s="47"/>
      <c r="E36" s="47"/>
      <c r="F36" s="273"/>
      <c r="G36" s="35"/>
      <c r="H36" s="142">
        <v>44075</v>
      </c>
      <c r="I36" s="31"/>
      <c r="J36" s="47"/>
      <c r="K36" s="41"/>
      <c r="L36" s="42"/>
      <c r="M36" s="35"/>
      <c r="N36" s="142">
        <v>44075</v>
      </c>
      <c r="O36" s="31"/>
      <c r="P36" s="47"/>
      <c r="Q36" s="48"/>
      <c r="R36" s="42"/>
      <c r="S36" s="35"/>
      <c r="T36" s="142">
        <v>44075</v>
      </c>
      <c r="U36" s="31"/>
      <c r="V36" s="47"/>
      <c r="W36" s="41"/>
      <c r="X36" s="42"/>
      <c r="Y36" s="35"/>
    </row>
    <row r="37" spans="2:25" ht="15.75" thickBot="1" x14ac:dyDescent="0.3">
      <c r="B37" s="142">
        <v>44105</v>
      </c>
      <c r="C37" s="45"/>
      <c r="D37" s="47"/>
      <c r="E37" s="47"/>
      <c r="F37" s="273"/>
      <c r="G37" s="35"/>
      <c r="H37" s="142">
        <v>44105</v>
      </c>
      <c r="I37" s="31"/>
      <c r="J37" s="47"/>
      <c r="K37" s="41"/>
      <c r="L37" s="42"/>
      <c r="M37" s="35"/>
      <c r="N37" s="142">
        <v>44105</v>
      </c>
      <c r="O37" s="31"/>
      <c r="P37" s="47"/>
      <c r="Q37" s="48"/>
      <c r="R37" s="42"/>
      <c r="S37" s="35"/>
      <c r="T37" s="142">
        <v>44105</v>
      </c>
      <c r="U37" s="31"/>
      <c r="V37" s="47"/>
      <c r="W37" s="41"/>
      <c r="X37" s="42"/>
      <c r="Y37" s="35"/>
    </row>
    <row r="38" spans="2:25" ht="15.75" thickBot="1" x14ac:dyDescent="0.3">
      <c r="B38" s="142">
        <v>44136</v>
      </c>
      <c r="C38" s="45"/>
      <c r="D38" s="47"/>
      <c r="E38" s="47"/>
      <c r="F38" s="273"/>
      <c r="G38" s="35"/>
      <c r="H38" s="142">
        <v>44136</v>
      </c>
      <c r="I38" s="31"/>
      <c r="J38" s="47"/>
      <c r="K38" s="41"/>
      <c r="L38" s="42"/>
      <c r="M38" s="35"/>
      <c r="N38" s="142">
        <v>44136</v>
      </c>
      <c r="O38" s="31"/>
      <c r="P38" s="47"/>
      <c r="Q38" s="48"/>
      <c r="R38" s="42"/>
      <c r="S38" s="35"/>
      <c r="T38" s="142">
        <v>44136</v>
      </c>
      <c r="U38" s="31"/>
      <c r="V38" s="47"/>
      <c r="W38" s="41"/>
      <c r="X38" s="42"/>
      <c r="Y38" s="35"/>
    </row>
    <row r="39" spans="2:25" ht="15.75" thickBot="1" x14ac:dyDescent="0.3">
      <c r="B39" s="142">
        <v>44166</v>
      </c>
      <c r="C39" s="45"/>
      <c r="D39" s="47"/>
      <c r="E39" s="47"/>
      <c r="F39" s="273"/>
      <c r="G39" s="35"/>
      <c r="H39" s="142">
        <v>44166</v>
      </c>
      <c r="I39" s="31"/>
      <c r="J39" s="53"/>
      <c r="K39" s="68"/>
      <c r="L39" s="42"/>
      <c r="M39" s="35"/>
      <c r="N39" s="142">
        <v>44166</v>
      </c>
      <c r="O39" s="31"/>
      <c r="P39" s="47"/>
      <c r="Q39" s="48"/>
      <c r="R39" s="42"/>
      <c r="S39" s="35"/>
      <c r="T39" s="142">
        <v>44166</v>
      </c>
      <c r="U39" s="31"/>
      <c r="V39" s="53"/>
      <c r="W39" s="68"/>
      <c r="X39" s="42"/>
      <c r="Y39" s="35"/>
    </row>
    <row r="40" spans="2:25" ht="15.75" thickBot="1" x14ac:dyDescent="0.3">
      <c r="B40" s="71" t="s">
        <v>22</v>
      </c>
      <c r="C40" s="200">
        <f>AVERAGE(C28:C39)</f>
        <v>6</v>
      </c>
      <c r="D40" s="201">
        <f>AVERAGE(D28:D39)</f>
        <v>440.87666666666672</v>
      </c>
      <c r="E40" s="272">
        <f>AVERAGE(E28:E39)</f>
        <v>558.16666666666663</v>
      </c>
      <c r="F40" s="202">
        <f>AVERAGE(F28:F39)</f>
        <v>93.027777777777771</v>
      </c>
      <c r="G40" s="70"/>
      <c r="H40" s="71" t="s">
        <v>22</v>
      </c>
      <c r="I40" s="72">
        <f>AVERAGE(I28:I39)</f>
        <v>4</v>
      </c>
      <c r="J40" s="54">
        <f>AVERAGE(J28:J39)</f>
        <v>308.8</v>
      </c>
      <c r="K40" s="69">
        <f>AVERAGE(K28:K39)</f>
        <v>299.60999999999996</v>
      </c>
      <c r="L40" s="71">
        <f>AVERAGE(L28:L39)</f>
        <v>74.902499999999989</v>
      </c>
      <c r="M40" s="70"/>
      <c r="N40" s="71" t="s">
        <v>22</v>
      </c>
      <c r="O40" s="200">
        <f>AVERAGE(O28:O39)</f>
        <v>6</v>
      </c>
      <c r="P40" s="201">
        <f>AVERAGE(P28:P39)</f>
        <v>431.66666666666669</v>
      </c>
      <c r="Q40" s="272">
        <f>AVERAGE(Q28:Q39)</f>
        <v>369</v>
      </c>
      <c r="R40" s="199">
        <f>AVERAGE(R28:R39)</f>
        <v>61.5</v>
      </c>
      <c r="S40" s="70"/>
      <c r="T40" s="71" t="s">
        <v>22</v>
      </c>
      <c r="U40" s="72">
        <f>AVERAGE(U28:U39)</f>
        <v>4</v>
      </c>
      <c r="V40" s="54">
        <f>AVERAGE(V28:V39)</f>
        <v>309.43333333333334</v>
      </c>
      <c r="W40" s="54">
        <f>AVERAGE(W28:W39)</f>
        <v>353.66666666666669</v>
      </c>
      <c r="X40" s="55">
        <f>AVERAGE(X28:X39)</f>
        <v>77.358333333333334</v>
      </c>
      <c r="Y40" s="35"/>
    </row>
    <row r="41" spans="2:25" x14ac:dyDescent="0.25">
      <c r="B41" s="73"/>
      <c r="C41" s="74"/>
      <c r="D41" s="74"/>
      <c r="E41" s="74"/>
      <c r="F41" s="35"/>
      <c r="G41" s="35"/>
      <c r="H41" s="35"/>
      <c r="I41" s="35"/>
      <c r="J41" s="35"/>
      <c r="K41" s="35"/>
      <c r="L41" s="35"/>
      <c r="M41" s="35"/>
      <c r="N41" s="429"/>
      <c r="O41" s="429"/>
      <c r="P41" s="429"/>
      <c r="Q41" s="429"/>
      <c r="R41" s="429"/>
      <c r="S41" s="35"/>
      <c r="T41" s="35"/>
      <c r="U41" s="35"/>
      <c r="V41" s="35"/>
      <c r="W41" s="35"/>
      <c r="X41" s="35"/>
      <c r="Y41" s="35"/>
    </row>
    <row r="42" spans="2:25" ht="16.5" thickBot="1" x14ac:dyDescent="0.3"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75"/>
      <c r="O42" s="35"/>
      <c r="P42" s="430"/>
      <c r="Q42" s="430"/>
      <c r="R42" s="430"/>
      <c r="S42" s="430"/>
      <c r="T42" s="430"/>
      <c r="U42" s="35"/>
      <c r="V42" s="35"/>
      <c r="W42" s="35"/>
      <c r="X42" s="35"/>
      <c r="Y42" s="35"/>
    </row>
    <row r="43" spans="2:25" ht="16.5" thickBot="1" x14ac:dyDescent="0.3">
      <c r="B43" s="416" t="s">
        <v>76</v>
      </c>
      <c r="C43" s="417"/>
      <c r="D43" s="417"/>
      <c r="E43" s="417"/>
      <c r="F43" s="418"/>
      <c r="G43" s="35"/>
      <c r="H43" s="416" t="s">
        <v>76</v>
      </c>
      <c r="I43" s="417"/>
      <c r="J43" s="417"/>
      <c r="K43" s="417"/>
      <c r="L43" s="418"/>
      <c r="M43" s="35"/>
      <c r="N43" s="416" t="s">
        <v>76</v>
      </c>
      <c r="O43" s="417"/>
      <c r="P43" s="417"/>
      <c r="Q43" s="417"/>
      <c r="R43" s="418"/>
      <c r="S43" s="35"/>
      <c r="T43" s="416" t="s">
        <v>76</v>
      </c>
      <c r="U43" s="417"/>
      <c r="V43" s="417"/>
      <c r="W43" s="417"/>
      <c r="X43" s="418"/>
      <c r="Y43" s="35"/>
    </row>
    <row r="44" spans="2:25" x14ac:dyDescent="0.25">
      <c r="B44" s="419" t="s">
        <v>32</v>
      </c>
      <c r="C44" s="419"/>
      <c r="D44" s="419"/>
      <c r="E44" s="419"/>
      <c r="F44" s="419"/>
      <c r="G44" s="35"/>
      <c r="H44" s="419" t="s">
        <v>33</v>
      </c>
      <c r="I44" s="419"/>
      <c r="J44" s="419"/>
      <c r="K44" s="419"/>
      <c r="L44" s="419"/>
      <c r="M44" s="35"/>
      <c r="N44" s="419" t="s">
        <v>34</v>
      </c>
      <c r="O44" s="419"/>
      <c r="P44" s="419"/>
      <c r="Q44" s="419"/>
      <c r="R44" s="419"/>
      <c r="S44" s="35"/>
      <c r="T44" s="419" t="s">
        <v>35</v>
      </c>
      <c r="U44" s="419"/>
      <c r="V44" s="419"/>
      <c r="W44" s="419"/>
      <c r="X44" s="419"/>
      <c r="Y44" s="35"/>
    </row>
    <row r="45" spans="2:25" ht="15.75" thickBot="1" x14ac:dyDescent="0.3">
      <c r="B45" s="36"/>
      <c r="C45" s="36"/>
      <c r="D45" s="36"/>
      <c r="E45" s="37"/>
      <c r="F45" s="37"/>
      <c r="G45" s="35"/>
      <c r="H45" s="36"/>
      <c r="I45" s="36"/>
      <c r="J45" s="36"/>
      <c r="K45" s="36"/>
      <c r="L45" s="37"/>
      <c r="M45" s="35"/>
      <c r="N45" s="36"/>
      <c r="O45" s="36"/>
      <c r="P45" s="36"/>
      <c r="Q45" s="37"/>
      <c r="R45" s="37"/>
      <c r="S45" s="35"/>
      <c r="T45" s="36"/>
      <c r="U45" s="36"/>
      <c r="V45" s="36"/>
      <c r="W45" s="36"/>
      <c r="X45" s="37"/>
      <c r="Y45" s="35"/>
    </row>
    <row r="46" spans="2:25" x14ac:dyDescent="0.25">
      <c r="B46" s="426" t="s">
        <v>1</v>
      </c>
      <c r="C46" s="420" t="s">
        <v>2</v>
      </c>
      <c r="D46" s="420" t="s">
        <v>3</v>
      </c>
      <c r="E46" s="422" t="s">
        <v>18</v>
      </c>
      <c r="F46" s="424" t="s">
        <v>5</v>
      </c>
      <c r="G46" s="35"/>
      <c r="H46" s="426" t="s">
        <v>1</v>
      </c>
      <c r="I46" s="420" t="s">
        <v>2</v>
      </c>
      <c r="J46" s="420" t="s">
        <v>3</v>
      </c>
      <c r="K46" s="422" t="s">
        <v>18</v>
      </c>
      <c r="L46" s="424" t="s">
        <v>5</v>
      </c>
      <c r="M46" s="35"/>
      <c r="N46" s="426" t="s">
        <v>1</v>
      </c>
      <c r="O46" s="420" t="s">
        <v>2</v>
      </c>
      <c r="P46" s="420" t="s">
        <v>3</v>
      </c>
      <c r="Q46" s="422" t="s">
        <v>18</v>
      </c>
      <c r="R46" s="424" t="s">
        <v>5</v>
      </c>
      <c r="S46" s="35"/>
      <c r="T46" s="426" t="s">
        <v>1</v>
      </c>
      <c r="U46" s="420" t="s">
        <v>2</v>
      </c>
      <c r="V46" s="420" t="s">
        <v>3</v>
      </c>
      <c r="W46" s="422" t="s">
        <v>18</v>
      </c>
      <c r="X46" s="424" t="s">
        <v>5</v>
      </c>
      <c r="Y46" s="35"/>
    </row>
    <row r="47" spans="2:25" ht="73.5" customHeight="1" thickBot="1" x14ac:dyDescent="0.3">
      <c r="B47" s="427"/>
      <c r="C47" s="421"/>
      <c r="D47" s="421"/>
      <c r="E47" s="423"/>
      <c r="F47" s="425"/>
      <c r="G47" s="35"/>
      <c r="H47" s="427"/>
      <c r="I47" s="421"/>
      <c r="J47" s="421"/>
      <c r="K47" s="423"/>
      <c r="L47" s="425"/>
      <c r="M47" s="35"/>
      <c r="N47" s="427"/>
      <c r="O47" s="421"/>
      <c r="P47" s="421"/>
      <c r="Q47" s="423"/>
      <c r="R47" s="425"/>
      <c r="S47" s="35"/>
      <c r="T47" s="427"/>
      <c r="U47" s="421"/>
      <c r="V47" s="421"/>
      <c r="W47" s="423"/>
      <c r="X47" s="425"/>
      <c r="Y47" s="35"/>
    </row>
    <row r="48" spans="2:25" ht="15.75" thickBot="1" x14ac:dyDescent="0.3">
      <c r="B48" s="142">
        <v>43831</v>
      </c>
      <c r="C48" s="226">
        <v>5</v>
      </c>
      <c r="D48" s="315">
        <v>245.6</v>
      </c>
      <c r="E48" s="317">
        <v>262</v>
      </c>
      <c r="F48" s="318">
        <f t="shared" ref="F48:F50" si="8">+E48/C48</f>
        <v>52.4</v>
      </c>
      <c r="G48" s="35"/>
      <c r="H48" s="142">
        <v>43831</v>
      </c>
      <c r="I48" s="226">
        <v>6</v>
      </c>
      <c r="J48" s="315">
        <v>250</v>
      </c>
      <c r="K48" s="315">
        <v>305</v>
      </c>
      <c r="L48" s="318">
        <f t="shared" ref="L48:L50" si="9">+K48/I48</f>
        <v>50.833333333333336</v>
      </c>
      <c r="M48" s="35"/>
      <c r="N48" s="142">
        <v>43831</v>
      </c>
      <c r="O48" s="140">
        <v>6</v>
      </c>
      <c r="P48" s="64">
        <v>601.70000000000005</v>
      </c>
      <c r="Q48" s="198">
        <v>741</v>
      </c>
      <c r="R48" s="63">
        <f t="shared" ref="R48:R50" si="10">+Q48/O48</f>
        <v>123.5</v>
      </c>
      <c r="S48" s="35"/>
      <c r="T48" s="142">
        <v>43831</v>
      </c>
      <c r="U48" s="140">
        <v>7</v>
      </c>
      <c r="V48" s="64">
        <v>306.10000000000002</v>
      </c>
      <c r="W48" s="64">
        <v>356</v>
      </c>
      <c r="X48" s="63">
        <f t="shared" ref="X48:X50" si="11">+W48/U48</f>
        <v>50.857142857142854</v>
      </c>
      <c r="Y48" s="35"/>
    </row>
    <row r="49" spans="2:25" ht="15.75" thickBot="1" x14ac:dyDescent="0.3">
      <c r="B49" s="142">
        <v>43862</v>
      </c>
      <c r="C49" s="30">
        <v>5</v>
      </c>
      <c r="D49" s="76">
        <v>240.8</v>
      </c>
      <c r="E49" s="317">
        <v>261</v>
      </c>
      <c r="F49" s="318">
        <f t="shared" si="8"/>
        <v>52.2</v>
      </c>
      <c r="G49" s="35"/>
      <c r="H49" s="142">
        <v>43862</v>
      </c>
      <c r="I49" s="30">
        <v>6</v>
      </c>
      <c r="J49" s="76">
        <v>252.4</v>
      </c>
      <c r="K49" s="76">
        <v>306</v>
      </c>
      <c r="L49" s="318">
        <f t="shared" si="9"/>
        <v>51</v>
      </c>
      <c r="M49" s="35"/>
      <c r="N49" s="142">
        <v>43862</v>
      </c>
      <c r="O49" s="31">
        <v>6</v>
      </c>
      <c r="P49" s="48">
        <v>732.3</v>
      </c>
      <c r="Q49" s="198">
        <v>904</v>
      </c>
      <c r="R49" s="63">
        <f t="shared" si="10"/>
        <v>150.66666666666666</v>
      </c>
      <c r="S49" s="35"/>
      <c r="T49" s="142">
        <v>43862</v>
      </c>
      <c r="U49" s="31">
        <v>7</v>
      </c>
      <c r="V49" s="48">
        <v>288.89999999999998</v>
      </c>
      <c r="W49" s="48">
        <v>331</v>
      </c>
      <c r="X49" s="63">
        <f t="shared" si="11"/>
        <v>47.285714285714285</v>
      </c>
      <c r="Y49" s="35"/>
    </row>
    <row r="50" spans="2:25" ht="15.75" thickBot="1" x14ac:dyDescent="0.3">
      <c r="B50" s="142">
        <v>43891</v>
      </c>
      <c r="C50" s="30">
        <v>5</v>
      </c>
      <c r="D50" s="76">
        <v>254</v>
      </c>
      <c r="E50" s="317">
        <v>292</v>
      </c>
      <c r="F50" s="318">
        <f t="shared" si="8"/>
        <v>58.4</v>
      </c>
      <c r="G50" s="35"/>
      <c r="H50" s="142">
        <v>43891</v>
      </c>
      <c r="I50" s="30">
        <v>6</v>
      </c>
      <c r="J50" s="76">
        <v>252.4</v>
      </c>
      <c r="K50" s="76">
        <v>306</v>
      </c>
      <c r="L50" s="318">
        <f t="shared" si="9"/>
        <v>51</v>
      </c>
      <c r="M50" s="35"/>
      <c r="N50" s="142">
        <v>43891</v>
      </c>
      <c r="O50" s="31">
        <v>6</v>
      </c>
      <c r="P50" s="48">
        <v>782.5</v>
      </c>
      <c r="Q50" s="198">
        <v>955</v>
      </c>
      <c r="R50" s="63">
        <f t="shared" si="10"/>
        <v>159.16666666666666</v>
      </c>
      <c r="S50" s="35"/>
      <c r="T50" s="142">
        <v>43891</v>
      </c>
      <c r="U50" s="31">
        <v>7</v>
      </c>
      <c r="V50" s="48">
        <v>270</v>
      </c>
      <c r="W50" s="48">
        <v>306</v>
      </c>
      <c r="X50" s="63">
        <f t="shared" si="11"/>
        <v>43.714285714285715</v>
      </c>
      <c r="Y50" s="35"/>
    </row>
    <row r="51" spans="2:25" ht="15.75" thickBot="1" x14ac:dyDescent="0.3">
      <c r="B51" s="142">
        <v>43922</v>
      </c>
      <c r="C51" s="31"/>
      <c r="D51" s="48"/>
      <c r="E51" s="198"/>
      <c r="F51" s="63"/>
      <c r="G51" s="35"/>
      <c r="H51" s="142">
        <v>43922</v>
      </c>
      <c r="I51" s="30"/>
      <c r="J51" s="76"/>
      <c r="K51" s="76"/>
      <c r="L51" s="318"/>
      <c r="M51" s="35"/>
      <c r="N51" s="142">
        <v>43922</v>
      </c>
      <c r="O51" s="31"/>
      <c r="P51" s="48"/>
      <c r="Q51" s="198"/>
      <c r="R51" s="63"/>
      <c r="S51" s="35"/>
      <c r="T51" s="142">
        <v>43922</v>
      </c>
      <c r="U51" s="31"/>
      <c r="V51" s="48"/>
      <c r="W51" s="48"/>
      <c r="X51" s="63"/>
      <c r="Y51" s="35"/>
    </row>
    <row r="52" spans="2:25" ht="15.75" thickBot="1" x14ac:dyDescent="0.3">
      <c r="B52" s="142">
        <v>43952</v>
      </c>
      <c r="C52" s="31"/>
      <c r="D52" s="48"/>
      <c r="E52" s="198"/>
      <c r="F52" s="63"/>
      <c r="G52" s="35"/>
      <c r="H52" s="142">
        <v>43952</v>
      </c>
      <c r="I52" s="31"/>
      <c r="J52" s="48"/>
      <c r="K52" s="48"/>
      <c r="L52" s="63"/>
      <c r="M52" s="35"/>
      <c r="N52" s="142">
        <v>43952</v>
      </c>
      <c r="O52" s="31"/>
      <c r="P52" s="48"/>
      <c r="Q52" s="198"/>
      <c r="R52" s="63"/>
      <c r="S52" s="35"/>
      <c r="T52" s="142">
        <v>43952</v>
      </c>
      <c r="U52" s="31"/>
      <c r="V52" s="48"/>
      <c r="W52" s="48"/>
      <c r="X52" s="63"/>
      <c r="Y52" s="35"/>
    </row>
    <row r="53" spans="2:25" ht="15.75" thickBot="1" x14ac:dyDescent="0.3">
      <c r="B53" s="142">
        <v>43983</v>
      </c>
      <c r="C53" s="31"/>
      <c r="D53" s="48"/>
      <c r="E53" s="198"/>
      <c r="F53" s="63"/>
      <c r="G53" s="35"/>
      <c r="H53" s="142">
        <v>43983</v>
      </c>
      <c r="I53" s="31"/>
      <c r="J53" s="48"/>
      <c r="K53" s="48"/>
      <c r="L53" s="63"/>
      <c r="M53" s="35"/>
      <c r="N53" s="142">
        <v>43983</v>
      </c>
      <c r="O53" s="31"/>
      <c r="P53" s="48"/>
      <c r="Q53" s="198"/>
      <c r="R53" s="63"/>
      <c r="S53" s="35"/>
      <c r="T53" s="142">
        <v>43983</v>
      </c>
      <c r="U53" s="31"/>
      <c r="V53" s="48"/>
      <c r="W53" s="48"/>
      <c r="X53" s="63"/>
      <c r="Y53" s="35"/>
    </row>
    <row r="54" spans="2:25" ht="15.75" thickBot="1" x14ac:dyDescent="0.3">
      <c r="B54" s="142">
        <v>44013</v>
      </c>
      <c r="C54" s="31"/>
      <c r="D54" s="48"/>
      <c r="E54" s="198"/>
      <c r="F54" s="63"/>
      <c r="G54" s="35"/>
      <c r="H54" s="142">
        <v>44013</v>
      </c>
      <c r="I54" s="31"/>
      <c r="J54" s="48"/>
      <c r="K54" s="48"/>
      <c r="L54" s="63"/>
      <c r="M54" s="35"/>
      <c r="N54" s="142">
        <v>44013</v>
      </c>
      <c r="O54" s="31"/>
      <c r="P54" s="48"/>
      <c r="Q54" s="198"/>
      <c r="R54" s="63"/>
      <c r="S54" s="35"/>
      <c r="T54" s="142">
        <v>44013</v>
      </c>
      <c r="U54" s="31"/>
      <c r="V54" s="48"/>
      <c r="W54" s="48"/>
      <c r="X54" s="63"/>
      <c r="Y54" s="35"/>
    </row>
    <row r="55" spans="2:25" ht="15.75" thickBot="1" x14ac:dyDescent="0.3">
      <c r="B55" s="142">
        <v>44044</v>
      </c>
      <c r="C55" s="141"/>
      <c r="D55" s="48"/>
      <c r="E55" s="198"/>
      <c r="F55" s="63"/>
      <c r="G55" s="35"/>
      <c r="H55" s="142">
        <v>44044</v>
      </c>
      <c r="I55" s="141"/>
      <c r="J55" s="48"/>
      <c r="K55" s="48"/>
      <c r="L55" s="63"/>
      <c r="M55" s="35"/>
      <c r="N55" s="142">
        <v>44044</v>
      </c>
      <c r="O55" s="141"/>
      <c r="P55" s="48"/>
      <c r="Q55" s="198"/>
      <c r="R55" s="63"/>
      <c r="S55" s="35"/>
      <c r="T55" s="142">
        <v>44044</v>
      </c>
      <c r="U55" s="141"/>
      <c r="V55" s="48"/>
      <c r="W55" s="48"/>
      <c r="X55" s="63"/>
      <c r="Y55" s="35"/>
    </row>
    <row r="56" spans="2:25" ht="15.75" thickBot="1" x14ac:dyDescent="0.3">
      <c r="B56" s="142">
        <v>44075</v>
      </c>
      <c r="C56" s="31"/>
      <c r="D56" s="48"/>
      <c r="E56" s="198"/>
      <c r="F56" s="63"/>
      <c r="G56" s="35"/>
      <c r="H56" s="142">
        <v>44075</v>
      </c>
      <c r="I56" s="31"/>
      <c r="J56" s="48"/>
      <c r="K56" s="48"/>
      <c r="L56" s="63"/>
      <c r="M56" s="35"/>
      <c r="N56" s="142">
        <v>44075</v>
      </c>
      <c r="O56" s="31"/>
      <c r="P56" s="48"/>
      <c r="Q56" s="198"/>
      <c r="R56" s="63"/>
      <c r="S56" s="35"/>
      <c r="T56" s="142">
        <v>44075</v>
      </c>
      <c r="U56" s="31"/>
      <c r="V56" s="48"/>
      <c r="W56" s="48"/>
      <c r="X56" s="63"/>
      <c r="Y56" s="35"/>
    </row>
    <row r="57" spans="2:25" ht="15.75" thickBot="1" x14ac:dyDescent="0.3">
      <c r="B57" s="142">
        <v>44105</v>
      </c>
      <c r="C57" s="31"/>
      <c r="D57" s="48"/>
      <c r="E57" s="198"/>
      <c r="F57" s="63"/>
      <c r="G57" s="35"/>
      <c r="H57" s="142">
        <v>44105</v>
      </c>
      <c r="I57" s="31"/>
      <c r="J57" s="48"/>
      <c r="K57" s="48"/>
      <c r="L57" s="63"/>
      <c r="M57" s="35"/>
      <c r="N57" s="142">
        <v>44105</v>
      </c>
      <c r="O57" s="31"/>
      <c r="P57" s="48"/>
      <c r="Q57" s="198"/>
      <c r="R57" s="63"/>
      <c r="S57" s="35"/>
      <c r="T57" s="142">
        <v>44105</v>
      </c>
      <c r="U57" s="31"/>
      <c r="V57" s="48"/>
      <c r="W57" s="48"/>
      <c r="X57" s="63"/>
      <c r="Y57" s="35"/>
    </row>
    <row r="58" spans="2:25" ht="15.75" thickBot="1" x14ac:dyDescent="0.3">
      <c r="B58" s="142">
        <v>44136</v>
      </c>
      <c r="C58" s="31"/>
      <c r="D58" s="48"/>
      <c r="E58" s="198"/>
      <c r="F58" s="63"/>
      <c r="G58" s="35"/>
      <c r="H58" s="142">
        <v>44136</v>
      </c>
      <c r="I58" s="31"/>
      <c r="J58" s="48"/>
      <c r="K58" s="48"/>
      <c r="L58" s="63"/>
      <c r="M58" s="35"/>
      <c r="N58" s="142">
        <v>44136</v>
      </c>
      <c r="O58" s="31"/>
      <c r="P58" s="48"/>
      <c r="Q58" s="198"/>
      <c r="R58" s="63"/>
      <c r="S58" s="35"/>
      <c r="T58" s="142">
        <v>44136</v>
      </c>
      <c r="U58" s="31"/>
      <c r="V58" s="48"/>
      <c r="W58" s="48"/>
      <c r="X58" s="63"/>
      <c r="Y58" s="35"/>
    </row>
    <row r="59" spans="2:25" ht="15.75" thickBot="1" x14ac:dyDescent="0.3">
      <c r="B59" s="142">
        <v>44166</v>
      </c>
      <c r="C59" s="31"/>
      <c r="D59" s="48"/>
      <c r="E59" s="198"/>
      <c r="F59" s="63"/>
      <c r="G59" s="35"/>
      <c r="H59" s="142">
        <v>44166</v>
      </c>
      <c r="I59" s="31"/>
      <c r="J59" s="77"/>
      <c r="K59" s="77"/>
      <c r="L59" s="63"/>
      <c r="M59" s="35"/>
      <c r="N59" s="142">
        <v>44166</v>
      </c>
      <c r="O59" s="31"/>
      <c r="P59" s="77"/>
      <c r="Q59" s="198"/>
      <c r="R59" s="63"/>
      <c r="S59" s="35"/>
      <c r="T59" s="142">
        <v>44166</v>
      </c>
      <c r="U59" s="31"/>
      <c r="V59" s="64"/>
      <c r="W59" s="64"/>
      <c r="X59" s="63"/>
      <c r="Y59" s="35"/>
    </row>
    <row r="60" spans="2:25" ht="15.75" thickBot="1" x14ac:dyDescent="0.3">
      <c r="B60" s="71" t="s">
        <v>22</v>
      </c>
      <c r="C60" s="72">
        <f>AVERAGE(C48:C59)</f>
        <v>5</v>
      </c>
      <c r="D60" s="54">
        <f>AVERAGE(D48:D59)</f>
        <v>246.79999999999998</v>
      </c>
      <c r="E60" s="69">
        <f>AVERAGE(E48:E59)</f>
        <v>271.66666666666669</v>
      </c>
      <c r="F60" s="71">
        <f>AVERAGE(F48:F59)</f>
        <v>54.333333333333336</v>
      </c>
      <c r="G60" s="70"/>
      <c r="H60" s="71" t="s">
        <v>22</v>
      </c>
      <c r="I60" s="72">
        <f>AVERAGE(I48:I59)</f>
        <v>6</v>
      </c>
      <c r="J60" s="54">
        <f>AVERAGE(J48:J59)</f>
        <v>251.6</v>
      </c>
      <c r="K60" s="69">
        <f>AVERAGE(K48:K59)</f>
        <v>305.66666666666669</v>
      </c>
      <c r="L60" s="71">
        <f>AVERAGE(L48:L59)</f>
        <v>50.94444444444445</v>
      </c>
      <c r="M60" s="70"/>
      <c r="N60" s="71" t="s">
        <v>22</v>
      </c>
      <c r="O60" s="72">
        <f>AVERAGE(O48:O59)</f>
        <v>6</v>
      </c>
      <c r="P60" s="54">
        <f>AVERAGE(P48:P59)</f>
        <v>705.5</v>
      </c>
      <c r="Q60" s="69">
        <f>AVERAGE(Q48:Q59)</f>
        <v>866.66666666666663</v>
      </c>
      <c r="R60" s="71">
        <f>AVERAGE(R48:R59)</f>
        <v>144.44444444444443</v>
      </c>
      <c r="S60" s="70"/>
      <c r="T60" s="203" t="s">
        <v>22</v>
      </c>
      <c r="U60" s="72">
        <f>AVERAGE(U48:U59)</f>
        <v>7</v>
      </c>
      <c r="V60" s="54">
        <f>AVERAGE(V48:V59)</f>
        <v>288.33333333333331</v>
      </c>
      <c r="W60" s="54">
        <f>AVERAGE(W48:W59)</f>
        <v>331</v>
      </c>
      <c r="X60" s="55">
        <f>AVERAGE(X48:X59)</f>
        <v>47.285714285714285</v>
      </c>
      <c r="Y60" s="35"/>
    </row>
    <row r="61" spans="2:25" x14ac:dyDescent="0.25"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7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</row>
    <row r="62" spans="2:25" ht="15.75" thickBot="1" x14ac:dyDescent="0.3">
      <c r="B62" s="7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7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</row>
    <row r="63" spans="2:25" ht="16.5" thickBot="1" x14ac:dyDescent="0.3">
      <c r="B63" s="416" t="s">
        <v>76</v>
      </c>
      <c r="C63" s="417"/>
      <c r="D63" s="417"/>
      <c r="E63" s="417"/>
      <c r="F63" s="418"/>
      <c r="G63" s="35"/>
      <c r="H63" s="416" t="s">
        <v>76</v>
      </c>
      <c r="I63" s="417"/>
      <c r="J63" s="417"/>
      <c r="K63" s="417"/>
      <c r="L63" s="418"/>
      <c r="M63" s="35"/>
      <c r="N63" s="416" t="s">
        <v>76</v>
      </c>
      <c r="O63" s="417"/>
      <c r="P63" s="417"/>
      <c r="Q63" s="417"/>
      <c r="R63" s="418"/>
      <c r="S63" s="35"/>
      <c r="T63" s="416" t="s">
        <v>76</v>
      </c>
      <c r="U63" s="417"/>
      <c r="V63" s="417"/>
      <c r="W63" s="417"/>
      <c r="X63" s="418"/>
      <c r="Y63" s="35"/>
    </row>
    <row r="64" spans="2:25" x14ac:dyDescent="0.25">
      <c r="B64" s="419" t="s">
        <v>36</v>
      </c>
      <c r="C64" s="419"/>
      <c r="D64" s="419"/>
      <c r="E64" s="419"/>
      <c r="F64" s="419"/>
      <c r="G64" s="35"/>
      <c r="H64" s="419" t="s">
        <v>37</v>
      </c>
      <c r="I64" s="419"/>
      <c r="J64" s="419"/>
      <c r="K64" s="419"/>
      <c r="L64" s="419"/>
      <c r="M64" s="35"/>
      <c r="N64" s="419" t="s">
        <v>38</v>
      </c>
      <c r="O64" s="419"/>
      <c r="P64" s="419"/>
      <c r="Q64" s="419"/>
      <c r="R64" s="419"/>
      <c r="S64" s="35"/>
      <c r="T64" s="419" t="s">
        <v>39</v>
      </c>
      <c r="U64" s="419"/>
      <c r="V64" s="419"/>
      <c r="W64" s="419"/>
      <c r="X64" s="419"/>
      <c r="Y64" s="35"/>
    </row>
    <row r="65" spans="2:25" ht="15.75" thickBot="1" x14ac:dyDescent="0.3">
      <c r="B65" s="36"/>
      <c r="C65" s="36"/>
      <c r="D65" s="36"/>
      <c r="E65" s="36"/>
      <c r="F65" s="37"/>
      <c r="G65" s="35"/>
      <c r="H65" s="36"/>
      <c r="I65" s="36"/>
      <c r="J65" s="36"/>
      <c r="K65" s="37"/>
      <c r="L65" s="37"/>
      <c r="M65" s="35"/>
      <c r="N65" s="36"/>
      <c r="O65" s="36"/>
      <c r="P65" s="36"/>
      <c r="Q65" s="37"/>
      <c r="R65" s="37"/>
      <c r="S65" s="35"/>
      <c r="T65" s="36"/>
      <c r="U65" s="36"/>
      <c r="V65" s="36"/>
      <c r="W65" s="36"/>
      <c r="X65" s="37"/>
      <c r="Y65" s="35"/>
    </row>
    <row r="66" spans="2:25" x14ac:dyDescent="0.25">
      <c r="B66" s="426" t="s">
        <v>1</v>
      </c>
      <c r="C66" s="420" t="s">
        <v>2</v>
      </c>
      <c r="D66" s="420" t="s">
        <v>3</v>
      </c>
      <c r="E66" s="422" t="s">
        <v>18</v>
      </c>
      <c r="F66" s="424" t="s">
        <v>5</v>
      </c>
      <c r="G66" s="35"/>
      <c r="H66" s="426" t="s">
        <v>1</v>
      </c>
      <c r="I66" s="420" t="s">
        <v>2</v>
      </c>
      <c r="J66" s="420" t="s">
        <v>3</v>
      </c>
      <c r="K66" s="422" t="s">
        <v>18</v>
      </c>
      <c r="L66" s="424" t="s">
        <v>5</v>
      </c>
      <c r="M66" s="35"/>
      <c r="N66" s="426" t="s">
        <v>1</v>
      </c>
      <c r="O66" s="420" t="s">
        <v>2</v>
      </c>
      <c r="P66" s="420" t="s">
        <v>3</v>
      </c>
      <c r="Q66" s="422" t="s">
        <v>18</v>
      </c>
      <c r="R66" s="424" t="s">
        <v>5</v>
      </c>
      <c r="S66" s="35"/>
      <c r="T66" s="426" t="s">
        <v>1</v>
      </c>
      <c r="U66" s="420" t="s">
        <v>2</v>
      </c>
      <c r="V66" s="420" t="s">
        <v>3</v>
      </c>
      <c r="W66" s="422" t="s">
        <v>18</v>
      </c>
      <c r="X66" s="424" t="s">
        <v>5</v>
      </c>
      <c r="Y66" s="35"/>
    </row>
    <row r="67" spans="2:25" ht="68.25" customHeight="1" thickBot="1" x14ac:dyDescent="0.3">
      <c r="B67" s="427"/>
      <c r="C67" s="421"/>
      <c r="D67" s="421"/>
      <c r="E67" s="423"/>
      <c r="F67" s="425"/>
      <c r="G67" s="35"/>
      <c r="H67" s="427"/>
      <c r="I67" s="421"/>
      <c r="J67" s="421"/>
      <c r="K67" s="423"/>
      <c r="L67" s="425"/>
      <c r="M67" s="35"/>
      <c r="N67" s="427"/>
      <c r="O67" s="421"/>
      <c r="P67" s="421"/>
      <c r="Q67" s="423"/>
      <c r="R67" s="425"/>
      <c r="S67" s="35"/>
      <c r="T67" s="428"/>
      <c r="U67" s="421"/>
      <c r="V67" s="421"/>
      <c r="W67" s="423"/>
      <c r="X67" s="425"/>
      <c r="Y67" s="35"/>
    </row>
    <row r="68" spans="2:25" ht="15.75" thickBot="1" x14ac:dyDescent="0.3">
      <c r="B68" s="142">
        <v>43831</v>
      </c>
      <c r="C68" s="226">
        <v>5</v>
      </c>
      <c r="D68" s="315">
        <v>261.39999999999998</v>
      </c>
      <c r="E68" s="315">
        <v>312</v>
      </c>
      <c r="F68" s="26">
        <f t="shared" ref="F68:F70" si="12">+E68/C68</f>
        <v>62.4</v>
      </c>
      <c r="G68" s="35"/>
      <c r="H68" s="142">
        <v>43831</v>
      </c>
      <c r="I68" s="140">
        <v>3</v>
      </c>
      <c r="J68" s="64">
        <v>240</v>
      </c>
      <c r="K68" s="198">
        <v>311</v>
      </c>
      <c r="L68" s="63">
        <f t="shared" ref="L68:L70" si="13">+K68/I68</f>
        <v>103.66666666666667</v>
      </c>
      <c r="M68" s="35"/>
      <c r="N68" s="142">
        <v>43831</v>
      </c>
      <c r="O68" s="226">
        <v>3</v>
      </c>
      <c r="P68" s="76">
        <v>579.29999999999995</v>
      </c>
      <c r="Q68" s="317">
        <v>625</v>
      </c>
      <c r="R68" s="318">
        <f t="shared" ref="R68:R70" si="14">+Q68/O68</f>
        <v>208.33333333333334</v>
      </c>
      <c r="S68" s="75"/>
      <c r="T68" s="142">
        <v>43831</v>
      </c>
      <c r="U68" s="140">
        <v>7</v>
      </c>
      <c r="V68" s="64">
        <v>558.29999999999995</v>
      </c>
      <c r="W68" s="64">
        <v>594</v>
      </c>
      <c r="X68" s="63">
        <f t="shared" ref="X68:X70" si="15">+W68/U68</f>
        <v>84.857142857142861</v>
      </c>
      <c r="Y68" s="35"/>
    </row>
    <row r="69" spans="2:25" ht="15.75" thickBot="1" x14ac:dyDescent="0.3">
      <c r="B69" s="142">
        <v>43862</v>
      </c>
      <c r="C69" s="30">
        <v>5</v>
      </c>
      <c r="D69" s="76">
        <v>248</v>
      </c>
      <c r="E69" s="76">
        <v>309</v>
      </c>
      <c r="F69" s="26">
        <f t="shared" si="12"/>
        <v>61.8</v>
      </c>
      <c r="G69" s="35"/>
      <c r="H69" s="142">
        <v>43862</v>
      </c>
      <c r="I69" s="31">
        <v>3</v>
      </c>
      <c r="J69" s="48">
        <v>222.6</v>
      </c>
      <c r="K69" s="198">
        <v>292</v>
      </c>
      <c r="L69" s="63">
        <f t="shared" si="13"/>
        <v>97.333333333333329</v>
      </c>
      <c r="M69" s="35"/>
      <c r="N69" s="142">
        <v>43862</v>
      </c>
      <c r="O69" s="30">
        <v>3</v>
      </c>
      <c r="P69" s="76">
        <v>760.9</v>
      </c>
      <c r="Q69" s="317">
        <v>861</v>
      </c>
      <c r="R69" s="318">
        <f t="shared" si="14"/>
        <v>287</v>
      </c>
      <c r="S69" s="75"/>
      <c r="T69" s="142">
        <v>43862</v>
      </c>
      <c r="U69" s="140">
        <v>7</v>
      </c>
      <c r="V69" s="48">
        <v>488.4</v>
      </c>
      <c r="W69" s="48">
        <v>367.77</v>
      </c>
      <c r="X69" s="63">
        <f t="shared" si="15"/>
        <v>52.538571428571423</v>
      </c>
      <c r="Y69" s="35"/>
    </row>
    <row r="70" spans="2:25" ht="15.75" thickBot="1" x14ac:dyDescent="0.3">
      <c r="B70" s="142">
        <v>43891</v>
      </c>
      <c r="C70" s="30">
        <v>5</v>
      </c>
      <c r="D70" s="76">
        <v>323</v>
      </c>
      <c r="E70" s="76">
        <v>428</v>
      </c>
      <c r="F70" s="26">
        <f t="shared" si="12"/>
        <v>85.6</v>
      </c>
      <c r="G70" s="35"/>
      <c r="H70" s="142">
        <v>43891</v>
      </c>
      <c r="I70" s="31">
        <v>3</v>
      </c>
      <c r="J70" s="77">
        <v>222.6</v>
      </c>
      <c r="K70" s="198">
        <v>292</v>
      </c>
      <c r="L70" s="63">
        <f t="shared" si="13"/>
        <v>97.333333333333329</v>
      </c>
      <c r="M70" s="35"/>
      <c r="N70" s="142">
        <v>43891</v>
      </c>
      <c r="O70" s="30">
        <v>3</v>
      </c>
      <c r="P70" s="76">
        <v>788.8</v>
      </c>
      <c r="Q70" s="317">
        <v>970</v>
      </c>
      <c r="R70" s="318">
        <f t="shared" si="14"/>
        <v>323.33333333333331</v>
      </c>
      <c r="S70" s="75"/>
      <c r="T70" s="142">
        <v>43891</v>
      </c>
      <c r="U70" s="140">
        <v>7</v>
      </c>
      <c r="V70" s="48">
        <v>560.1</v>
      </c>
      <c r="W70" s="48">
        <v>574</v>
      </c>
      <c r="X70" s="63">
        <f t="shared" si="15"/>
        <v>82</v>
      </c>
      <c r="Y70" s="35"/>
    </row>
    <row r="71" spans="2:25" ht="15.75" thickBot="1" x14ac:dyDescent="0.3">
      <c r="B71" s="142">
        <v>43922</v>
      </c>
      <c r="C71" s="31"/>
      <c r="D71" s="48"/>
      <c r="E71" s="48"/>
      <c r="F71" s="42"/>
      <c r="G71" s="35"/>
      <c r="H71" s="142">
        <v>43922</v>
      </c>
      <c r="I71" s="31"/>
      <c r="J71" s="48"/>
      <c r="K71" s="198"/>
      <c r="L71" s="63"/>
      <c r="M71" s="35"/>
      <c r="N71" s="142">
        <v>43922</v>
      </c>
      <c r="O71" s="30"/>
      <c r="P71" s="317"/>
      <c r="Q71" s="76"/>
      <c r="R71" s="318"/>
      <c r="S71" s="75"/>
      <c r="T71" s="142">
        <v>43922</v>
      </c>
      <c r="U71" s="31"/>
      <c r="V71" s="48"/>
      <c r="W71" s="48"/>
      <c r="X71" s="63"/>
      <c r="Y71" s="35"/>
    </row>
    <row r="72" spans="2:25" ht="15.75" thickBot="1" x14ac:dyDescent="0.3">
      <c r="B72" s="142">
        <v>43952</v>
      </c>
      <c r="C72" s="31"/>
      <c r="D72" s="48"/>
      <c r="E72" s="48"/>
      <c r="F72" s="42"/>
      <c r="G72" s="35"/>
      <c r="H72" s="142">
        <v>43952</v>
      </c>
      <c r="I72" s="31"/>
      <c r="J72" s="48"/>
      <c r="K72" s="198"/>
      <c r="L72" s="63"/>
      <c r="M72" s="35"/>
      <c r="N72" s="142">
        <v>43952</v>
      </c>
      <c r="O72" s="31"/>
      <c r="P72" s="198"/>
      <c r="Q72" s="198"/>
      <c r="R72" s="63"/>
      <c r="S72" s="75"/>
      <c r="T72" s="142">
        <v>43952</v>
      </c>
      <c r="U72" s="31"/>
      <c r="V72" s="48"/>
      <c r="W72" s="48"/>
      <c r="X72" s="63"/>
      <c r="Y72" s="35"/>
    </row>
    <row r="73" spans="2:25" ht="15.75" thickBot="1" x14ac:dyDescent="0.3">
      <c r="B73" s="142">
        <v>43983</v>
      </c>
      <c r="C73" s="31"/>
      <c r="D73" s="48"/>
      <c r="E73" s="48"/>
      <c r="F73" s="42"/>
      <c r="G73" s="35"/>
      <c r="H73" s="142">
        <v>43983</v>
      </c>
      <c r="I73" s="31"/>
      <c r="J73" s="48"/>
      <c r="K73" s="198"/>
      <c r="L73" s="63"/>
      <c r="M73" s="35"/>
      <c r="N73" s="142">
        <v>43983</v>
      </c>
      <c r="O73" s="31"/>
      <c r="P73" s="48"/>
      <c r="Q73" s="198"/>
      <c r="R73" s="63"/>
      <c r="S73" s="75"/>
      <c r="T73" s="142">
        <v>43983</v>
      </c>
      <c r="U73" s="31"/>
      <c r="V73" s="48"/>
      <c r="W73" s="48"/>
      <c r="X73" s="63"/>
      <c r="Y73" s="35"/>
    </row>
    <row r="74" spans="2:25" ht="15.75" thickBot="1" x14ac:dyDescent="0.3">
      <c r="B74" s="142">
        <v>44013</v>
      </c>
      <c r="C74" s="31"/>
      <c r="D74" s="48"/>
      <c r="E74" s="48"/>
      <c r="F74" s="42"/>
      <c r="G74" s="35"/>
      <c r="H74" s="142">
        <v>44013</v>
      </c>
      <c r="I74" s="31"/>
      <c r="J74" s="48"/>
      <c r="K74" s="198"/>
      <c r="L74" s="63"/>
      <c r="M74" s="35"/>
      <c r="N74" s="142">
        <v>44013</v>
      </c>
      <c r="O74" s="31"/>
      <c r="P74" s="48"/>
      <c r="Q74" s="198"/>
      <c r="R74" s="63"/>
      <c r="S74" s="75"/>
      <c r="T74" s="142">
        <v>44013</v>
      </c>
      <c r="U74" s="31"/>
      <c r="V74" s="48"/>
      <c r="W74" s="48"/>
      <c r="X74" s="63"/>
      <c r="Y74" s="35"/>
    </row>
    <row r="75" spans="2:25" ht="15.75" thickBot="1" x14ac:dyDescent="0.3">
      <c r="B75" s="142">
        <v>44044</v>
      </c>
      <c r="C75" s="141"/>
      <c r="D75" s="48"/>
      <c r="E75" s="48"/>
      <c r="F75" s="42"/>
      <c r="G75" s="35"/>
      <c r="H75" s="142">
        <v>44044</v>
      </c>
      <c r="I75" s="141"/>
      <c r="J75" s="48"/>
      <c r="K75" s="198"/>
      <c r="L75" s="63"/>
      <c r="M75" s="35"/>
      <c r="N75" s="142">
        <v>44044</v>
      </c>
      <c r="O75" s="141"/>
      <c r="P75" s="48"/>
      <c r="Q75" s="198"/>
      <c r="R75" s="63"/>
      <c r="S75" s="35"/>
      <c r="T75" s="142">
        <v>44044</v>
      </c>
      <c r="U75" s="141"/>
      <c r="V75" s="48"/>
      <c r="W75" s="48"/>
      <c r="X75" s="63"/>
      <c r="Y75" s="35"/>
    </row>
    <row r="76" spans="2:25" ht="15.75" thickBot="1" x14ac:dyDescent="0.3">
      <c r="B76" s="142">
        <v>44075</v>
      </c>
      <c r="C76" s="31"/>
      <c r="D76" s="48"/>
      <c r="E76" s="48"/>
      <c r="F76" s="42"/>
      <c r="G76" s="35"/>
      <c r="H76" s="142">
        <v>44075</v>
      </c>
      <c r="I76" s="31"/>
      <c r="J76" s="48"/>
      <c r="K76" s="198"/>
      <c r="L76" s="63"/>
      <c r="M76" s="35"/>
      <c r="N76" s="142">
        <v>44075</v>
      </c>
      <c r="O76" s="31"/>
      <c r="P76" s="48"/>
      <c r="Q76" s="198"/>
      <c r="R76" s="63"/>
      <c r="S76" s="35"/>
      <c r="T76" s="142">
        <v>44075</v>
      </c>
      <c r="U76" s="31"/>
      <c r="V76" s="48"/>
      <c r="W76" s="48"/>
      <c r="X76" s="63"/>
      <c r="Y76" s="35"/>
    </row>
    <row r="77" spans="2:25" ht="15.75" thickBot="1" x14ac:dyDescent="0.3">
      <c r="B77" s="142">
        <v>44105</v>
      </c>
      <c r="C77" s="31"/>
      <c r="D77" s="48"/>
      <c r="E77" s="48"/>
      <c r="F77" s="42"/>
      <c r="G77" s="35"/>
      <c r="H77" s="142">
        <v>44105</v>
      </c>
      <c r="I77" s="31"/>
      <c r="J77" s="48"/>
      <c r="K77" s="198"/>
      <c r="L77" s="63"/>
      <c r="M77" s="35"/>
      <c r="N77" s="142">
        <v>44105</v>
      </c>
      <c r="O77" s="31"/>
      <c r="P77" s="48"/>
      <c r="Q77" s="198"/>
      <c r="R77" s="63"/>
      <c r="S77" s="35"/>
      <c r="T77" s="142">
        <v>44105</v>
      </c>
      <c r="U77" s="31"/>
      <c r="V77" s="48"/>
      <c r="W77" s="48"/>
      <c r="X77" s="63"/>
      <c r="Y77" s="35"/>
    </row>
    <row r="78" spans="2:25" ht="15.75" thickBot="1" x14ac:dyDescent="0.3">
      <c r="B78" s="142">
        <v>44136</v>
      </c>
      <c r="C78" s="31"/>
      <c r="D78" s="48"/>
      <c r="E78" s="198"/>
      <c r="F78" s="42"/>
      <c r="G78" s="35"/>
      <c r="H78" s="142">
        <v>44136</v>
      </c>
      <c r="I78" s="31"/>
      <c r="J78" s="48"/>
      <c r="K78" s="198"/>
      <c r="L78" s="63"/>
      <c r="M78" s="35"/>
      <c r="N78" s="142">
        <v>44136</v>
      </c>
      <c r="O78" s="31"/>
      <c r="P78" s="198"/>
      <c r="Q78" s="48"/>
      <c r="R78" s="63"/>
      <c r="S78" s="35"/>
      <c r="T78" s="142">
        <v>44136</v>
      </c>
      <c r="U78" s="31"/>
      <c r="V78" s="48"/>
      <c r="W78" s="48"/>
      <c r="X78" s="63"/>
      <c r="Y78" s="35"/>
    </row>
    <row r="79" spans="2:25" ht="15.75" thickBot="1" x14ac:dyDescent="0.3">
      <c r="B79" s="142">
        <v>44166</v>
      </c>
      <c r="C79" s="31"/>
      <c r="D79" s="48"/>
      <c r="E79" s="48"/>
      <c r="F79" s="42"/>
      <c r="G79" s="35"/>
      <c r="H79" s="142">
        <v>44166</v>
      </c>
      <c r="I79" s="31"/>
      <c r="J79" s="48"/>
      <c r="K79" s="198"/>
      <c r="L79" s="63"/>
      <c r="M79" s="35"/>
      <c r="N79" s="142">
        <v>44166</v>
      </c>
      <c r="O79" s="31"/>
      <c r="P79" s="48"/>
      <c r="Q79" s="198"/>
      <c r="R79" s="63"/>
      <c r="S79" s="35"/>
      <c r="T79" s="142">
        <v>44166</v>
      </c>
      <c r="U79" s="31"/>
      <c r="V79" s="48"/>
      <c r="W79" s="48"/>
      <c r="X79" s="63"/>
      <c r="Y79" s="35"/>
    </row>
    <row r="80" spans="2:25" ht="15.75" thickBot="1" x14ac:dyDescent="0.3">
      <c r="B80" s="197" t="s">
        <v>22</v>
      </c>
      <c r="C80" s="72">
        <f>AVERAGE(C68:C79)</f>
        <v>5</v>
      </c>
      <c r="D80" s="54">
        <f>AVERAGE(D68:D79)</f>
        <v>277.46666666666664</v>
      </c>
      <c r="E80" s="54">
        <f>AVERAGE(E68:E79)</f>
        <v>349.66666666666669</v>
      </c>
      <c r="F80" s="55">
        <f>AVERAGE(F68:F79)</f>
        <v>69.933333333333323</v>
      </c>
      <c r="G80" s="35"/>
      <c r="H80" s="197" t="s">
        <v>22</v>
      </c>
      <c r="I80" s="72">
        <f>AVERAGE(I68:I79)</f>
        <v>3</v>
      </c>
      <c r="J80" s="54">
        <f>AVERAGE(J68:J79)</f>
        <v>228.4</v>
      </c>
      <c r="K80" s="54">
        <f>AVERAGE(K68:K79)</f>
        <v>298.33333333333331</v>
      </c>
      <c r="L80" s="55">
        <f>AVERAGE(L68:L79)</f>
        <v>99.444444444444443</v>
      </c>
      <c r="M80" s="35"/>
      <c r="N80" s="197" t="s">
        <v>22</v>
      </c>
      <c r="O80" s="72">
        <f>AVERAGE(O68:O79)</f>
        <v>3</v>
      </c>
      <c r="P80" s="54">
        <f>AVERAGE(P68:P79)</f>
        <v>709.66666666666663</v>
      </c>
      <c r="Q80" s="54">
        <f>AVERAGE(Q68:Q79)</f>
        <v>818.66666666666663</v>
      </c>
      <c r="R80" s="55">
        <f>AVERAGE(R68:R79)</f>
        <v>272.88888888888891</v>
      </c>
      <c r="S80" s="35"/>
      <c r="T80" s="147" t="s">
        <v>22</v>
      </c>
      <c r="U80" s="72">
        <f>AVERAGE(U68:U79)</f>
        <v>7</v>
      </c>
      <c r="V80" s="54">
        <f>AVERAGE(V68:V79)</f>
        <v>535.59999999999991</v>
      </c>
      <c r="W80" s="54">
        <f>AVERAGE(W68:W79)</f>
        <v>511.92333333333335</v>
      </c>
      <c r="X80" s="55">
        <f>AVERAGE(X68:X79)</f>
        <v>73.131904761904764</v>
      </c>
      <c r="Y80" s="35"/>
    </row>
    <row r="81" spans="2:25" x14ac:dyDescent="0.25">
      <c r="B81" s="7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</row>
    <row r="82" spans="2:25" ht="15.75" thickBot="1" x14ac:dyDescent="0.3">
      <c r="B82" s="7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</row>
    <row r="83" spans="2:25" ht="16.5" thickBot="1" x14ac:dyDescent="0.3">
      <c r="B83" s="416" t="s">
        <v>76</v>
      </c>
      <c r="C83" s="417"/>
      <c r="D83" s="417"/>
      <c r="E83" s="417"/>
      <c r="F83" s="418"/>
      <c r="G83" s="35"/>
      <c r="H83" s="416" t="s">
        <v>76</v>
      </c>
      <c r="I83" s="417"/>
      <c r="J83" s="417"/>
      <c r="K83" s="417"/>
      <c r="L83" s="418"/>
      <c r="M83" s="35"/>
      <c r="N83" s="416" t="s">
        <v>76</v>
      </c>
      <c r="O83" s="417"/>
      <c r="P83" s="417"/>
      <c r="Q83" s="417"/>
      <c r="R83" s="418"/>
      <c r="S83" s="35"/>
      <c r="T83" s="416" t="s">
        <v>76</v>
      </c>
      <c r="U83" s="417"/>
      <c r="V83" s="417"/>
      <c r="W83" s="417"/>
      <c r="X83" s="418"/>
      <c r="Y83" s="35"/>
    </row>
    <row r="84" spans="2:25" x14ac:dyDescent="0.25">
      <c r="B84" s="419" t="s">
        <v>73</v>
      </c>
      <c r="C84" s="419"/>
      <c r="D84" s="419"/>
      <c r="E84" s="419"/>
      <c r="F84" s="419"/>
      <c r="G84" s="35"/>
      <c r="H84" s="419" t="s">
        <v>40</v>
      </c>
      <c r="I84" s="419"/>
      <c r="J84" s="419"/>
      <c r="K84" s="419"/>
      <c r="L84" s="419"/>
      <c r="M84" s="35"/>
      <c r="N84" s="419" t="s">
        <v>41</v>
      </c>
      <c r="O84" s="419"/>
      <c r="P84" s="419"/>
      <c r="Q84" s="419"/>
      <c r="R84" s="419"/>
      <c r="S84" s="35"/>
      <c r="T84" s="419" t="s">
        <v>42</v>
      </c>
      <c r="U84" s="419"/>
      <c r="V84" s="419"/>
      <c r="W84" s="419"/>
      <c r="X84" s="419"/>
      <c r="Y84" s="35"/>
    </row>
    <row r="85" spans="2:25" ht="15.75" thickBot="1" x14ac:dyDescent="0.3">
      <c r="B85" s="36"/>
      <c r="C85" s="36"/>
      <c r="D85" s="36"/>
      <c r="E85" s="37"/>
      <c r="F85" s="37"/>
      <c r="G85" s="35"/>
      <c r="H85" s="36"/>
      <c r="I85" s="36"/>
      <c r="J85" s="36"/>
      <c r="K85" s="37"/>
      <c r="L85" s="37"/>
      <c r="M85" s="35"/>
      <c r="N85" s="36"/>
      <c r="O85" s="36"/>
      <c r="P85" s="36"/>
      <c r="Q85" s="36"/>
      <c r="R85" s="37"/>
      <c r="S85" s="35"/>
      <c r="T85" s="36"/>
      <c r="U85" s="36"/>
      <c r="V85" s="36"/>
      <c r="W85" s="36"/>
      <c r="X85" s="37"/>
      <c r="Y85" s="35"/>
    </row>
    <row r="86" spans="2:25" x14ac:dyDescent="0.25">
      <c r="B86" s="426" t="s">
        <v>1</v>
      </c>
      <c r="C86" s="420" t="s">
        <v>2</v>
      </c>
      <c r="D86" s="420" t="s">
        <v>3</v>
      </c>
      <c r="E86" s="422" t="s">
        <v>18</v>
      </c>
      <c r="F86" s="424" t="s">
        <v>5</v>
      </c>
      <c r="G86" s="35"/>
      <c r="H86" s="426" t="s">
        <v>1</v>
      </c>
      <c r="I86" s="420" t="s">
        <v>2</v>
      </c>
      <c r="J86" s="420" t="s">
        <v>3</v>
      </c>
      <c r="K86" s="422" t="s">
        <v>18</v>
      </c>
      <c r="L86" s="424" t="s">
        <v>5</v>
      </c>
      <c r="M86" s="35"/>
      <c r="N86" s="426" t="s">
        <v>1</v>
      </c>
      <c r="O86" s="420" t="s">
        <v>2</v>
      </c>
      <c r="P86" s="420" t="s">
        <v>3</v>
      </c>
      <c r="Q86" s="422" t="s">
        <v>18</v>
      </c>
      <c r="R86" s="424" t="s">
        <v>5</v>
      </c>
      <c r="S86" s="35"/>
      <c r="T86" s="426" t="s">
        <v>1</v>
      </c>
      <c r="U86" s="420" t="s">
        <v>2</v>
      </c>
      <c r="V86" s="420" t="s">
        <v>3</v>
      </c>
      <c r="W86" s="422" t="s">
        <v>18</v>
      </c>
      <c r="X86" s="424" t="s">
        <v>5</v>
      </c>
      <c r="Y86" s="35"/>
    </row>
    <row r="87" spans="2:25" ht="69.75" customHeight="1" thickBot="1" x14ac:dyDescent="0.3">
      <c r="B87" s="427"/>
      <c r="C87" s="421"/>
      <c r="D87" s="421"/>
      <c r="E87" s="423"/>
      <c r="F87" s="425"/>
      <c r="G87" s="35"/>
      <c r="H87" s="427"/>
      <c r="I87" s="421"/>
      <c r="J87" s="421"/>
      <c r="K87" s="423"/>
      <c r="L87" s="425"/>
      <c r="M87" s="35"/>
      <c r="N87" s="427"/>
      <c r="O87" s="421"/>
      <c r="P87" s="421"/>
      <c r="Q87" s="423"/>
      <c r="R87" s="425"/>
      <c r="S87" s="35"/>
      <c r="T87" s="427"/>
      <c r="U87" s="421"/>
      <c r="V87" s="421"/>
      <c r="W87" s="423"/>
      <c r="X87" s="425"/>
      <c r="Y87" s="35"/>
    </row>
    <row r="88" spans="2:25" ht="15.75" thickBot="1" x14ac:dyDescent="0.3">
      <c r="B88" s="142">
        <v>43831</v>
      </c>
      <c r="C88" s="140">
        <v>4</v>
      </c>
      <c r="D88" s="43">
        <v>728.4</v>
      </c>
      <c r="E88" s="219">
        <v>1034</v>
      </c>
      <c r="F88" s="42">
        <f>E88/C88</f>
        <v>258.5</v>
      </c>
      <c r="G88" s="35"/>
      <c r="H88" s="142">
        <v>43831</v>
      </c>
      <c r="I88" s="140">
        <v>5</v>
      </c>
      <c r="J88" s="43">
        <v>456.1</v>
      </c>
      <c r="K88" s="41">
        <v>509</v>
      </c>
      <c r="L88" s="42">
        <f t="shared" ref="L88:L90" si="16">+K88/I88</f>
        <v>101.8</v>
      </c>
      <c r="M88" s="35"/>
      <c r="N88" s="142">
        <v>43831</v>
      </c>
      <c r="O88" s="140">
        <v>8</v>
      </c>
      <c r="P88" s="43">
        <v>132.5</v>
      </c>
      <c r="Q88" s="64">
        <v>187</v>
      </c>
      <c r="R88" s="42">
        <f t="shared" ref="R88:R90" si="17">+Q88/O88</f>
        <v>23.375</v>
      </c>
      <c r="S88" s="35"/>
      <c r="T88" s="142">
        <v>43831</v>
      </c>
      <c r="U88" s="140">
        <v>3</v>
      </c>
      <c r="V88" s="43">
        <v>175.5</v>
      </c>
      <c r="W88" s="64">
        <v>242</v>
      </c>
      <c r="X88" s="42">
        <f t="shared" ref="X88:X90" si="18">+W88/U88</f>
        <v>80.666666666666671</v>
      </c>
      <c r="Y88" s="35"/>
    </row>
    <row r="89" spans="2:25" ht="15.75" thickBot="1" x14ac:dyDescent="0.3">
      <c r="B89" s="142">
        <v>43862</v>
      </c>
      <c r="C89" s="31">
        <v>4</v>
      </c>
      <c r="D89" s="47">
        <v>770.3</v>
      </c>
      <c r="E89" s="220">
        <v>1115</v>
      </c>
      <c r="F89" s="42">
        <f t="shared" ref="F89:F90" si="19">+E89/C89</f>
        <v>278.75</v>
      </c>
      <c r="G89" s="35"/>
      <c r="H89" s="142">
        <v>43862</v>
      </c>
      <c r="I89" s="31">
        <v>5</v>
      </c>
      <c r="J89" s="43">
        <v>456.1</v>
      </c>
      <c r="K89" s="41">
        <v>509</v>
      </c>
      <c r="L89" s="42">
        <f t="shared" si="16"/>
        <v>101.8</v>
      </c>
      <c r="M89" s="35"/>
      <c r="N89" s="142">
        <v>43862</v>
      </c>
      <c r="O89" s="31">
        <v>8</v>
      </c>
      <c r="P89" s="47">
        <v>326</v>
      </c>
      <c r="Q89" s="48">
        <v>435</v>
      </c>
      <c r="R89" s="42">
        <f t="shared" si="17"/>
        <v>54.375</v>
      </c>
      <c r="S89" s="35"/>
      <c r="T89" s="142">
        <v>43862</v>
      </c>
      <c r="U89" s="31">
        <v>3</v>
      </c>
      <c r="V89" s="47">
        <v>384.9</v>
      </c>
      <c r="W89" s="48">
        <v>428</v>
      </c>
      <c r="X89" s="42">
        <f t="shared" si="18"/>
        <v>142.66666666666666</v>
      </c>
      <c r="Y89" s="35"/>
    </row>
    <row r="90" spans="2:25" ht="15.75" thickBot="1" x14ac:dyDescent="0.3">
      <c r="B90" s="142">
        <v>43891</v>
      </c>
      <c r="C90" s="31">
        <v>4</v>
      </c>
      <c r="D90" s="47">
        <v>868.4</v>
      </c>
      <c r="E90" s="220">
        <v>1225</v>
      </c>
      <c r="F90" s="42">
        <f t="shared" si="19"/>
        <v>306.25</v>
      </c>
      <c r="G90" s="35"/>
      <c r="H90" s="142">
        <v>43891</v>
      </c>
      <c r="I90" s="31">
        <v>5</v>
      </c>
      <c r="J90" s="43">
        <v>456.1</v>
      </c>
      <c r="K90" s="41">
        <v>509</v>
      </c>
      <c r="L90" s="42">
        <f t="shared" si="16"/>
        <v>101.8</v>
      </c>
      <c r="M90" s="35"/>
      <c r="N90" s="142">
        <v>43891</v>
      </c>
      <c r="O90" s="31">
        <v>8</v>
      </c>
      <c r="P90" s="47">
        <v>335.5</v>
      </c>
      <c r="Q90" s="48">
        <v>560</v>
      </c>
      <c r="R90" s="42">
        <f t="shared" si="17"/>
        <v>70</v>
      </c>
      <c r="S90" s="35"/>
      <c r="T90" s="142">
        <v>43891</v>
      </c>
      <c r="U90" s="31">
        <v>3</v>
      </c>
      <c r="V90" s="47">
        <v>122.1</v>
      </c>
      <c r="W90" s="48">
        <v>143</v>
      </c>
      <c r="X90" s="42">
        <f t="shared" si="18"/>
        <v>47.666666666666664</v>
      </c>
      <c r="Y90" s="35"/>
    </row>
    <row r="91" spans="2:25" ht="15.75" thickBot="1" x14ac:dyDescent="0.3">
      <c r="B91" s="142">
        <v>43922</v>
      </c>
      <c r="C91" s="31"/>
      <c r="D91" s="47"/>
      <c r="E91" s="47"/>
      <c r="F91" s="42"/>
      <c r="G91" s="35"/>
      <c r="H91" s="142">
        <v>43922</v>
      </c>
      <c r="I91" s="31"/>
      <c r="J91" s="47"/>
      <c r="K91" s="41"/>
      <c r="L91" s="42"/>
      <c r="M91" s="35"/>
      <c r="N91" s="142">
        <v>43922</v>
      </c>
      <c r="O91" s="31"/>
      <c r="P91" s="47"/>
      <c r="Q91" s="48"/>
      <c r="R91" s="42"/>
      <c r="S91" s="35"/>
      <c r="T91" s="142">
        <v>43922</v>
      </c>
      <c r="U91" s="31"/>
      <c r="V91" s="47"/>
      <c r="W91" s="48"/>
      <c r="X91" s="42"/>
      <c r="Y91" s="35"/>
    </row>
    <row r="92" spans="2:25" ht="15.75" thickBot="1" x14ac:dyDescent="0.3">
      <c r="B92" s="142">
        <v>43952</v>
      </c>
      <c r="C92" s="31"/>
      <c r="D92" s="47"/>
      <c r="E92" s="47"/>
      <c r="F92" s="42"/>
      <c r="G92" s="35"/>
      <c r="H92" s="142">
        <v>43952</v>
      </c>
      <c r="I92" s="31"/>
      <c r="J92" s="47"/>
      <c r="K92" s="41"/>
      <c r="L92" s="42"/>
      <c r="M92" s="35"/>
      <c r="N92" s="142">
        <v>43952</v>
      </c>
      <c r="O92" s="31"/>
      <c r="P92" s="47"/>
      <c r="Q92" s="48"/>
      <c r="R92" s="42"/>
      <c r="S92" s="35"/>
      <c r="T92" s="142">
        <v>43952</v>
      </c>
      <c r="U92" s="31"/>
      <c r="V92" s="47"/>
      <c r="W92" s="48"/>
      <c r="X92" s="46"/>
      <c r="Y92" s="35"/>
    </row>
    <row r="93" spans="2:25" ht="15.75" thickBot="1" x14ac:dyDescent="0.3">
      <c r="B93" s="142">
        <v>43983</v>
      </c>
      <c r="C93" s="31"/>
      <c r="D93" s="47"/>
      <c r="E93" s="47"/>
      <c r="F93" s="42"/>
      <c r="G93" s="35"/>
      <c r="H93" s="142">
        <v>43983</v>
      </c>
      <c r="I93" s="31"/>
      <c r="J93" s="47"/>
      <c r="K93" s="41"/>
      <c r="L93" s="42"/>
      <c r="M93" s="35"/>
      <c r="N93" s="142">
        <v>43983</v>
      </c>
      <c r="O93" s="31"/>
      <c r="P93" s="47"/>
      <c r="Q93" s="48"/>
      <c r="R93" s="42"/>
      <c r="S93" s="35"/>
      <c r="T93" s="142">
        <v>43983</v>
      </c>
      <c r="U93" s="31"/>
      <c r="V93" s="47"/>
      <c r="W93" s="48"/>
      <c r="X93" s="46"/>
      <c r="Y93" s="35"/>
    </row>
    <row r="94" spans="2:25" ht="15.75" thickBot="1" x14ac:dyDescent="0.3">
      <c r="B94" s="142">
        <v>44013</v>
      </c>
      <c r="C94" s="31"/>
      <c r="D94" s="47"/>
      <c r="E94" s="47"/>
      <c r="F94" s="42"/>
      <c r="G94" s="35"/>
      <c r="H94" s="142">
        <v>44013</v>
      </c>
      <c r="I94" s="31"/>
      <c r="J94" s="47"/>
      <c r="K94" s="41"/>
      <c r="L94" s="42"/>
      <c r="M94" s="35"/>
      <c r="N94" s="142">
        <v>44013</v>
      </c>
      <c r="O94" s="31"/>
      <c r="P94" s="47"/>
      <c r="Q94" s="48"/>
      <c r="R94" s="42"/>
      <c r="S94" s="35"/>
      <c r="T94" s="142">
        <v>44013</v>
      </c>
      <c r="U94" s="31"/>
      <c r="V94" s="47"/>
      <c r="W94" s="48"/>
      <c r="X94" s="46"/>
      <c r="Y94" s="35"/>
    </row>
    <row r="95" spans="2:25" ht="15.75" thickBot="1" x14ac:dyDescent="0.3">
      <c r="B95" s="142">
        <v>44044</v>
      </c>
      <c r="C95" s="141"/>
      <c r="D95" s="47"/>
      <c r="E95" s="47"/>
      <c r="F95" s="42"/>
      <c r="G95" s="35"/>
      <c r="H95" s="142">
        <v>44044</v>
      </c>
      <c r="I95" s="141"/>
      <c r="J95" s="47"/>
      <c r="K95" s="66"/>
      <c r="L95" s="42"/>
      <c r="M95" s="35"/>
      <c r="N95" s="142">
        <v>44044</v>
      </c>
      <c r="O95" s="141"/>
      <c r="P95" s="47"/>
      <c r="Q95" s="48"/>
      <c r="R95" s="42"/>
      <c r="S95" s="35"/>
      <c r="T95" s="142">
        <v>44044</v>
      </c>
      <c r="U95" s="141"/>
      <c r="V95" s="47"/>
      <c r="W95" s="48"/>
      <c r="X95" s="46"/>
      <c r="Y95" s="35"/>
    </row>
    <row r="96" spans="2:25" ht="15.75" thickBot="1" x14ac:dyDescent="0.3">
      <c r="B96" s="142">
        <v>44075</v>
      </c>
      <c r="C96" s="31"/>
      <c r="D96" s="47"/>
      <c r="E96" s="47"/>
      <c r="F96" s="42"/>
      <c r="G96" s="35"/>
      <c r="H96" s="142">
        <v>44075</v>
      </c>
      <c r="I96" s="31"/>
      <c r="J96" s="47"/>
      <c r="K96" s="41"/>
      <c r="L96" s="42"/>
      <c r="M96" s="35"/>
      <c r="N96" s="142">
        <v>44075</v>
      </c>
      <c r="O96" s="31"/>
      <c r="P96" s="47"/>
      <c r="Q96" s="48"/>
      <c r="R96" s="63"/>
      <c r="S96" s="35"/>
      <c r="T96" s="142">
        <v>44075</v>
      </c>
      <c r="U96" s="31"/>
      <c r="V96" s="47"/>
      <c r="W96" s="48"/>
      <c r="X96" s="46"/>
      <c r="Y96" s="35"/>
    </row>
    <row r="97" spans="2:25" ht="15.75" thickBot="1" x14ac:dyDescent="0.3">
      <c r="B97" s="142">
        <v>44105</v>
      </c>
      <c r="C97" s="31"/>
      <c r="D97" s="47"/>
      <c r="E97" s="47"/>
      <c r="F97" s="42"/>
      <c r="G97" s="35"/>
      <c r="H97" s="142">
        <v>44105</v>
      </c>
      <c r="I97" s="31"/>
      <c r="J97" s="47"/>
      <c r="K97" s="41"/>
      <c r="L97" s="42"/>
      <c r="M97" s="35"/>
      <c r="N97" s="142">
        <v>44105</v>
      </c>
      <c r="O97" s="31"/>
      <c r="P97" s="47"/>
      <c r="Q97" s="48"/>
      <c r="R97" s="63"/>
      <c r="S97" s="35"/>
      <c r="T97" s="142">
        <v>44105</v>
      </c>
      <c r="U97" s="31"/>
      <c r="V97" s="47"/>
      <c r="W97" s="48"/>
      <c r="X97" s="46"/>
      <c r="Y97" s="35"/>
    </row>
    <row r="98" spans="2:25" ht="15.75" thickBot="1" x14ac:dyDescent="0.3">
      <c r="B98" s="142">
        <v>44136</v>
      </c>
      <c r="C98" s="31"/>
      <c r="D98" s="47"/>
      <c r="E98" s="47"/>
      <c r="F98" s="42"/>
      <c r="G98" s="35"/>
      <c r="H98" s="142">
        <v>44136</v>
      </c>
      <c r="I98" s="31"/>
      <c r="J98" s="47"/>
      <c r="K98" s="66"/>
      <c r="L98" s="42"/>
      <c r="M98" s="35"/>
      <c r="N98" s="142">
        <v>44136</v>
      </c>
      <c r="O98" s="31"/>
      <c r="P98" s="47"/>
      <c r="Q98" s="48"/>
      <c r="R98" s="63"/>
      <c r="S98" s="35"/>
      <c r="T98" s="142">
        <v>44136</v>
      </c>
      <c r="U98" s="31"/>
      <c r="V98" s="47"/>
      <c r="W98" s="48"/>
      <c r="X98" s="46"/>
      <c r="Y98" s="35"/>
    </row>
    <row r="99" spans="2:25" ht="15.75" thickBot="1" x14ac:dyDescent="0.3">
      <c r="B99" s="142">
        <v>44166</v>
      </c>
      <c r="C99" s="31"/>
      <c r="D99" s="47"/>
      <c r="E99" s="47"/>
      <c r="F99" s="42"/>
      <c r="G99" s="35"/>
      <c r="H99" s="142">
        <v>44166</v>
      </c>
      <c r="I99" s="31"/>
      <c r="J99" s="47"/>
      <c r="K99" s="41"/>
      <c r="L99" s="42"/>
      <c r="M99" s="35"/>
      <c r="N99" s="142">
        <v>44166</v>
      </c>
      <c r="O99" s="31"/>
      <c r="P99" s="47"/>
      <c r="Q99" s="48"/>
      <c r="R99" s="63"/>
      <c r="S99" s="35"/>
      <c r="T99" s="142">
        <v>44166</v>
      </c>
      <c r="U99" s="31"/>
      <c r="V99" s="47"/>
      <c r="W99" s="48"/>
      <c r="X99" s="46"/>
      <c r="Y99" s="35"/>
    </row>
    <row r="100" spans="2:25" ht="15.75" thickBot="1" x14ac:dyDescent="0.3">
      <c r="B100" s="197" t="s">
        <v>22</v>
      </c>
      <c r="C100" s="72">
        <f>AVERAGE(C88:C99)</f>
        <v>4</v>
      </c>
      <c r="D100" s="54">
        <f>AVERAGE(D88:D99)</f>
        <v>789.0333333333333</v>
      </c>
      <c r="E100" s="69">
        <f>AVERAGE(E88:E99)</f>
        <v>1124.6666666666667</v>
      </c>
      <c r="F100" s="71">
        <f>AVERAGE(F88:F99)</f>
        <v>281.16666666666669</v>
      </c>
      <c r="G100" s="56"/>
      <c r="H100" s="71" t="s">
        <v>22</v>
      </c>
      <c r="I100" s="72">
        <f>AVERAGE(I88:I99)</f>
        <v>5</v>
      </c>
      <c r="J100" s="54">
        <f>AVERAGE(J88:J99)</f>
        <v>456.10000000000008</v>
      </c>
      <c r="K100" s="69">
        <f>AVERAGE(K88:K99)</f>
        <v>509</v>
      </c>
      <c r="L100" s="71">
        <f>AVERAGE(L88:L99)</f>
        <v>101.8</v>
      </c>
      <c r="M100" s="56"/>
      <c r="N100" s="71" t="s">
        <v>22</v>
      </c>
      <c r="O100" s="72">
        <f>AVERAGE(O88:O99)</f>
        <v>8</v>
      </c>
      <c r="P100" s="54">
        <f>AVERAGE(P88:P99)</f>
        <v>264.66666666666669</v>
      </c>
      <c r="Q100" s="69">
        <f>AVERAGE(Q88:Q99)</f>
        <v>394</v>
      </c>
      <c r="R100" s="71">
        <f>AVERAGE(R88:R99)</f>
        <v>49.25</v>
      </c>
      <c r="S100" s="56"/>
      <c r="T100" s="71" t="s">
        <v>22</v>
      </c>
      <c r="U100" s="72">
        <f>AVERAGE(U88:U99)</f>
        <v>3</v>
      </c>
      <c r="V100" s="54">
        <f>AVERAGE(V88:V99)</f>
        <v>227.5</v>
      </c>
      <c r="W100" s="54">
        <f>AVERAGE(W88:W99)</f>
        <v>271</v>
      </c>
      <c r="X100" s="55">
        <f>AVERAGE(X88:X99)</f>
        <v>90.333333333333329</v>
      </c>
      <c r="Y100" s="35"/>
    </row>
    <row r="101" spans="2:25" x14ac:dyDescent="0.25">
      <c r="B101" s="7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7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</row>
    <row r="102" spans="2:25" ht="15.75" thickBot="1" x14ac:dyDescent="0.3">
      <c r="B102" s="7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7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</row>
    <row r="103" spans="2:25" ht="16.5" thickBot="1" x14ac:dyDescent="0.3">
      <c r="B103" s="416" t="s">
        <v>76</v>
      </c>
      <c r="C103" s="417"/>
      <c r="D103" s="417"/>
      <c r="E103" s="417"/>
      <c r="F103" s="418"/>
      <c r="G103" s="35"/>
      <c r="H103" s="416" t="s">
        <v>76</v>
      </c>
      <c r="I103" s="417"/>
      <c r="J103" s="417"/>
      <c r="K103" s="417"/>
      <c r="L103" s="418"/>
      <c r="M103" s="35"/>
      <c r="N103" s="416" t="s">
        <v>76</v>
      </c>
      <c r="O103" s="417"/>
      <c r="P103" s="417"/>
      <c r="Q103" s="417"/>
      <c r="R103" s="418"/>
      <c r="S103" s="35"/>
      <c r="T103" s="416" t="s">
        <v>76</v>
      </c>
      <c r="U103" s="417"/>
      <c r="V103" s="417"/>
      <c r="W103" s="417"/>
      <c r="X103" s="418"/>
      <c r="Y103" s="35"/>
    </row>
    <row r="104" spans="2:25" x14ac:dyDescent="0.25">
      <c r="B104" s="419" t="s">
        <v>43</v>
      </c>
      <c r="C104" s="419"/>
      <c r="D104" s="419"/>
      <c r="E104" s="419"/>
      <c r="F104" s="419"/>
      <c r="G104" s="35"/>
      <c r="H104" s="419" t="s">
        <v>44</v>
      </c>
      <c r="I104" s="419"/>
      <c r="J104" s="419"/>
      <c r="K104" s="419"/>
      <c r="L104" s="419"/>
      <c r="M104" s="35"/>
      <c r="N104" s="419" t="s">
        <v>45</v>
      </c>
      <c r="O104" s="419"/>
      <c r="P104" s="419"/>
      <c r="Q104" s="419"/>
      <c r="R104" s="419"/>
      <c r="S104" s="35"/>
      <c r="T104" s="419" t="s">
        <v>46</v>
      </c>
      <c r="U104" s="419"/>
      <c r="V104" s="419"/>
      <c r="W104" s="419"/>
      <c r="X104" s="419"/>
      <c r="Y104" s="35"/>
    </row>
    <row r="105" spans="2:25" ht="15.75" thickBot="1" x14ac:dyDescent="0.3">
      <c r="B105" s="36"/>
      <c r="C105" s="36"/>
      <c r="D105" s="36"/>
      <c r="E105" s="36"/>
      <c r="F105" s="37"/>
      <c r="G105" s="35"/>
      <c r="H105" s="36"/>
      <c r="I105" s="36"/>
      <c r="J105" s="36"/>
      <c r="K105" s="36"/>
      <c r="L105" s="37"/>
      <c r="M105" s="35"/>
      <c r="N105" s="36"/>
      <c r="O105" s="36"/>
      <c r="P105" s="36"/>
      <c r="Q105" s="36"/>
      <c r="R105" s="37"/>
      <c r="S105" s="35"/>
      <c r="T105" s="36"/>
      <c r="U105" s="36"/>
      <c r="V105" s="36"/>
      <c r="W105" s="36"/>
      <c r="X105" s="37"/>
      <c r="Y105" s="35"/>
    </row>
    <row r="106" spans="2:25" x14ac:dyDescent="0.25">
      <c r="B106" s="426" t="s">
        <v>1</v>
      </c>
      <c r="C106" s="420" t="s">
        <v>2</v>
      </c>
      <c r="D106" s="420" t="s">
        <v>3</v>
      </c>
      <c r="E106" s="422" t="s">
        <v>18</v>
      </c>
      <c r="F106" s="424" t="s">
        <v>5</v>
      </c>
      <c r="G106" s="35"/>
      <c r="H106" s="426" t="s">
        <v>1</v>
      </c>
      <c r="I106" s="420" t="s">
        <v>2</v>
      </c>
      <c r="J106" s="420" t="s">
        <v>3</v>
      </c>
      <c r="K106" s="422" t="s">
        <v>18</v>
      </c>
      <c r="L106" s="424" t="s">
        <v>5</v>
      </c>
      <c r="M106" s="35"/>
      <c r="N106" s="426" t="s">
        <v>1</v>
      </c>
      <c r="O106" s="420" t="s">
        <v>2</v>
      </c>
      <c r="P106" s="420" t="s">
        <v>3</v>
      </c>
      <c r="Q106" s="422" t="s">
        <v>18</v>
      </c>
      <c r="R106" s="424" t="s">
        <v>5</v>
      </c>
      <c r="S106" s="35"/>
      <c r="T106" s="426" t="s">
        <v>1</v>
      </c>
      <c r="U106" s="420" t="s">
        <v>2</v>
      </c>
      <c r="V106" s="420" t="s">
        <v>3</v>
      </c>
      <c r="W106" s="422" t="s">
        <v>18</v>
      </c>
      <c r="X106" s="424" t="s">
        <v>5</v>
      </c>
      <c r="Y106" s="35"/>
    </row>
    <row r="107" spans="2:25" ht="72" customHeight="1" thickBot="1" x14ac:dyDescent="0.3">
      <c r="B107" s="427"/>
      <c r="C107" s="421"/>
      <c r="D107" s="421"/>
      <c r="E107" s="423"/>
      <c r="F107" s="425"/>
      <c r="G107" s="35"/>
      <c r="H107" s="427"/>
      <c r="I107" s="421"/>
      <c r="J107" s="421"/>
      <c r="K107" s="423"/>
      <c r="L107" s="425"/>
      <c r="M107" s="35"/>
      <c r="N107" s="427"/>
      <c r="O107" s="421"/>
      <c r="P107" s="421"/>
      <c r="Q107" s="423"/>
      <c r="R107" s="425"/>
      <c r="S107" s="35"/>
      <c r="T107" s="427"/>
      <c r="U107" s="421"/>
      <c r="V107" s="421"/>
      <c r="W107" s="423"/>
      <c r="X107" s="425"/>
      <c r="Y107" s="35"/>
    </row>
    <row r="108" spans="2:25" ht="15.75" thickBot="1" x14ac:dyDescent="0.3">
      <c r="B108" s="142">
        <v>43831</v>
      </c>
      <c r="C108" s="226">
        <v>4</v>
      </c>
      <c r="D108" s="315">
        <v>337.7</v>
      </c>
      <c r="E108" s="23">
        <v>402</v>
      </c>
      <c r="F108" s="26">
        <f t="shared" ref="F108:F110" si="20">+E108/C108</f>
        <v>100.5</v>
      </c>
      <c r="G108" s="35"/>
      <c r="H108" s="142">
        <v>43831</v>
      </c>
      <c r="I108" s="140">
        <v>6</v>
      </c>
      <c r="J108" s="43">
        <v>237.8</v>
      </c>
      <c r="K108" s="64">
        <v>394</v>
      </c>
      <c r="L108" s="42">
        <f t="shared" ref="L108:L110" si="21">+K108/I108</f>
        <v>65.666666666666671</v>
      </c>
      <c r="M108" s="35"/>
      <c r="N108" s="142">
        <v>43831</v>
      </c>
      <c r="O108" s="140">
        <v>6</v>
      </c>
      <c r="P108" s="43">
        <v>96.2</v>
      </c>
      <c r="Q108" s="64">
        <v>248</v>
      </c>
      <c r="R108" s="42">
        <f t="shared" ref="R108:R110" si="22">+Q108/O108</f>
        <v>41.333333333333336</v>
      </c>
      <c r="S108" s="35"/>
      <c r="T108" s="142">
        <v>43831</v>
      </c>
      <c r="U108" s="226">
        <v>5</v>
      </c>
      <c r="V108" s="23">
        <v>736</v>
      </c>
      <c r="W108" s="315">
        <v>1070</v>
      </c>
      <c r="X108" s="26">
        <f t="shared" ref="X108:X110" si="23">+W108/U108</f>
        <v>214</v>
      </c>
      <c r="Y108" s="35"/>
    </row>
    <row r="109" spans="2:25" ht="15.75" thickBot="1" x14ac:dyDescent="0.3">
      <c r="B109" s="142">
        <v>43862</v>
      </c>
      <c r="C109" s="30">
        <v>4</v>
      </c>
      <c r="D109" s="76">
        <v>347.5</v>
      </c>
      <c r="E109" s="28">
        <v>417</v>
      </c>
      <c r="F109" s="26">
        <f t="shared" si="20"/>
        <v>104.25</v>
      </c>
      <c r="G109" s="35"/>
      <c r="H109" s="142">
        <v>43862</v>
      </c>
      <c r="I109" s="31">
        <v>6</v>
      </c>
      <c r="J109" s="47">
        <v>299.8</v>
      </c>
      <c r="K109" s="48">
        <v>386</v>
      </c>
      <c r="L109" s="42">
        <f t="shared" si="21"/>
        <v>64.333333333333329</v>
      </c>
      <c r="M109" s="35"/>
      <c r="N109" s="142">
        <v>43862</v>
      </c>
      <c r="O109" s="31">
        <v>6</v>
      </c>
      <c r="P109" s="47">
        <v>206.5</v>
      </c>
      <c r="Q109" s="48">
        <v>279</v>
      </c>
      <c r="R109" s="42">
        <f t="shared" si="22"/>
        <v>46.5</v>
      </c>
      <c r="S109" s="35"/>
      <c r="T109" s="142">
        <v>43862</v>
      </c>
      <c r="U109" s="30">
        <v>5</v>
      </c>
      <c r="V109" s="28">
        <v>564</v>
      </c>
      <c r="W109" s="76">
        <v>828</v>
      </c>
      <c r="X109" s="26">
        <f t="shared" si="23"/>
        <v>165.6</v>
      </c>
      <c r="Y109" s="35"/>
    </row>
    <row r="110" spans="2:25" ht="15.75" thickBot="1" x14ac:dyDescent="0.3">
      <c r="B110" s="142">
        <v>43891</v>
      </c>
      <c r="C110" s="30">
        <v>4</v>
      </c>
      <c r="D110" s="76">
        <v>243.8</v>
      </c>
      <c r="E110" s="193">
        <v>307</v>
      </c>
      <c r="F110" s="334">
        <f t="shared" si="20"/>
        <v>76.75</v>
      </c>
      <c r="G110" s="35"/>
      <c r="H110" s="142">
        <v>43891</v>
      </c>
      <c r="I110" s="31">
        <v>6</v>
      </c>
      <c r="J110" s="47">
        <v>309.3</v>
      </c>
      <c r="K110" s="48">
        <v>400</v>
      </c>
      <c r="L110" s="42">
        <f t="shared" si="21"/>
        <v>66.666666666666671</v>
      </c>
      <c r="M110" s="35"/>
      <c r="N110" s="142">
        <v>43891</v>
      </c>
      <c r="O110" s="31">
        <v>6</v>
      </c>
      <c r="P110" s="47">
        <v>220</v>
      </c>
      <c r="Q110" s="48">
        <v>293</v>
      </c>
      <c r="R110" s="42">
        <f t="shared" si="22"/>
        <v>48.833333333333336</v>
      </c>
      <c r="S110" s="35"/>
      <c r="T110" s="142">
        <v>43891</v>
      </c>
      <c r="U110" s="30">
        <v>5</v>
      </c>
      <c r="V110" s="28">
        <v>624</v>
      </c>
      <c r="W110" s="76">
        <v>926</v>
      </c>
      <c r="X110" s="26">
        <f t="shared" si="23"/>
        <v>185.2</v>
      </c>
      <c r="Y110" s="35"/>
    </row>
    <row r="111" spans="2:25" ht="15.75" thickBot="1" x14ac:dyDescent="0.3">
      <c r="B111" s="142">
        <v>43922</v>
      </c>
      <c r="C111" s="31"/>
      <c r="D111" s="47"/>
      <c r="E111" s="48"/>
      <c r="F111" s="42"/>
      <c r="G111" s="35"/>
      <c r="H111" s="142">
        <v>43922</v>
      </c>
      <c r="I111" s="31"/>
      <c r="J111" s="47"/>
      <c r="K111" s="216"/>
      <c r="L111" s="63"/>
      <c r="M111" s="35"/>
      <c r="N111" s="142">
        <v>43922</v>
      </c>
      <c r="O111" s="31"/>
      <c r="P111" s="47"/>
      <c r="Q111" s="48"/>
      <c r="R111" s="42"/>
      <c r="S111" s="35"/>
      <c r="T111" s="142">
        <v>43922</v>
      </c>
      <c r="U111" s="31"/>
      <c r="V111" s="47"/>
      <c r="W111" s="48"/>
      <c r="X111" s="42"/>
      <c r="Y111" s="35"/>
    </row>
    <row r="112" spans="2:25" ht="15.75" thickBot="1" x14ac:dyDescent="0.3">
      <c r="B112" s="142">
        <v>43952</v>
      </c>
      <c r="C112" s="31"/>
      <c r="D112" s="43"/>
      <c r="E112" s="48"/>
      <c r="F112" s="42"/>
      <c r="G112" s="35"/>
      <c r="H112" s="142">
        <v>43952</v>
      </c>
      <c r="I112" s="31"/>
      <c r="J112" s="47"/>
      <c r="K112" s="216"/>
      <c r="L112" s="63"/>
      <c r="M112" s="35"/>
      <c r="N112" s="142">
        <v>43952</v>
      </c>
      <c r="O112" s="31"/>
      <c r="P112" s="47"/>
      <c r="Q112" s="48"/>
      <c r="R112" s="42"/>
      <c r="S112" s="35"/>
      <c r="T112" s="142">
        <v>43952</v>
      </c>
      <c r="U112" s="31"/>
      <c r="V112" s="47"/>
      <c r="W112" s="48"/>
      <c r="X112" s="42"/>
      <c r="Y112" s="35"/>
    </row>
    <row r="113" spans="2:25" ht="15.75" thickBot="1" x14ac:dyDescent="0.3">
      <c r="B113" s="142">
        <v>43983</v>
      </c>
      <c r="C113" s="31"/>
      <c r="D113" s="47"/>
      <c r="E113" s="48"/>
      <c r="F113" s="42"/>
      <c r="G113" s="35"/>
      <c r="H113" s="142">
        <v>43983</v>
      </c>
      <c r="I113" s="31"/>
      <c r="J113" s="47"/>
      <c r="K113" s="216"/>
      <c r="L113" s="63"/>
      <c r="M113" s="35"/>
      <c r="N113" s="142">
        <v>43983</v>
      </c>
      <c r="O113" s="31"/>
      <c r="P113" s="47"/>
      <c r="Q113" s="48"/>
      <c r="R113" s="42"/>
      <c r="S113" s="35"/>
      <c r="T113" s="142">
        <v>43983</v>
      </c>
      <c r="U113" s="31"/>
      <c r="V113" s="47"/>
      <c r="W113" s="48"/>
      <c r="X113" s="42"/>
      <c r="Y113" s="35"/>
    </row>
    <row r="114" spans="2:25" ht="15.75" thickBot="1" x14ac:dyDescent="0.3">
      <c r="B114" s="142">
        <v>44013</v>
      </c>
      <c r="C114" s="31"/>
      <c r="D114" s="47"/>
      <c r="E114" s="48"/>
      <c r="F114" s="42"/>
      <c r="G114" s="35"/>
      <c r="H114" s="142">
        <v>44013</v>
      </c>
      <c r="I114" s="31"/>
      <c r="J114" s="47"/>
      <c r="K114" s="48"/>
      <c r="L114" s="42"/>
      <c r="M114" s="35"/>
      <c r="N114" s="142">
        <v>44013</v>
      </c>
      <c r="O114" s="31"/>
      <c r="P114" s="47"/>
      <c r="Q114" s="48"/>
      <c r="R114" s="42"/>
      <c r="S114" s="35"/>
      <c r="T114" s="142">
        <v>44013</v>
      </c>
      <c r="U114" s="31"/>
      <c r="V114" s="47"/>
      <c r="W114" s="48"/>
      <c r="X114" s="42"/>
      <c r="Y114" s="35"/>
    </row>
    <row r="115" spans="2:25" ht="15.75" thickBot="1" x14ac:dyDescent="0.3">
      <c r="B115" s="142">
        <v>44044</v>
      </c>
      <c r="C115" s="141"/>
      <c r="D115" s="47"/>
      <c r="E115" s="48"/>
      <c r="F115" s="42"/>
      <c r="G115" s="35"/>
      <c r="H115" s="142">
        <v>44044</v>
      </c>
      <c r="I115" s="141"/>
      <c r="J115" s="47"/>
      <c r="K115" s="48"/>
      <c r="L115" s="42"/>
      <c r="M115" s="35"/>
      <c r="N115" s="142">
        <v>44044</v>
      </c>
      <c r="O115" s="141"/>
      <c r="P115" s="47"/>
      <c r="Q115" s="48"/>
      <c r="R115" s="42"/>
      <c r="S115" s="35"/>
      <c r="T115" s="142">
        <v>44044</v>
      </c>
      <c r="U115" s="141"/>
      <c r="V115" s="47"/>
      <c r="W115" s="48"/>
      <c r="X115" s="139"/>
      <c r="Y115" s="35"/>
    </row>
    <row r="116" spans="2:25" ht="15.75" thickBot="1" x14ac:dyDescent="0.3">
      <c r="B116" s="142">
        <v>44075</v>
      </c>
      <c r="C116" s="31"/>
      <c r="D116" s="47"/>
      <c r="E116" s="48"/>
      <c r="F116" s="42"/>
      <c r="G116" s="35"/>
      <c r="H116" s="142">
        <v>44075</v>
      </c>
      <c r="I116" s="31"/>
      <c r="J116" s="93"/>
      <c r="K116" s="121"/>
      <c r="L116" s="264"/>
      <c r="M116" s="35"/>
      <c r="N116" s="142">
        <v>44075</v>
      </c>
      <c r="O116" s="31"/>
      <c r="P116" s="47"/>
      <c r="Q116" s="48"/>
      <c r="R116" s="42"/>
      <c r="S116" s="35"/>
      <c r="T116" s="142">
        <v>44075</v>
      </c>
      <c r="U116" s="221"/>
      <c r="V116" s="266"/>
      <c r="W116" s="265"/>
      <c r="X116" s="222"/>
      <c r="Y116" s="35"/>
    </row>
    <row r="117" spans="2:25" ht="15.75" thickBot="1" x14ac:dyDescent="0.3">
      <c r="B117" s="142">
        <v>44105</v>
      </c>
      <c r="C117" s="31"/>
      <c r="D117" s="47"/>
      <c r="E117" s="48"/>
      <c r="F117" s="42"/>
      <c r="G117" s="35"/>
      <c r="H117" s="142">
        <v>44105</v>
      </c>
      <c r="I117" s="31"/>
      <c r="J117" s="47"/>
      <c r="K117" s="216"/>
      <c r="L117" s="264"/>
      <c r="M117" s="35"/>
      <c r="N117" s="142">
        <v>44105</v>
      </c>
      <c r="O117" s="31"/>
      <c r="P117" s="47"/>
      <c r="Q117" s="48"/>
      <c r="R117" s="42"/>
      <c r="S117" s="35"/>
      <c r="T117" s="142">
        <v>44105</v>
      </c>
      <c r="U117" s="221"/>
      <c r="V117" s="47"/>
      <c r="W117" s="48"/>
      <c r="X117" s="222"/>
      <c r="Y117" s="35"/>
    </row>
    <row r="118" spans="2:25" ht="15.75" thickBot="1" x14ac:dyDescent="0.3">
      <c r="B118" s="142">
        <v>44136</v>
      </c>
      <c r="C118" s="31"/>
      <c r="D118" s="47"/>
      <c r="E118" s="48"/>
      <c r="F118" s="42"/>
      <c r="G118" s="35"/>
      <c r="H118" s="142">
        <v>44136</v>
      </c>
      <c r="I118" s="31"/>
      <c r="J118" s="47"/>
      <c r="K118" s="48"/>
      <c r="L118" s="264"/>
      <c r="M118" s="35"/>
      <c r="N118" s="142">
        <v>44136</v>
      </c>
      <c r="O118" s="31"/>
      <c r="P118" s="47"/>
      <c r="Q118" s="48"/>
      <c r="R118" s="42"/>
      <c r="S118" s="35"/>
      <c r="T118" s="142">
        <v>44136</v>
      </c>
      <c r="U118" s="221"/>
      <c r="V118" s="47"/>
      <c r="W118" s="48"/>
      <c r="X118" s="286"/>
      <c r="Y118" s="35"/>
    </row>
    <row r="119" spans="2:25" ht="15.75" thickBot="1" x14ac:dyDescent="0.3">
      <c r="B119" s="142">
        <v>44166</v>
      </c>
      <c r="C119" s="31"/>
      <c r="D119" s="47"/>
      <c r="E119" s="48"/>
      <c r="F119" s="42"/>
      <c r="G119" s="35"/>
      <c r="H119" s="142">
        <v>44166</v>
      </c>
      <c r="I119" s="31"/>
      <c r="J119" s="47"/>
      <c r="K119" s="48"/>
      <c r="L119" s="264"/>
      <c r="M119" s="35"/>
      <c r="N119" s="142">
        <v>44166</v>
      </c>
      <c r="O119" s="31"/>
      <c r="P119" s="47"/>
      <c r="Q119" s="48"/>
      <c r="R119" s="42"/>
      <c r="S119" s="35"/>
      <c r="T119" s="142">
        <v>44166</v>
      </c>
      <c r="U119" s="221"/>
      <c r="V119" s="47"/>
      <c r="W119" s="48"/>
      <c r="X119" s="222"/>
      <c r="Y119" s="35"/>
    </row>
    <row r="120" spans="2:25" ht="15.75" thickBot="1" x14ac:dyDescent="0.3">
      <c r="B120" s="197" t="s">
        <v>22</v>
      </c>
      <c r="C120" s="72">
        <f>AVERAGE(C108:C119)</f>
        <v>4</v>
      </c>
      <c r="D120" s="54">
        <f>AVERAGE(D108:D119)</f>
        <v>309.66666666666669</v>
      </c>
      <c r="E120" s="69">
        <f>AVERAGE(E108:E119)</f>
        <v>375.33333333333331</v>
      </c>
      <c r="F120" s="71">
        <f>AVERAGE(F108:F119)</f>
        <v>93.833333333333329</v>
      </c>
      <c r="G120" s="56"/>
      <c r="H120" s="71" t="s">
        <v>22</v>
      </c>
      <c r="I120" s="72">
        <f>AVERAGE(I108:I119)</f>
        <v>6</v>
      </c>
      <c r="J120" s="54">
        <f>AVERAGE(J108:J119)</f>
        <v>282.3</v>
      </c>
      <c r="K120" s="69">
        <f>AVERAGE(K108:K119)</f>
        <v>393.33333333333331</v>
      </c>
      <c r="L120" s="71">
        <f>AVERAGE(L108:L119)</f>
        <v>65.555555555555557</v>
      </c>
      <c r="M120" s="56"/>
      <c r="N120" s="71" t="s">
        <v>22</v>
      </c>
      <c r="O120" s="72">
        <f>AVERAGE(O108:O119)</f>
        <v>6</v>
      </c>
      <c r="P120" s="54">
        <f>AVERAGE(P108:P119)</f>
        <v>174.23333333333335</v>
      </c>
      <c r="Q120" s="69">
        <f>AVERAGE(Q108:Q119)</f>
        <v>273.33333333333331</v>
      </c>
      <c r="R120" s="71">
        <f>AVERAGE(R108:R119)</f>
        <v>45.555555555555564</v>
      </c>
      <c r="S120" s="56"/>
      <c r="T120" s="71" t="s">
        <v>22</v>
      </c>
      <c r="U120" s="200">
        <f>AVERAGE(U108:U119)</f>
        <v>5</v>
      </c>
      <c r="V120" s="201">
        <f>AVERAGE(V108:V119)</f>
        <v>641.33333333333337</v>
      </c>
      <c r="W120" s="201">
        <f>AVERAGE(W108:W119)</f>
        <v>941.33333333333337</v>
      </c>
      <c r="X120" s="202">
        <f>AVERAGE(X108:X119)</f>
        <v>188.26666666666665</v>
      </c>
      <c r="Y120" s="35"/>
    </row>
    <row r="121" spans="2:25" x14ac:dyDescent="0.25">
      <c r="B121" s="7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75"/>
      <c r="O121" s="35"/>
      <c r="P121" s="35"/>
      <c r="Q121" s="35"/>
      <c r="R121" s="35"/>
      <c r="S121" s="35"/>
      <c r="T121" s="80"/>
      <c r="U121" s="80"/>
      <c r="V121" s="80"/>
      <c r="W121" s="80"/>
      <c r="X121" s="80"/>
      <c r="Y121" s="35"/>
    </row>
    <row r="122" spans="2:25" ht="15.75" thickBot="1" x14ac:dyDescent="0.3">
      <c r="B122" s="7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</row>
    <row r="123" spans="2:25" ht="16.5" thickBot="1" x14ac:dyDescent="0.3">
      <c r="B123" s="416" t="s">
        <v>76</v>
      </c>
      <c r="C123" s="417"/>
      <c r="D123" s="417"/>
      <c r="E123" s="417"/>
      <c r="F123" s="418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</row>
    <row r="124" spans="2:25" x14ac:dyDescent="0.25">
      <c r="B124" s="419" t="s">
        <v>47</v>
      </c>
      <c r="C124" s="419"/>
      <c r="D124" s="419"/>
      <c r="E124" s="419"/>
      <c r="F124" s="419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</row>
    <row r="125" spans="2:25" ht="15.75" thickBot="1" x14ac:dyDescent="0.3">
      <c r="B125" s="36"/>
      <c r="C125" s="36"/>
      <c r="D125" s="36"/>
      <c r="E125" s="36"/>
      <c r="F125" s="37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</row>
    <row r="126" spans="2:25" ht="84.75" thickBot="1" x14ac:dyDescent="0.3">
      <c r="B126" s="134" t="s">
        <v>1</v>
      </c>
      <c r="C126" s="135" t="s">
        <v>2</v>
      </c>
      <c r="D126" s="136" t="s">
        <v>3</v>
      </c>
      <c r="E126" s="137" t="s">
        <v>18</v>
      </c>
      <c r="F126" s="138" t="s">
        <v>5</v>
      </c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</row>
    <row r="127" spans="2:25" ht="15.75" thickBot="1" x14ac:dyDescent="0.3">
      <c r="B127" s="142">
        <v>43831</v>
      </c>
      <c r="C127" s="144">
        <v>3</v>
      </c>
      <c r="D127" s="81">
        <v>50</v>
      </c>
      <c r="E127" s="81"/>
      <c r="F127" s="39"/>
      <c r="G127" s="35"/>
      <c r="H127" s="35"/>
      <c r="I127" s="35"/>
      <c r="J127" s="35"/>
      <c r="K127" s="35"/>
      <c r="L127" s="35"/>
      <c r="M127" s="35"/>
      <c r="N127" s="7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</row>
    <row r="128" spans="2:25" ht="15.75" thickBot="1" x14ac:dyDescent="0.3">
      <c r="B128" s="142">
        <v>43862</v>
      </c>
      <c r="C128" s="145">
        <v>3</v>
      </c>
      <c r="D128" s="48">
        <v>50</v>
      </c>
      <c r="E128" s="82"/>
      <c r="F128" s="42"/>
      <c r="G128" s="35"/>
      <c r="H128" s="35"/>
      <c r="I128" s="35"/>
      <c r="J128" s="35"/>
      <c r="K128" s="35"/>
      <c r="L128" s="35"/>
      <c r="M128" s="35"/>
      <c r="N128" s="7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</row>
    <row r="129" spans="2:25" ht="15.75" thickBot="1" x14ac:dyDescent="0.3">
      <c r="B129" s="142">
        <v>43891</v>
      </c>
      <c r="C129" s="146">
        <v>3</v>
      </c>
      <c r="D129" s="48">
        <v>50</v>
      </c>
      <c r="E129" s="48"/>
      <c r="F129" s="42"/>
      <c r="G129" s="35"/>
      <c r="H129" s="35"/>
      <c r="I129" s="35"/>
      <c r="J129" s="35"/>
      <c r="K129" s="35"/>
      <c r="L129" s="35"/>
      <c r="M129" s="35"/>
      <c r="N129" s="7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</row>
    <row r="130" spans="2:25" ht="15.75" thickBot="1" x14ac:dyDescent="0.3">
      <c r="B130" s="142">
        <v>43922</v>
      </c>
      <c r="C130" s="146"/>
      <c r="D130" s="48"/>
      <c r="E130" s="48"/>
      <c r="F130" s="42"/>
      <c r="G130" s="35"/>
      <c r="H130" s="35"/>
      <c r="I130" s="35"/>
      <c r="J130" s="35"/>
      <c r="K130" s="35"/>
      <c r="L130" s="35"/>
      <c r="M130" s="35"/>
      <c r="N130" s="7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</row>
    <row r="131" spans="2:25" ht="15.75" thickBot="1" x14ac:dyDescent="0.3">
      <c r="B131" s="142">
        <v>43952</v>
      </c>
      <c r="C131" s="146"/>
      <c r="D131" s="48"/>
      <c r="E131" s="48"/>
      <c r="F131" s="42"/>
      <c r="G131" s="35"/>
      <c r="H131" s="35"/>
      <c r="I131" s="35"/>
      <c r="J131" s="35"/>
      <c r="K131" s="35"/>
      <c r="L131" s="35"/>
      <c r="M131" s="35"/>
      <c r="N131" s="7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</row>
    <row r="132" spans="2:25" ht="15.75" thickBot="1" x14ac:dyDescent="0.3">
      <c r="B132" s="142">
        <v>43983</v>
      </c>
      <c r="C132" s="146"/>
      <c r="D132" s="48"/>
      <c r="E132" s="48"/>
      <c r="F132" s="42"/>
      <c r="G132" s="35"/>
      <c r="H132" s="35"/>
      <c r="I132" s="35"/>
      <c r="J132" s="35"/>
      <c r="K132" s="35"/>
      <c r="L132" s="35"/>
      <c r="M132" s="35"/>
      <c r="N132" s="7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</row>
    <row r="133" spans="2:25" ht="15.75" thickBot="1" x14ac:dyDescent="0.3">
      <c r="B133" s="142">
        <v>44013</v>
      </c>
      <c r="C133" s="146"/>
      <c r="D133" s="48"/>
      <c r="E133" s="48"/>
      <c r="F133" s="42"/>
      <c r="G133" s="35"/>
      <c r="H133" s="35"/>
      <c r="I133" s="35"/>
      <c r="J133" s="35"/>
      <c r="K133" s="35"/>
      <c r="L133" s="35"/>
      <c r="M133" s="35"/>
      <c r="N133" s="7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</row>
    <row r="134" spans="2:25" ht="15.75" thickBot="1" x14ac:dyDescent="0.3">
      <c r="B134" s="142">
        <v>44044</v>
      </c>
      <c r="C134" s="141"/>
      <c r="D134" s="48"/>
      <c r="E134" s="48"/>
      <c r="F134" s="42"/>
      <c r="G134" s="35"/>
      <c r="H134" s="35"/>
      <c r="I134" s="35"/>
      <c r="J134" s="35"/>
      <c r="K134" s="35"/>
      <c r="L134" s="35"/>
      <c r="M134" s="35"/>
      <c r="N134" s="7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</row>
    <row r="135" spans="2:25" ht="15.75" thickBot="1" x14ac:dyDescent="0.3">
      <c r="B135" s="142">
        <v>44075</v>
      </c>
      <c r="C135" s="146"/>
      <c r="D135" s="48"/>
      <c r="E135" s="48"/>
      <c r="F135" s="42"/>
      <c r="G135" s="35"/>
      <c r="H135" s="35"/>
      <c r="I135" s="35"/>
      <c r="J135" s="35"/>
      <c r="K135" s="35"/>
      <c r="L135" s="35"/>
      <c r="M135" s="35"/>
      <c r="N135" s="7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</row>
    <row r="136" spans="2:25" ht="15.75" thickBot="1" x14ac:dyDescent="0.3">
      <c r="B136" s="142">
        <v>44105</v>
      </c>
      <c r="C136" s="146"/>
      <c r="D136" s="48"/>
      <c r="E136" s="48"/>
      <c r="F136" s="42"/>
      <c r="G136" s="35"/>
      <c r="H136" s="35"/>
      <c r="I136" s="35"/>
      <c r="J136" s="35"/>
      <c r="K136" s="35"/>
      <c r="L136" s="35"/>
      <c r="M136" s="35"/>
      <c r="N136" s="7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</row>
    <row r="137" spans="2:25" ht="15.75" thickBot="1" x14ac:dyDescent="0.3">
      <c r="B137" s="142">
        <v>44136</v>
      </c>
      <c r="C137" s="146"/>
      <c r="D137" s="48"/>
      <c r="E137" s="48"/>
      <c r="F137" s="42"/>
      <c r="G137" s="35"/>
      <c r="H137" s="35"/>
      <c r="I137" s="35"/>
      <c r="J137" s="35"/>
      <c r="K137" s="35"/>
      <c r="L137" s="35"/>
      <c r="M137" s="35"/>
      <c r="N137" s="7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</row>
    <row r="138" spans="2:25" ht="15.75" thickBot="1" x14ac:dyDescent="0.3">
      <c r="B138" s="142">
        <v>44166</v>
      </c>
      <c r="C138" s="146"/>
      <c r="D138" s="48"/>
      <c r="E138" s="48"/>
      <c r="F138" s="79"/>
      <c r="G138" s="35"/>
      <c r="H138" s="35"/>
      <c r="I138" s="35"/>
      <c r="J138" s="35"/>
      <c r="K138" s="35"/>
      <c r="L138" s="35"/>
      <c r="M138" s="35"/>
      <c r="N138" s="7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</row>
    <row r="139" spans="2:25" ht="15.75" thickBot="1" x14ac:dyDescent="0.3">
      <c r="B139" s="147" t="s">
        <v>22</v>
      </c>
      <c r="C139" s="72">
        <f>AVERAGE(C126:C138)</f>
        <v>3</v>
      </c>
      <c r="D139" s="54">
        <f>AVERAGE(D126:D138)</f>
        <v>50</v>
      </c>
      <c r="E139" s="69">
        <v>0</v>
      </c>
      <c r="F139" s="71" t="e">
        <f>AVERAGE(F126:F138)</f>
        <v>#DIV/0!</v>
      </c>
      <c r="G139" s="35"/>
      <c r="H139" s="35"/>
      <c r="I139" s="35"/>
      <c r="J139" s="35"/>
      <c r="K139" s="35"/>
      <c r="L139" s="35"/>
      <c r="M139" s="35"/>
      <c r="N139" s="7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</row>
    <row r="140" spans="2:25" x14ac:dyDescent="0.25">
      <c r="B140" s="83" t="s">
        <v>48</v>
      </c>
      <c r="C140" s="84"/>
      <c r="D140" s="35"/>
      <c r="E140" s="85"/>
      <c r="F140" s="84"/>
      <c r="G140" s="35"/>
      <c r="H140" s="35"/>
      <c r="I140" s="35"/>
      <c r="J140" s="35"/>
      <c r="K140" s="35"/>
      <c r="L140" s="35"/>
      <c r="M140" s="35"/>
      <c r="N140" s="7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</row>
    <row r="141" spans="2:25" x14ac:dyDescent="0.25">
      <c r="B141" s="80"/>
      <c r="C141" s="80"/>
      <c r="D141" s="80"/>
      <c r="E141" s="80"/>
      <c r="F141" s="80"/>
      <c r="G141" s="35"/>
      <c r="H141" s="80"/>
      <c r="I141" s="80"/>
      <c r="J141" s="80"/>
      <c r="K141" s="80"/>
      <c r="L141" s="80"/>
      <c r="M141" s="35"/>
      <c r="N141" s="7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</row>
  </sheetData>
  <mergeCells count="172">
    <mergeCell ref="B2:F2"/>
    <mergeCell ref="H2:L2"/>
    <mergeCell ref="N2:R2"/>
    <mergeCell ref="T2:X2"/>
    <mergeCell ref="B3:F3"/>
    <mergeCell ref="H3:L3"/>
    <mergeCell ref="N3:R3"/>
    <mergeCell ref="T3:X3"/>
    <mergeCell ref="W5:W6"/>
    <mergeCell ref="X5:X6"/>
    <mergeCell ref="B23:F23"/>
    <mergeCell ref="H23:L23"/>
    <mergeCell ref="N23:R23"/>
    <mergeCell ref="T23:X23"/>
    <mergeCell ref="P5:P6"/>
    <mergeCell ref="Q5:Q6"/>
    <mergeCell ref="R5:R6"/>
    <mergeCell ref="T5:T6"/>
    <mergeCell ref="U5:U6"/>
    <mergeCell ref="V5:V6"/>
    <mergeCell ref="I5:I6"/>
    <mergeCell ref="J5:J6"/>
    <mergeCell ref="K5:K6"/>
    <mergeCell ref="L5:L6"/>
    <mergeCell ref="N5:N6"/>
    <mergeCell ref="O5:O6"/>
    <mergeCell ref="B5:B6"/>
    <mergeCell ref="C5:C6"/>
    <mergeCell ref="D5:D6"/>
    <mergeCell ref="E5:E6"/>
    <mergeCell ref="F5:F6"/>
    <mergeCell ref="H5:H6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B43:F43"/>
    <mergeCell ref="H43:L43"/>
    <mergeCell ref="N43:R43"/>
    <mergeCell ref="T43:X43"/>
    <mergeCell ref="B44:F44"/>
    <mergeCell ref="H44:L44"/>
    <mergeCell ref="N44:R44"/>
    <mergeCell ref="T44:X44"/>
    <mergeCell ref="W26:W27"/>
    <mergeCell ref="X26:X27"/>
    <mergeCell ref="N41:R41"/>
    <mergeCell ref="P42:T42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W46:W47"/>
    <mergeCell ref="X46:X47"/>
    <mergeCell ref="B63:F63"/>
    <mergeCell ref="H63:L63"/>
    <mergeCell ref="N63:R63"/>
    <mergeCell ref="T63:X63"/>
    <mergeCell ref="P46:P47"/>
    <mergeCell ref="Q46:Q47"/>
    <mergeCell ref="R46:R47"/>
    <mergeCell ref="T46:T47"/>
    <mergeCell ref="U46:U47"/>
    <mergeCell ref="V46:V47"/>
    <mergeCell ref="I46:I47"/>
    <mergeCell ref="J46:J47"/>
    <mergeCell ref="K46:K47"/>
    <mergeCell ref="L46:L47"/>
    <mergeCell ref="N46:N47"/>
    <mergeCell ref="O46:O47"/>
    <mergeCell ref="B46:B47"/>
    <mergeCell ref="C46:C47"/>
    <mergeCell ref="D46:D47"/>
    <mergeCell ref="E46:E47"/>
    <mergeCell ref="F46:F47"/>
    <mergeCell ref="H46:H47"/>
    <mergeCell ref="B64:F64"/>
    <mergeCell ref="H64:L64"/>
    <mergeCell ref="N64:R64"/>
    <mergeCell ref="T64:X64"/>
    <mergeCell ref="B66:B67"/>
    <mergeCell ref="C66:C67"/>
    <mergeCell ref="D66:D67"/>
    <mergeCell ref="E66:E67"/>
    <mergeCell ref="F66:F67"/>
    <mergeCell ref="H66:H67"/>
    <mergeCell ref="W66:W67"/>
    <mergeCell ref="X66:X67"/>
    <mergeCell ref="B83:F83"/>
    <mergeCell ref="H83:L83"/>
    <mergeCell ref="N83:R83"/>
    <mergeCell ref="T83:X83"/>
    <mergeCell ref="P66:P67"/>
    <mergeCell ref="Q66:Q67"/>
    <mergeCell ref="R66:R67"/>
    <mergeCell ref="T66:T67"/>
    <mergeCell ref="U66:U67"/>
    <mergeCell ref="V66:V67"/>
    <mergeCell ref="I66:I67"/>
    <mergeCell ref="J66:J67"/>
    <mergeCell ref="K66:K67"/>
    <mergeCell ref="L66:L67"/>
    <mergeCell ref="N66:N67"/>
    <mergeCell ref="O66:O67"/>
    <mergeCell ref="B84:F84"/>
    <mergeCell ref="H84:L84"/>
    <mergeCell ref="N84:R84"/>
    <mergeCell ref="T84:X84"/>
    <mergeCell ref="B86:B87"/>
    <mergeCell ref="C86:C87"/>
    <mergeCell ref="D86:D87"/>
    <mergeCell ref="E86:E87"/>
    <mergeCell ref="F86:F87"/>
    <mergeCell ref="H86:H87"/>
    <mergeCell ref="W86:W87"/>
    <mergeCell ref="X86:X87"/>
    <mergeCell ref="B103:F103"/>
    <mergeCell ref="H103:L103"/>
    <mergeCell ref="N103:R103"/>
    <mergeCell ref="T103:X103"/>
    <mergeCell ref="P86:P87"/>
    <mergeCell ref="Q86:Q87"/>
    <mergeCell ref="R86:R87"/>
    <mergeCell ref="T86:T87"/>
    <mergeCell ref="U86:U87"/>
    <mergeCell ref="V86:V87"/>
    <mergeCell ref="I86:I87"/>
    <mergeCell ref="J86:J87"/>
    <mergeCell ref="K86:K87"/>
    <mergeCell ref="L86:L87"/>
    <mergeCell ref="N86:N87"/>
    <mergeCell ref="O86:O87"/>
    <mergeCell ref="B104:F104"/>
    <mergeCell ref="H104:L104"/>
    <mergeCell ref="N104:R104"/>
    <mergeCell ref="T104:X104"/>
    <mergeCell ref="B106:B107"/>
    <mergeCell ref="C106:C107"/>
    <mergeCell ref="D106:D107"/>
    <mergeCell ref="E106:E107"/>
    <mergeCell ref="F106:F107"/>
    <mergeCell ref="H106:H107"/>
    <mergeCell ref="W106:W107"/>
    <mergeCell ref="X106:X107"/>
    <mergeCell ref="B123:F123"/>
    <mergeCell ref="B124:F124"/>
    <mergeCell ref="P106:P107"/>
    <mergeCell ref="Q106:Q107"/>
    <mergeCell ref="R106:R107"/>
    <mergeCell ref="T106:T107"/>
    <mergeCell ref="U106:U107"/>
    <mergeCell ref="V106:V107"/>
    <mergeCell ref="I106:I107"/>
    <mergeCell ref="J106:J107"/>
    <mergeCell ref="K106:K107"/>
    <mergeCell ref="L106:L107"/>
    <mergeCell ref="N106:N107"/>
    <mergeCell ref="O106:O10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51"/>
  <sheetViews>
    <sheetView workbookViewId="0">
      <selection activeCell="I128" sqref="I128"/>
    </sheetView>
  </sheetViews>
  <sheetFormatPr baseColWidth="10" defaultRowHeight="15" x14ac:dyDescent="0.25"/>
  <cols>
    <col min="6" max="6" width="14.42578125" customWidth="1"/>
  </cols>
  <sheetData>
    <row r="2" spans="2:25" x14ac:dyDescent="0.25">
      <c r="B2" s="86"/>
      <c r="C2" s="87"/>
      <c r="D2" s="87"/>
      <c r="E2" s="87"/>
      <c r="F2" s="85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</row>
    <row r="3" spans="2:25" ht="15.75" x14ac:dyDescent="0.25">
      <c r="B3" s="433" t="s">
        <v>77</v>
      </c>
      <c r="C3" s="434"/>
      <c r="D3" s="434"/>
      <c r="E3" s="434"/>
      <c r="F3" s="435"/>
      <c r="G3" s="88"/>
      <c r="H3" s="433" t="s">
        <v>77</v>
      </c>
      <c r="I3" s="434"/>
      <c r="J3" s="434"/>
      <c r="K3" s="434"/>
      <c r="L3" s="435"/>
      <c r="M3" s="84"/>
      <c r="N3" s="433" t="s">
        <v>77</v>
      </c>
      <c r="O3" s="434"/>
      <c r="P3" s="434"/>
      <c r="Q3" s="434"/>
      <c r="R3" s="435"/>
      <c r="S3" s="84"/>
      <c r="T3" s="433" t="s">
        <v>77</v>
      </c>
      <c r="U3" s="434"/>
      <c r="V3" s="434"/>
      <c r="W3" s="434"/>
      <c r="X3" s="435"/>
      <c r="Y3" s="84"/>
    </row>
    <row r="4" spans="2:25" x14ac:dyDescent="0.25">
      <c r="B4" s="436" t="s">
        <v>23</v>
      </c>
      <c r="C4" s="436"/>
      <c r="D4" s="436"/>
      <c r="E4" s="436"/>
      <c r="F4" s="436"/>
      <c r="G4" s="88"/>
      <c r="H4" s="436" t="s">
        <v>24</v>
      </c>
      <c r="I4" s="436"/>
      <c r="J4" s="436"/>
      <c r="K4" s="436"/>
      <c r="L4" s="436"/>
      <c r="M4" s="84"/>
      <c r="N4" s="436" t="s">
        <v>25</v>
      </c>
      <c r="O4" s="436"/>
      <c r="P4" s="436"/>
      <c r="Q4" s="436"/>
      <c r="R4" s="436"/>
      <c r="S4" s="84"/>
      <c r="T4" s="436" t="s">
        <v>26</v>
      </c>
      <c r="U4" s="436"/>
      <c r="V4" s="436"/>
      <c r="W4" s="436"/>
      <c r="X4" s="436"/>
      <c r="Y4" s="84"/>
    </row>
    <row r="5" spans="2:25" ht="15.75" thickBot="1" x14ac:dyDescent="0.3">
      <c r="B5" s="89"/>
      <c r="C5" s="89"/>
      <c r="D5" s="89"/>
      <c r="E5" s="89"/>
      <c r="F5" s="85"/>
      <c r="G5" s="90"/>
      <c r="H5" s="89"/>
      <c r="I5" s="89"/>
      <c r="J5" s="89"/>
      <c r="K5" s="89"/>
      <c r="L5" s="85"/>
      <c r="M5" s="84"/>
      <c r="N5" s="89"/>
      <c r="O5" s="89"/>
      <c r="P5" s="89"/>
      <c r="Q5" s="89"/>
      <c r="R5" s="85"/>
      <c r="S5" s="84"/>
      <c r="T5" s="89"/>
      <c r="U5" s="89"/>
      <c r="V5" s="89"/>
      <c r="W5" s="89"/>
      <c r="X5" s="85"/>
      <c r="Y5" s="84"/>
    </row>
    <row r="6" spans="2:25" x14ac:dyDescent="0.25">
      <c r="B6" s="447" t="s">
        <v>1</v>
      </c>
      <c r="C6" s="445" t="s">
        <v>2</v>
      </c>
      <c r="D6" s="445" t="s">
        <v>56</v>
      </c>
      <c r="E6" s="445" t="s">
        <v>50</v>
      </c>
      <c r="F6" s="443" t="s">
        <v>57</v>
      </c>
      <c r="G6" s="91"/>
      <c r="H6" s="447" t="s">
        <v>1</v>
      </c>
      <c r="I6" s="460" t="s">
        <v>2</v>
      </c>
      <c r="J6" s="445" t="s">
        <v>56</v>
      </c>
      <c r="K6" s="456" t="s">
        <v>50</v>
      </c>
      <c r="L6" s="443" t="s">
        <v>57</v>
      </c>
      <c r="M6" s="84"/>
      <c r="N6" s="447" t="s">
        <v>1</v>
      </c>
      <c r="O6" s="445" t="s">
        <v>2</v>
      </c>
      <c r="P6" s="445" t="s">
        <v>56</v>
      </c>
      <c r="Q6" s="445" t="s">
        <v>50</v>
      </c>
      <c r="R6" s="443" t="s">
        <v>57</v>
      </c>
      <c r="S6" s="84"/>
      <c r="T6" s="472" t="s">
        <v>1</v>
      </c>
      <c r="U6" s="386" t="s">
        <v>2</v>
      </c>
      <c r="V6" s="386" t="s">
        <v>58</v>
      </c>
      <c r="W6" s="386" t="s">
        <v>50</v>
      </c>
      <c r="X6" s="390" t="s">
        <v>57</v>
      </c>
      <c r="Y6" s="84"/>
    </row>
    <row r="7" spans="2:25" ht="61.5" customHeight="1" thickBot="1" x14ac:dyDescent="0.3">
      <c r="B7" s="448"/>
      <c r="C7" s="446"/>
      <c r="D7" s="446"/>
      <c r="E7" s="446"/>
      <c r="F7" s="444"/>
      <c r="G7" s="92"/>
      <c r="H7" s="448"/>
      <c r="I7" s="461"/>
      <c r="J7" s="446"/>
      <c r="K7" s="457"/>
      <c r="L7" s="444"/>
      <c r="M7" s="84"/>
      <c r="N7" s="448"/>
      <c r="O7" s="446"/>
      <c r="P7" s="446"/>
      <c r="Q7" s="446"/>
      <c r="R7" s="444"/>
      <c r="S7" s="84"/>
      <c r="T7" s="473"/>
      <c r="U7" s="474"/>
      <c r="V7" s="474"/>
      <c r="W7" s="474"/>
      <c r="X7" s="475"/>
      <c r="Y7" s="84"/>
    </row>
    <row r="8" spans="2:25" ht="15.75" thickBot="1" x14ac:dyDescent="0.3">
      <c r="B8" s="38">
        <v>43831</v>
      </c>
      <c r="C8" s="40">
        <v>3</v>
      </c>
      <c r="D8" s="45">
        <v>1</v>
      </c>
      <c r="E8" s="93">
        <v>4.9000000000000004</v>
      </c>
      <c r="F8" s="94">
        <f t="shared" ref="F8:F10" si="0">+D8/C8</f>
        <v>0.33333333333333331</v>
      </c>
      <c r="G8" s="95"/>
      <c r="H8" s="332">
        <v>43831</v>
      </c>
      <c r="I8" s="112">
        <v>6</v>
      </c>
      <c r="J8" s="112">
        <v>1</v>
      </c>
      <c r="K8" s="333">
        <v>3.1</v>
      </c>
      <c r="L8" s="334">
        <f t="shared" ref="L8:L10" si="1">+J8/I8</f>
        <v>0.16666666666666666</v>
      </c>
      <c r="M8" s="84"/>
      <c r="N8" s="38">
        <v>43831</v>
      </c>
      <c r="O8" s="207">
        <v>6</v>
      </c>
      <c r="P8" s="207">
        <v>6</v>
      </c>
      <c r="Q8" s="215">
        <v>38.6</v>
      </c>
      <c r="R8" s="208">
        <f t="shared" ref="R8:R9" si="2">+P8/O8</f>
        <v>1</v>
      </c>
      <c r="S8" s="84"/>
      <c r="T8" s="38">
        <v>43831</v>
      </c>
      <c r="U8" s="112">
        <v>4</v>
      </c>
      <c r="V8" s="275">
        <v>49.2</v>
      </c>
      <c r="W8" s="275">
        <v>159.6</v>
      </c>
      <c r="X8" s="163">
        <f t="shared" ref="X8:X10" si="3">+V8/U8</f>
        <v>12.3</v>
      </c>
      <c r="Y8" s="35"/>
    </row>
    <row r="9" spans="2:25" ht="15.75" thickBot="1" x14ac:dyDescent="0.3">
      <c r="B9" s="38">
        <v>43862</v>
      </c>
      <c r="C9" s="45">
        <v>3</v>
      </c>
      <c r="D9" s="45">
        <v>1</v>
      </c>
      <c r="E9" s="93">
        <v>4.9000000000000004</v>
      </c>
      <c r="F9" s="94">
        <f t="shared" si="0"/>
        <v>0.33333333333333331</v>
      </c>
      <c r="G9" s="95"/>
      <c r="H9" s="38">
        <v>43862</v>
      </c>
      <c r="I9" s="78">
        <v>6</v>
      </c>
      <c r="J9" s="78">
        <v>0</v>
      </c>
      <c r="K9" s="113">
        <v>2.1</v>
      </c>
      <c r="L9" s="320">
        <f t="shared" si="1"/>
        <v>0</v>
      </c>
      <c r="M9" s="84"/>
      <c r="N9" s="38">
        <v>43862</v>
      </c>
      <c r="O9" s="45">
        <v>6</v>
      </c>
      <c r="P9" s="45">
        <v>8</v>
      </c>
      <c r="Q9" s="93">
        <v>48.8</v>
      </c>
      <c r="R9" s="94">
        <f t="shared" si="2"/>
        <v>1.3333333333333333</v>
      </c>
      <c r="S9" s="84"/>
      <c r="T9" s="38">
        <v>43862</v>
      </c>
      <c r="U9" s="78">
        <v>4</v>
      </c>
      <c r="V9" s="276">
        <v>41.1</v>
      </c>
      <c r="W9" s="113">
        <v>133.5</v>
      </c>
      <c r="X9" s="163">
        <f t="shared" si="3"/>
        <v>10.275</v>
      </c>
      <c r="Y9" s="84"/>
    </row>
    <row r="10" spans="2:25" ht="15.75" customHeight="1" thickBot="1" x14ac:dyDescent="0.3">
      <c r="B10" s="38">
        <v>43891</v>
      </c>
      <c r="C10" s="45">
        <v>3</v>
      </c>
      <c r="D10" s="45">
        <v>2</v>
      </c>
      <c r="E10" s="93">
        <v>8.1</v>
      </c>
      <c r="F10" s="94">
        <f t="shared" si="0"/>
        <v>0.66666666666666663</v>
      </c>
      <c r="G10" s="95"/>
      <c r="H10" s="38">
        <v>43891</v>
      </c>
      <c r="I10" s="78">
        <v>6</v>
      </c>
      <c r="J10" s="78">
        <v>6</v>
      </c>
      <c r="K10" s="113">
        <v>29.9</v>
      </c>
      <c r="L10" s="320">
        <f t="shared" si="1"/>
        <v>1</v>
      </c>
      <c r="M10" s="84"/>
      <c r="N10" s="38">
        <v>43891</v>
      </c>
      <c r="O10" s="45">
        <v>6</v>
      </c>
      <c r="P10" s="45">
        <v>7</v>
      </c>
      <c r="Q10" s="93">
        <v>43.1</v>
      </c>
      <c r="R10" s="94">
        <f>+P10/O10</f>
        <v>1.1666666666666667</v>
      </c>
      <c r="S10" s="84"/>
      <c r="T10" s="38">
        <v>43891</v>
      </c>
      <c r="U10" s="78">
        <v>4</v>
      </c>
      <c r="V10" s="277">
        <v>43.15</v>
      </c>
      <c r="W10" s="129">
        <v>136</v>
      </c>
      <c r="X10" s="163">
        <f t="shared" si="3"/>
        <v>10.7875</v>
      </c>
      <c r="Y10" s="84"/>
    </row>
    <row r="11" spans="2:25" ht="15.75" thickBot="1" x14ac:dyDescent="0.3">
      <c r="B11" s="38">
        <v>43922</v>
      </c>
      <c r="C11" s="45"/>
      <c r="D11" s="45"/>
      <c r="E11" s="93"/>
      <c r="F11" s="94"/>
      <c r="G11" s="95"/>
      <c r="H11" s="38">
        <v>43922</v>
      </c>
      <c r="I11" s="45"/>
      <c r="J11" s="45"/>
      <c r="K11" s="93"/>
      <c r="L11" s="229"/>
      <c r="M11" s="84"/>
      <c r="N11" s="38">
        <v>43922</v>
      </c>
      <c r="O11" s="45"/>
      <c r="P11" s="45"/>
      <c r="Q11" s="93"/>
      <c r="R11" s="94"/>
      <c r="S11" s="84"/>
      <c r="T11" s="38">
        <v>43922</v>
      </c>
      <c r="U11" s="78"/>
      <c r="V11" s="129"/>
      <c r="W11" s="275"/>
      <c r="X11" s="163"/>
      <c r="Y11" s="99"/>
    </row>
    <row r="12" spans="2:25" ht="15.75" thickBot="1" x14ac:dyDescent="0.3">
      <c r="B12" s="38">
        <v>43952</v>
      </c>
      <c r="C12" s="45"/>
      <c r="D12" s="45"/>
      <c r="E12" s="93"/>
      <c r="F12" s="94"/>
      <c r="G12" s="95"/>
      <c r="H12" s="38">
        <v>43952</v>
      </c>
      <c r="I12" s="45"/>
      <c r="J12" s="248"/>
      <c r="K12" s="93"/>
      <c r="L12" s="229"/>
      <c r="M12" s="84"/>
      <c r="N12" s="38">
        <v>43952</v>
      </c>
      <c r="O12" s="45"/>
      <c r="P12" s="45"/>
      <c r="Q12" s="93"/>
      <c r="R12" s="94"/>
      <c r="S12" s="84"/>
      <c r="T12" s="38">
        <v>43952</v>
      </c>
      <c r="U12" s="78"/>
      <c r="V12" s="276"/>
      <c r="W12" s="113"/>
      <c r="X12" s="163"/>
      <c r="Y12" s="84"/>
    </row>
    <row r="13" spans="2:25" ht="15.75" thickBot="1" x14ac:dyDescent="0.3">
      <c r="B13" s="38">
        <v>43983</v>
      </c>
      <c r="C13" s="45"/>
      <c r="D13" s="45"/>
      <c r="E13" s="93"/>
      <c r="F13" s="94"/>
      <c r="G13" s="95"/>
      <c r="H13" s="38">
        <v>43983</v>
      </c>
      <c r="I13" s="45"/>
      <c r="J13" s="248"/>
      <c r="K13" s="93"/>
      <c r="L13" s="229"/>
      <c r="M13" s="84"/>
      <c r="N13" s="38">
        <v>43983</v>
      </c>
      <c r="O13" s="45"/>
      <c r="P13" s="45"/>
      <c r="Q13" s="93"/>
      <c r="R13" s="94"/>
      <c r="S13" s="84"/>
      <c r="T13" s="38">
        <v>43983</v>
      </c>
      <c r="U13" s="78"/>
      <c r="V13" s="276"/>
      <c r="W13" s="113"/>
      <c r="X13" s="163"/>
      <c r="Y13" s="99"/>
    </row>
    <row r="14" spans="2:25" ht="15.75" thickBot="1" x14ac:dyDescent="0.3">
      <c r="B14" s="38">
        <v>44013</v>
      </c>
      <c r="C14" s="45"/>
      <c r="D14" s="101"/>
      <c r="E14" s="100"/>
      <c r="F14" s="94"/>
      <c r="G14" s="95"/>
      <c r="H14" s="38">
        <v>44013</v>
      </c>
      <c r="I14" s="45"/>
      <c r="J14" s="248"/>
      <c r="K14" s="100"/>
      <c r="L14" s="229"/>
      <c r="M14" s="84"/>
      <c r="N14" s="38">
        <v>44013</v>
      </c>
      <c r="O14" s="45"/>
      <c r="P14" s="101"/>
      <c r="Q14" s="100"/>
      <c r="R14" s="94"/>
      <c r="S14" s="84"/>
      <c r="T14" s="38">
        <v>44013</v>
      </c>
      <c r="U14" s="78"/>
      <c r="V14" s="276"/>
      <c r="W14" s="113"/>
      <c r="X14" s="163"/>
      <c r="Y14" s="84"/>
    </row>
    <row r="15" spans="2:25" ht="15.75" thickBot="1" x14ac:dyDescent="0.3">
      <c r="B15" s="38">
        <v>44044</v>
      </c>
      <c r="C15" s="209"/>
      <c r="D15" s="52"/>
      <c r="E15" s="47"/>
      <c r="F15" s="94"/>
      <c r="G15" s="95"/>
      <c r="H15" s="38">
        <v>44044</v>
      </c>
      <c r="I15" s="209"/>
      <c r="J15" s="248"/>
      <c r="K15" s="100"/>
      <c r="L15" s="229"/>
      <c r="M15" s="84"/>
      <c r="N15" s="38">
        <v>44044</v>
      </c>
      <c r="O15" s="209"/>
      <c r="P15" s="52"/>
      <c r="Q15" s="47"/>
      <c r="R15" s="94"/>
      <c r="S15" s="84"/>
      <c r="T15" s="38">
        <v>44044</v>
      </c>
      <c r="U15" s="278"/>
      <c r="V15" s="279"/>
      <c r="W15" s="279"/>
      <c r="X15" s="163"/>
      <c r="Y15" s="84"/>
    </row>
    <row r="16" spans="2:25" ht="15.75" thickBot="1" x14ac:dyDescent="0.3">
      <c r="B16" s="38">
        <v>44075</v>
      </c>
      <c r="C16" s="45"/>
      <c r="D16" s="52"/>
      <c r="E16" s="47"/>
      <c r="F16" s="94"/>
      <c r="G16" s="95"/>
      <c r="H16" s="38">
        <v>44075</v>
      </c>
      <c r="I16" s="45"/>
      <c r="J16" s="248"/>
      <c r="K16" s="47"/>
      <c r="L16" s="229"/>
      <c r="M16" s="84"/>
      <c r="N16" s="38">
        <v>44075</v>
      </c>
      <c r="O16" s="45"/>
      <c r="P16" s="52"/>
      <c r="Q16" s="47"/>
      <c r="R16" s="94"/>
      <c r="S16" s="84"/>
      <c r="T16" s="38">
        <v>44075</v>
      </c>
      <c r="U16" s="78"/>
      <c r="V16" s="113"/>
      <c r="W16" s="113"/>
      <c r="X16" s="163"/>
      <c r="Y16" s="84"/>
    </row>
    <row r="17" spans="2:25" ht="15.75" thickBot="1" x14ac:dyDescent="0.3">
      <c r="B17" s="38">
        <v>44105</v>
      </c>
      <c r="C17" s="45"/>
      <c r="D17" s="45"/>
      <c r="E17" s="93"/>
      <c r="F17" s="94"/>
      <c r="G17" s="95"/>
      <c r="H17" s="38">
        <v>44105</v>
      </c>
      <c r="I17" s="45"/>
      <c r="J17" s="248"/>
      <c r="K17" s="93"/>
      <c r="L17" s="229"/>
      <c r="M17" s="84"/>
      <c r="N17" s="38">
        <v>44105</v>
      </c>
      <c r="O17" s="45"/>
      <c r="P17" s="45"/>
      <c r="Q17" s="93"/>
      <c r="R17" s="94"/>
      <c r="S17" s="84"/>
      <c r="T17" s="38">
        <v>44105</v>
      </c>
      <c r="U17" s="78"/>
      <c r="V17" s="276"/>
      <c r="W17" s="113"/>
      <c r="X17" s="163"/>
      <c r="Y17" s="84"/>
    </row>
    <row r="18" spans="2:25" ht="15.75" thickBot="1" x14ac:dyDescent="0.3">
      <c r="B18" s="38">
        <v>44136</v>
      </c>
      <c r="C18" s="45"/>
      <c r="D18" s="52"/>
      <c r="E18" s="47"/>
      <c r="F18" s="94"/>
      <c r="G18" s="95"/>
      <c r="H18" s="38">
        <v>44136</v>
      </c>
      <c r="I18" s="45"/>
      <c r="J18" s="45"/>
      <c r="K18" s="93"/>
      <c r="L18" s="229"/>
      <c r="M18" s="84"/>
      <c r="N18" s="38">
        <v>44136</v>
      </c>
      <c r="O18" s="45"/>
      <c r="P18" s="52"/>
      <c r="Q18" s="47"/>
      <c r="R18" s="94"/>
      <c r="S18" s="84"/>
      <c r="T18" s="38">
        <v>44136</v>
      </c>
      <c r="U18" s="78"/>
      <c r="V18" s="279"/>
      <c r="W18" s="279"/>
      <c r="X18" s="163"/>
      <c r="Y18" s="84"/>
    </row>
    <row r="19" spans="2:25" ht="15.75" thickBot="1" x14ac:dyDescent="0.3">
      <c r="B19" s="38">
        <v>44166</v>
      </c>
      <c r="C19" s="45"/>
      <c r="D19" s="45"/>
      <c r="E19" s="93"/>
      <c r="F19" s="94"/>
      <c r="G19" s="95"/>
      <c r="H19" s="38">
        <v>44166</v>
      </c>
      <c r="I19" s="45"/>
      <c r="J19" s="248"/>
      <c r="K19" s="93"/>
      <c r="L19" s="229"/>
      <c r="M19" s="84"/>
      <c r="N19" s="38">
        <v>44166</v>
      </c>
      <c r="O19" s="45"/>
      <c r="P19" s="45"/>
      <c r="Q19" s="93"/>
      <c r="R19" s="94"/>
      <c r="S19" s="84"/>
      <c r="T19" s="38">
        <v>44166</v>
      </c>
      <c r="U19" s="78"/>
      <c r="V19" s="113"/>
      <c r="W19" s="113"/>
      <c r="X19" s="163"/>
      <c r="Y19" s="84"/>
    </row>
    <row r="20" spans="2:25" ht="15.75" thickBot="1" x14ac:dyDescent="0.3">
      <c r="B20" s="212" t="s">
        <v>22</v>
      </c>
      <c r="C20" s="103">
        <f>AVERAGE(C8:C19)</f>
        <v>3</v>
      </c>
      <c r="D20" s="103">
        <f>AVERAGE(D8:D19)</f>
        <v>1.3333333333333333</v>
      </c>
      <c r="E20" s="103">
        <f>AVERAGE(E8:E19)</f>
        <v>5.9666666666666659</v>
      </c>
      <c r="F20" s="210">
        <f>AVERAGE(F8:F19)</f>
        <v>0.44444444444444442</v>
      </c>
      <c r="G20" s="104"/>
      <c r="H20" s="213" t="s">
        <v>22</v>
      </c>
      <c r="I20" s="204">
        <f>AVERAGE(I8:I19)</f>
        <v>6</v>
      </c>
      <c r="J20" s="230">
        <f>AVERAGE(J8:J19)</f>
        <v>2.3333333333333335</v>
      </c>
      <c r="K20" s="214">
        <f>AVERAGE(K8:K19)</f>
        <v>11.700000000000001</v>
      </c>
      <c r="L20" s="231">
        <f>AVERAGE(L8:L19)</f>
        <v>0.3888888888888889</v>
      </c>
      <c r="M20" s="104"/>
      <c r="N20" s="213" t="s">
        <v>22</v>
      </c>
      <c r="O20" s="204">
        <f>AVERAGE(O8:O19)</f>
        <v>6</v>
      </c>
      <c r="P20" s="204">
        <f>AVERAGE(P8:P19)</f>
        <v>7</v>
      </c>
      <c r="Q20" s="204">
        <f>AVERAGE(Q8:Q19)</f>
        <v>43.5</v>
      </c>
      <c r="R20" s="218">
        <f>AVERAGE(R8:R19)</f>
        <v>1.1666666666666667</v>
      </c>
      <c r="S20" s="104"/>
      <c r="T20" s="280" t="s">
        <v>22</v>
      </c>
      <c r="U20" s="119">
        <f>AVERAGE(U8:U19)</f>
        <v>4</v>
      </c>
      <c r="V20" s="119">
        <f>AVERAGE(V8:V19)</f>
        <v>44.483333333333341</v>
      </c>
      <c r="W20" s="119">
        <f>AVERAGE(W8:W19)</f>
        <v>143.03333333333333</v>
      </c>
      <c r="X20" s="123">
        <f>AVERAGE(X8:X19)</f>
        <v>11.120833333333335</v>
      </c>
      <c r="Y20" s="90"/>
    </row>
    <row r="21" spans="2:25" x14ac:dyDescent="0.25">
      <c r="B21" s="105"/>
      <c r="C21" s="105"/>
      <c r="D21" s="106"/>
      <c r="E21" s="107"/>
      <c r="F21" s="108"/>
      <c r="G21" s="109"/>
      <c r="H21" s="110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35" t="s">
        <v>52</v>
      </c>
      <c r="U21" s="84"/>
      <c r="V21" s="84"/>
      <c r="W21" s="84"/>
      <c r="X21" s="84"/>
      <c r="Y21" s="84"/>
    </row>
    <row r="22" spans="2:25" x14ac:dyDescent="0.25">
      <c r="B22" s="105"/>
      <c r="C22" s="105"/>
      <c r="D22" s="106"/>
      <c r="E22" s="107"/>
      <c r="F22" s="108"/>
      <c r="G22" s="109"/>
      <c r="H22" s="84"/>
      <c r="I22" s="84"/>
      <c r="J22" s="84"/>
      <c r="K22" s="111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</row>
    <row r="23" spans="2:25" ht="16.5" thickBot="1" x14ac:dyDescent="0.3">
      <c r="B23" s="433" t="s">
        <v>77</v>
      </c>
      <c r="C23" s="434"/>
      <c r="D23" s="434"/>
      <c r="E23" s="434"/>
      <c r="F23" s="435"/>
      <c r="G23" s="84"/>
      <c r="H23" s="433" t="s">
        <v>77</v>
      </c>
      <c r="I23" s="434"/>
      <c r="J23" s="434"/>
      <c r="K23" s="434"/>
      <c r="L23" s="435"/>
      <c r="M23" s="84"/>
      <c r="N23" s="433" t="s">
        <v>77</v>
      </c>
      <c r="O23" s="434"/>
      <c r="P23" s="434"/>
      <c r="Q23" s="434"/>
      <c r="R23" s="435"/>
      <c r="S23" s="84"/>
      <c r="T23" s="433" t="s">
        <v>77</v>
      </c>
      <c r="U23" s="434"/>
      <c r="V23" s="434"/>
      <c r="W23" s="434"/>
      <c r="X23" s="435"/>
      <c r="Y23" s="84"/>
    </row>
    <row r="24" spans="2:25" x14ac:dyDescent="0.25">
      <c r="B24" s="436" t="s">
        <v>28</v>
      </c>
      <c r="C24" s="436"/>
      <c r="D24" s="436"/>
      <c r="E24" s="436"/>
      <c r="F24" s="436"/>
      <c r="G24" s="84"/>
      <c r="H24" s="436" t="s">
        <v>29</v>
      </c>
      <c r="I24" s="436"/>
      <c r="J24" s="436"/>
      <c r="K24" s="436"/>
      <c r="L24" s="436"/>
      <c r="M24" s="84"/>
      <c r="N24" s="431" t="s">
        <v>30</v>
      </c>
      <c r="O24" s="431"/>
      <c r="P24" s="431"/>
      <c r="Q24" s="431"/>
      <c r="R24" s="431"/>
      <c r="S24" s="84"/>
      <c r="T24" s="419" t="s">
        <v>31</v>
      </c>
      <c r="U24" s="419"/>
      <c r="V24" s="419"/>
      <c r="W24" s="419"/>
      <c r="X24" s="419"/>
      <c r="Y24" s="84"/>
    </row>
    <row r="25" spans="2:25" ht="15.75" thickBot="1" x14ac:dyDescent="0.3">
      <c r="B25" s="89"/>
      <c r="C25" s="89"/>
      <c r="D25" s="89"/>
      <c r="E25" s="89"/>
      <c r="F25" s="85"/>
      <c r="G25" s="84"/>
      <c r="H25" s="89"/>
      <c r="I25" s="89"/>
      <c r="J25" s="89"/>
      <c r="K25" s="89"/>
      <c r="L25" s="85"/>
      <c r="M25" s="84"/>
      <c r="N25" s="89"/>
      <c r="O25" s="89"/>
      <c r="P25" s="89"/>
      <c r="Q25" s="89"/>
      <c r="R25" s="85"/>
      <c r="S25" s="84"/>
      <c r="T25" s="84"/>
      <c r="U25" s="84"/>
      <c r="V25" s="84"/>
      <c r="W25" s="84"/>
      <c r="X25" s="84"/>
      <c r="Y25" s="84"/>
    </row>
    <row r="26" spans="2:25" x14ac:dyDescent="0.25">
      <c r="B26" s="447" t="s">
        <v>1</v>
      </c>
      <c r="C26" s="445" t="s">
        <v>2</v>
      </c>
      <c r="D26" s="445" t="s">
        <v>59</v>
      </c>
      <c r="E26" s="445" t="s">
        <v>50</v>
      </c>
      <c r="F26" s="443" t="s">
        <v>57</v>
      </c>
      <c r="G26" s="84"/>
      <c r="H26" s="447" t="s">
        <v>1</v>
      </c>
      <c r="I26" s="445" t="s">
        <v>2</v>
      </c>
      <c r="J26" s="445" t="s">
        <v>56</v>
      </c>
      <c r="K26" s="445" t="s">
        <v>50</v>
      </c>
      <c r="L26" s="443" t="s">
        <v>57</v>
      </c>
      <c r="M26" s="84"/>
      <c r="N26" s="447" t="s">
        <v>1</v>
      </c>
      <c r="O26" s="445" t="s">
        <v>2</v>
      </c>
      <c r="P26" s="445" t="s">
        <v>56</v>
      </c>
      <c r="Q26" s="445" t="s">
        <v>50</v>
      </c>
      <c r="R26" s="443" t="s">
        <v>57</v>
      </c>
      <c r="S26" s="84"/>
      <c r="T26" s="447" t="s">
        <v>1</v>
      </c>
      <c r="U26" s="445" t="s">
        <v>2</v>
      </c>
      <c r="V26" s="445" t="s">
        <v>56</v>
      </c>
      <c r="W26" s="445" t="s">
        <v>50</v>
      </c>
      <c r="X26" s="443" t="s">
        <v>57</v>
      </c>
      <c r="Y26" s="84"/>
    </row>
    <row r="27" spans="2:25" ht="51" customHeight="1" thickBot="1" x14ac:dyDescent="0.3">
      <c r="B27" s="448"/>
      <c r="C27" s="446"/>
      <c r="D27" s="446"/>
      <c r="E27" s="446"/>
      <c r="F27" s="444"/>
      <c r="G27" s="84"/>
      <c r="H27" s="448"/>
      <c r="I27" s="446"/>
      <c r="J27" s="446"/>
      <c r="K27" s="446"/>
      <c r="L27" s="444"/>
      <c r="M27" s="84"/>
      <c r="N27" s="448"/>
      <c r="O27" s="476"/>
      <c r="P27" s="476"/>
      <c r="Q27" s="476"/>
      <c r="R27" s="477"/>
      <c r="S27" s="84"/>
      <c r="T27" s="448"/>
      <c r="U27" s="446"/>
      <c r="V27" s="446"/>
      <c r="W27" s="446"/>
      <c r="X27" s="444"/>
      <c r="Y27" s="84"/>
    </row>
    <row r="28" spans="2:25" ht="15.75" thickBot="1" x14ac:dyDescent="0.3">
      <c r="B28" s="38">
        <v>43831</v>
      </c>
      <c r="C28" s="40">
        <v>6</v>
      </c>
      <c r="D28" s="275">
        <v>119.3</v>
      </c>
      <c r="E28" s="275">
        <v>30</v>
      </c>
      <c r="F28" s="114">
        <f t="shared" ref="F28:F30" si="4">+D28/C28</f>
        <v>19.883333333333333</v>
      </c>
      <c r="G28" s="84"/>
      <c r="H28" s="38">
        <v>43831</v>
      </c>
      <c r="I28" s="40">
        <v>4</v>
      </c>
      <c r="J28" s="112">
        <v>38</v>
      </c>
      <c r="K28" s="275">
        <v>77.099999999999994</v>
      </c>
      <c r="L28" s="114">
        <f t="shared" ref="L28:L30" si="5">+J28/I28</f>
        <v>9.5</v>
      </c>
      <c r="M28" s="84"/>
      <c r="N28" s="38">
        <v>43831</v>
      </c>
      <c r="O28" s="207">
        <v>6</v>
      </c>
      <c r="P28" s="323">
        <v>5</v>
      </c>
      <c r="Q28" s="324">
        <v>29.6</v>
      </c>
      <c r="R28" s="325">
        <f t="shared" ref="R28:R30" si="6">+P28/O28</f>
        <v>0.83333333333333337</v>
      </c>
      <c r="S28" s="84"/>
      <c r="T28" s="38">
        <v>43831</v>
      </c>
      <c r="U28" s="40">
        <v>4</v>
      </c>
      <c r="V28" s="40">
        <v>25</v>
      </c>
      <c r="W28" s="96">
        <v>25.4</v>
      </c>
      <c r="X28" s="94">
        <f>+V28/U28</f>
        <v>6.25</v>
      </c>
      <c r="Y28" s="84"/>
    </row>
    <row r="29" spans="2:25" ht="15.75" thickBot="1" x14ac:dyDescent="0.3">
      <c r="B29" s="38">
        <v>43862</v>
      </c>
      <c r="C29" s="45">
        <v>6</v>
      </c>
      <c r="D29" s="113">
        <v>157.5</v>
      </c>
      <c r="E29" s="321">
        <v>40</v>
      </c>
      <c r="F29" s="114">
        <f t="shared" si="4"/>
        <v>26.25</v>
      </c>
      <c r="G29" s="84"/>
      <c r="H29" s="38">
        <v>43862</v>
      </c>
      <c r="I29" s="45">
        <v>4</v>
      </c>
      <c r="J29" s="112">
        <v>38</v>
      </c>
      <c r="K29" s="275">
        <v>77.099999999999994</v>
      </c>
      <c r="L29" s="114">
        <f t="shared" si="5"/>
        <v>9.5</v>
      </c>
      <c r="M29" s="84"/>
      <c r="N29" s="38">
        <v>43862</v>
      </c>
      <c r="O29" s="45">
        <v>6</v>
      </c>
      <c r="P29" s="116">
        <v>5</v>
      </c>
      <c r="Q29" s="28">
        <v>29.7</v>
      </c>
      <c r="R29" s="114">
        <f t="shared" si="6"/>
        <v>0.83333333333333337</v>
      </c>
      <c r="S29" s="84"/>
      <c r="T29" s="38">
        <v>43862</v>
      </c>
      <c r="U29" s="45">
        <v>4</v>
      </c>
      <c r="V29" s="45">
        <v>30</v>
      </c>
      <c r="W29" s="93">
        <v>33.200000000000003</v>
      </c>
      <c r="X29" s="94">
        <f>+V29/U29</f>
        <v>7.5</v>
      </c>
      <c r="Y29" s="84"/>
    </row>
    <row r="30" spans="2:25" ht="15.75" thickBot="1" x14ac:dyDescent="0.3">
      <c r="B30" s="38">
        <v>43891</v>
      </c>
      <c r="C30" s="45">
        <v>6</v>
      </c>
      <c r="D30" s="322">
        <v>11.05</v>
      </c>
      <c r="E30" s="113">
        <v>36.590000000000003</v>
      </c>
      <c r="F30" s="114">
        <f t="shared" si="4"/>
        <v>1.8416666666666668</v>
      </c>
      <c r="G30" s="84"/>
      <c r="H30" s="38">
        <v>43891</v>
      </c>
      <c r="I30" s="45">
        <v>4</v>
      </c>
      <c r="J30" s="78">
        <v>39</v>
      </c>
      <c r="K30" s="113">
        <v>82.9</v>
      </c>
      <c r="L30" s="114">
        <f t="shared" si="5"/>
        <v>9.75</v>
      </c>
      <c r="M30" s="84"/>
      <c r="N30" s="38">
        <v>43891</v>
      </c>
      <c r="O30" s="45">
        <v>6</v>
      </c>
      <c r="P30" s="78">
        <v>5</v>
      </c>
      <c r="Q30" s="28">
        <v>31.5</v>
      </c>
      <c r="R30" s="114">
        <f t="shared" si="6"/>
        <v>0.83333333333333337</v>
      </c>
      <c r="S30" s="84"/>
      <c r="T30" s="38">
        <v>43891</v>
      </c>
      <c r="U30" s="45">
        <v>4</v>
      </c>
      <c r="V30" s="45">
        <v>36</v>
      </c>
      <c r="W30" s="93">
        <v>38</v>
      </c>
      <c r="X30" s="94">
        <f>+V30/U30</f>
        <v>9</v>
      </c>
      <c r="Y30" s="84"/>
    </row>
    <row r="31" spans="2:25" ht="15.75" thickBot="1" x14ac:dyDescent="0.3">
      <c r="B31" s="38">
        <v>43922</v>
      </c>
      <c r="C31" s="45"/>
      <c r="D31" s="321"/>
      <c r="E31" s="321"/>
      <c r="F31" s="114"/>
      <c r="G31" s="84"/>
      <c r="H31" s="38">
        <v>43922</v>
      </c>
      <c r="I31" s="45"/>
      <c r="J31" s="45"/>
      <c r="K31" s="93"/>
      <c r="L31" s="94"/>
      <c r="M31" s="84"/>
      <c r="N31" s="38">
        <v>43922</v>
      </c>
      <c r="O31" s="45"/>
      <c r="P31" s="52"/>
      <c r="Q31" s="47"/>
      <c r="R31" s="94"/>
      <c r="S31" s="84"/>
      <c r="T31" s="38">
        <v>43922</v>
      </c>
      <c r="U31" s="45"/>
      <c r="V31" s="45"/>
      <c r="W31" s="93"/>
      <c r="X31" s="94"/>
      <c r="Y31" s="84"/>
    </row>
    <row r="32" spans="2:25" ht="15.75" thickBot="1" x14ac:dyDescent="0.3">
      <c r="B32" s="38">
        <v>43952</v>
      </c>
      <c r="C32" s="45"/>
      <c r="D32" s="211"/>
      <c r="E32" s="96"/>
      <c r="F32" s="94"/>
      <c r="G32" s="84"/>
      <c r="H32" s="38">
        <v>43952</v>
      </c>
      <c r="I32" s="45"/>
      <c r="J32" s="45"/>
      <c r="K32" s="93"/>
      <c r="L32" s="94"/>
      <c r="M32" s="84"/>
      <c r="N32" s="38">
        <v>43952</v>
      </c>
      <c r="O32" s="45"/>
      <c r="P32" s="45"/>
      <c r="Q32" s="93"/>
      <c r="R32" s="94"/>
      <c r="S32" s="84"/>
      <c r="T32" s="38">
        <v>43952</v>
      </c>
      <c r="U32" s="45"/>
      <c r="V32" s="45"/>
      <c r="W32" s="93"/>
      <c r="X32" s="94"/>
      <c r="Y32" s="84"/>
    </row>
    <row r="33" spans="2:25" ht="15.75" thickBot="1" x14ac:dyDescent="0.3">
      <c r="B33" s="38">
        <v>43983</v>
      </c>
      <c r="C33" s="45"/>
      <c r="D33" s="211"/>
      <c r="E33" s="211"/>
      <c r="F33" s="94"/>
      <c r="G33" s="84"/>
      <c r="H33" s="38">
        <v>43983</v>
      </c>
      <c r="I33" s="209"/>
      <c r="J33" s="45"/>
      <c r="K33" s="93"/>
      <c r="L33" s="94"/>
      <c r="M33" s="84"/>
      <c r="N33" s="38">
        <v>43983</v>
      </c>
      <c r="O33" s="45"/>
      <c r="P33" s="45"/>
      <c r="Q33" s="93"/>
      <c r="R33" s="94"/>
      <c r="S33" s="84"/>
      <c r="T33" s="38">
        <v>43983</v>
      </c>
      <c r="U33" s="45"/>
      <c r="V33" s="45"/>
      <c r="W33" s="100"/>
      <c r="X33" s="94"/>
      <c r="Y33" s="84"/>
    </row>
    <row r="34" spans="2:25" ht="15.75" thickBot="1" x14ac:dyDescent="0.3">
      <c r="B34" s="38">
        <v>44013</v>
      </c>
      <c r="C34" s="45"/>
      <c r="D34" s="211"/>
      <c r="E34" s="100"/>
      <c r="F34" s="94"/>
      <c r="G34" s="84"/>
      <c r="H34" s="38">
        <v>44013</v>
      </c>
      <c r="I34" s="209"/>
      <c r="J34" s="52"/>
      <c r="K34" s="47"/>
      <c r="L34" s="94"/>
      <c r="M34" s="84"/>
      <c r="N34" s="38">
        <v>44013</v>
      </c>
      <c r="O34" s="45"/>
      <c r="P34" s="45"/>
      <c r="Q34" s="100"/>
      <c r="R34" s="94"/>
      <c r="S34" s="84"/>
      <c r="T34" s="38">
        <v>44013</v>
      </c>
      <c r="U34" s="45"/>
      <c r="V34" s="101"/>
      <c r="W34" s="100"/>
      <c r="X34" s="94"/>
      <c r="Y34" s="84"/>
    </row>
    <row r="35" spans="2:25" ht="15.75" thickBot="1" x14ac:dyDescent="0.3">
      <c r="B35" s="38">
        <v>44044</v>
      </c>
      <c r="C35" s="209"/>
      <c r="D35" s="211"/>
      <c r="E35" s="100"/>
      <c r="F35" s="94"/>
      <c r="G35" s="84"/>
      <c r="H35" s="38">
        <v>44044</v>
      </c>
      <c r="I35" s="209"/>
      <c r="J35" s="52"/>
      <c r="K35" s="47"/>
      <c r="L35" s="94"/>
      <c r="M35" s="84"/>
      <c r="N35" s="38">
        <v>44044</v>
      </c>
      <c r="O35" s="45"/>
      <c r="P35" s="101"/>
      <c r="Q35" s="100"/>
      <c r="R35" s="94"/>
      <c r="S35" s="84"/>
      <c r="T35" s="38">
        <v>44044</v>
      </c>
      <c r="U35" s="52"/>
      <c r="V35" s="52"/>
      <c r="W35" s="47"/>
      <c r="X35" s="94"/>
      <c r="Y35" s="84"/>
    </row>
    <row r="36" spans="2:25" ht="15.75" thickBot="1" x14ac:dyDescent="0.3">
      <c r="B36" s="38">
        <v>44075</v>
      </c>
      <c r="C36" s="45"/>
      <c r="D36" s="211"/>
      <c r="E36" s="100"/>
      <c r="F36" s="94"/>
      <c r="G36" s="84"/>
      <c r="H36" s="38">
        <v>44075</v>
      </c>
      <c r="I36" s="45"/>
      <c r="J36" s="52"/>
      <c r="K36" s="47"/>
      <c r="L36" s="94"/>
      <c r="M36" s="84"/>
      <c r="N36" s="38">
        <v>44075</v>
      </c>
      <c r="O36" s="209"/>
      <c r="P36" s="52"/>
      <c r="Q36" s="47"/>
      <c r="R36" s="94"/>
      <c r="S36" s="84"/>
      <c r="T36" s="38">
        <v>44075</v>
      </c>
      <c r="U36" s="45"/>
      <c r="V36" s="45"/>
      <c r="W36" s="47"/>
      <c r="X36" s="94"/>
      <c r="Y36" s="84"/>
    </row>
    <row r="37" spans="2:25" ht="15.75" thickBot="1" x14ac:dyDescent="0.3">
      <c r="B37" s="38">
        <v>44105</v>
      </c>
      <c r="C37" s="45"/>
      <c r="D37" s="211"/>
      <c r="E37" s="100"/>
      <c r="F37" s="94"/>
      <c r="G37" s="84"/>
      <c r="H37" s="38">
        <v>44105</v>
      </c>
      <c r="I37" s="45"/>
      <c r="J37" s="52"/>
      <c r="K37" s="47"/>
      <c r="L37" s="94"/>
      <c r="M37" s="84"/>
      <c r="N37" s="38">
        <v>44105</v>
      </c>
      <c r="O37" s="209"/>
      <c r="P37" s="45"/>
      <c r="Q37" s="100"/>
      <c r="R37" s="94"/>
      <c r="S37" s="84"/>
      <c r="T37" s="38">
        <v>44105</v>
      </c>
      <c r="U37" s="45"/>
      <c r="V37" s="101"/>
      <c r="W37" s="100"/>
      <c r="X37" s="94"/>
      <c r="Y37" s="84"/>
    </row>
    <row r="38" spans="2:25" ht="15.75" thickBot="1" x14ac:dyDescent="0.3">
      <c r="B38" s="38">
        <v>44136</v>
      </c>
      <c r="C38" s="45"/>
      <c r="D38" s="211"/>
      <c r="E38" s="100"/>
      <c r="F38" s="94"/>
      <c r="G38" s="84"/>
      <c r="H38" s="38">
        <v>44136</v>
      </c>
      <c r="I38" s="45"/>
      <c r="J38" s="52"/>
      <c r="K38" s="47"/>
      <c r="L38" s="94"/>
      <c r="M38" s="84"/>
      <c r="N38" s="38">
        <v>44136</v>
      </c>
      <c r="O38" s="209"/>
      <c r="P38" s="45"/>
      <c r="Q38" s="93"/>
      <c r="R38" s="94"/>
      <c r="S38" s="84"/>
      <c r="T38" s="38">
        <v>44136</v>
      </c>
      <c r="U38" s="45"/>
      <c r="V38" s="52"/>
      <c r="W38" s="47"/>
      <c r="X38" s="94"/>
      <c r="Y38" s="84"/>
    </row>
    <row r="39" spans="2:25" ht="15.75" thickBot="1" x14ac:dyDescent="0.3">
      <c r="B39" s="38">
        <v>44166</v>
      </c>
      <c r="C39" s="45"/>
      <c r="D39" s="211"/>
      <c r="E39" s="100"/>
      <c r="F39" s="94"/>
      <c r="G39" s="84"/>
      <c r="H39" s="38">
        <v>44166</v>
      </c>
      <c r="I39" s="45"/>
      <c r="J39" s="52"/>
      <c r="K39" s="47"/>
      <c r="L39" s="94"/>
      <c r="M39" s="84"/>
      <c r="N39" s="38">
        <v>44166</v>
      </c>
      <c r="O39" s="209"/>
      <c r="P39" s="45"/>
      <c r="Q39" s="100"/>
      <c r="R39" s="94"/>
      <c r="S39" s="84"/>
      <c r="T39" s="38">
        <v>44166</v>
      </c>
      <c r="U39" s="45"/>
      <c r="V39" s="45"/>
      <c r="W39" s="47"/>
      <c r="X39" s="94"/>
      <c r="Y39" s="84"/>
    </row>
    <row r="40" spans="2:25" ht="15.75" thickBot="1" x14ac:dyDescent="0.3">
      <c r="B40" s="117" t="s">
        <v>22</v>
      </c>
      <c r="C40" s="103">
        <f>AVERAGE(C28:C39)</f>
        <v>6</v>
      </c>
      <c r="D40" s="103">
        <f>AVERAGE(D28:D39)</f>
        <v>95.95</v>
      </c>
      <c r="E40" s="103">
        <f>AVERAGE(E28:E39)</f>
        <v>35.53</v>
      </c>
      <c r="F40" s="307">
        <f>AVERAGE(F28:F39)</f>
        <v>15.991666666666667</v>
      </c>
      <c r="G40" s="84"/>
      <c r="H40" s="117" t="s">
        <v>22</v>
      </c>
      <c r="I40" s="103">
        <f>AVERAGE(I28:I39)</f>
        <v>4</v>
      </c>
      <c r="J40" s="103">
        <f>AVERAGE(J28:J39)</f>
        <v>38.333333333333336</v>
      </c>
      <c r="K40" s="103">
        <f>AVERAGE(K28:K39)</f>
        <v>79.033333333333331</v>
      </c>
      <c r="L40" s="210">
        <f>AVERAGE(L28:L39)</f>
        <v>9.5833333333333339</v>
      </c>
      <c r="M40" s="84"/>
      <c r="N40" s="117" t="s">
        <v>22</v>
      </c>
      <c r="O40" s="103">
        <f>AVERAGE(O28:O39)</f>
        <v>6</v>
      </c>
      <c r="P40" s="103">
        <f>AVERAGE(P28:P39)</f>
        <v>5</v>
      </c>
      <c r="Q40" s="103">
        <f>AVERAGE(Q28:Q39)</f>
        <v>30.266666666666666</v>
      </c>
      <c r="R40" s="210">
        <f>AVERAGE(R28:R39)</f>
        <v>0.83333333333333337</v>
      </c>
      <c r="S40" s="84"/>
      <c r="T40" s="117" t="s">
        <v>22</v>
      </c>
      <c r="U40" s="103">
        <f>AVERAGE(U28:U39)</f>
        <v>4</v>
      </c>
      <c r="V40" s="103">
        <f>AVERAGE(V28:V39)</f>
        <v>30.333333333333332</v>
      </c>
      <c r="W40" s="103">
        <f>AVERAGE(W28:W39)</f>
        <v>32.199999999999996</v>
      </c>
      <c r="X40" s="210">
        <f>AVERAGE(X28:X39)</f>
        <v>7.583333333333333</v>
      </c>
      <c r="Y40" s="84"/>
    </row>
    <row r="41" spans="2:25" x14ac:dyDescent="0.25">
      <c r="B41" s="120"/>
      <c r="C41" s="84"/>
      <c r="D41" s="84"/>
      <c r="E41" s="84"/>
      <c r="F41" s="85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</row>
    <row r="42" spans="2:25" x14ac:dyDescent="0.25">
      <c r="B42" s="85"/>
      <c r="C42" s="84"/>
      <c r="D42" s="84"/>
      <c r="E42" s="84"/>
      <c r="F42" s="85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</row>
    <row r="43" spans="2:25" x14ac:dyDescent="0.25">
      <c r="B43" s="85"/>
      <c r="C43" s="84"/>
      <c r="D43" s="84"/>
      <c r="E43" s="84"/>
      <c r="F43" s="85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</row>
    <row r="44" spans="2:25" ht="15.75" x14ac:dyDescent="0.25">
      <c r="B44" s="433" t="s">
        <v>77</v>
      </c>
      <c r="C44" s="434"/>
      <c r="D44" s="434"/>
      <c r="E44" s="434"/>
      <c r="F44" s="435"/>
      <c r="G44" s="84"/>
      <c r="H44" s="433" t="s">
        <v>77</v>
      </c>
      <c r="I44" s="434"/>
      <c r="J44" s="434"/>
      <c r="K44" s="434"/>
      <c r="L44" s="435"/>
      <c r="M44" s="84"/>
      <c r="N44" s="433" t="s">
        <v>77</v>
      </c>
      <c r="O44" s="434"/>
      <c r="P44" s="434"/>
      <c r="Q44" s="434"/>
      <c r="R44" s="435"/>
      <c r="S44" s="84"/>
      <c r="T44" s="433" t="s">
        <v>77</v>
      </c>
      <c r="U44" s="434"/>
      <c r="V44" s="434"/>
      <c r="W44" s="434"/>
      <c r="X44" s="435"/>
      <c r="Y44" s="84"/>
    </row>
    <row r="45" spans="2:25" x14ac:dyDescent="0.25">
      <c r="B45" s="419" t="s">
        <v>32</v>
      </c>
      <c r="C45" s="419"/>
      <c r="D45" s="419"/>
      <c r="E45" s="419"/>
      <c r="F45" s="419"/>
      <c r="G45" s="84"/>
      <c r="H45" s="419" t="s">
        <v>33</v>
      </c>
      <c r="I45" s="419"/>
      <c r="J45" s="419"/>
      <c r="K45" s="419"/>
      <c r="L45" s="419"/>
      <c r="M45" s="84"/>
      <c r="N45" s="419" t="s">
        <v>34</v>
      </c>
      <c r="O45" s="419"/>
      <c r="P45" s="419"/>
      <c r="Q45" s="419"/>
      <c r="R45" s="419"/>
      <c r="S45" s="84"/>
      <c r="T45" s="419" t="s">
        <v>35</v>
      </c>
      <c r="U45" s="419"/>
      <c r="V45" s="419"/>
      <c r="W45" s="419"/>
      <c r="X45" s="419"/>
      <c r="Y45" s="84"/>
    </row>
    <row r="46" spans="2:25" ht="15.75" thickBot="1" x14ac:dyDescent="0.3">
      <c r="B46" s="89"/>
      <c r="C46" s="89"/>
      <c r="D46" s="89"/>
      <c r="E46" s="89"/>
      <c r="F46" s="85"/>
      <c r="G46" s="84"/>
      <c r="H46" s="89"/>
      <c r="I46" s="89"/>
      <c r="J46" s="89"/>
      <c r="K46" s="89"/>
      <c r="L46" s="85"/>
      <c r="M46" s="84"/>
      <c r="N46" s="89"/>
      <c r="O46" s="89"/>
      <c r="P46" s="89"/>
      <c r="Q46" s="89"/>
      <c r="R46" s="85"/>
      <c r="S46" s="84"/>
      <c r="T46" s="89"/>
      <c r="U46" s="89"/>
      <c r="V46" s="89"/>
      <c r="W46" s="89"/>
      <c r="X46" s="85"/>
      <c r="Y46" s="84"/>
    </row>
    <row r="47" spans="2:25" x14ac:dyDescent="0.25">
      <c r="B47" s="447" t="s">
        <v>1</v>
      </c>
      <c r="C47" s="445" t="s">
        <v>2</v>
      </c>
      <c r="D47" s="445" t="s">
        <v>56</v>
      </c>
      <c r="E47" s="445" t="s">
        <v>50</v>
      </c>
      <c r="F47" s="443" t="s">
        <v>57</v>
      </c>
      <c r="G47" s="84"/>
      <c r="H47" s="447" t="s">
        <v>1</v>
      </c>
      <c r="I47" s="445" t="s">
        <v>2</v>
      </c>
      <c r="J47" s="445" t="s">
        <v>56</v>
      </c>
      <c r="K47" s="445" t="s">
        <v>50</v>
      </c>
      <c r="L47" s="443" t="s">
        <v>57</v>
      </c>
      <c r="M47" s="84"/>
      <c r="N47" s="447" t="s">
        <v>1</v>
      </c>
      <c r="O47" s="445" t="s">
        <v>2</v>
      </c>
      <c r="P47" s="445" t="s">
        <v>56</v>
      </c>
      <c r="Q47" s="445" t="s">
        <v>50</v>
      </c>
      <c r="R47" s="443" t="s">
        <v>57</v>
      </c>
      <c r="S47" s="84"/>
      <c r="T47" s="447" t="s">
        <v>1</v>
      </c>
      <c r="U47" s="445" t="s">
        <v>2</v>
      </c>
      <c r="V47" s="445" t="s">
        <v>56</v>
      </c>
      <c r="W47" s="445" t="s">
        <v>50</v>
      </c>
      <c r="X47" s="443" t="s">
        <v>57</v>
      </c>
      <c r="Y47" s="84"/>
    </row>
    <row r="48" spans="2:25" ht="50.25" customHeight="1" thickBot="1" x14ac:dyDescent="0.3">
      <c r="B48" s="448"/>
      <c r="C48" s="446"/>
      <c r="D48" s="446"/>
      <c r="E48" s="446"/>
      <c r="F48" s="444"/>
      <c r="G48" s="84"/>
      <c r="H48" s="448"/>
      <c r="I48" s="446"/>
      <c r="J48" s="446"/>
      <c r="K48" s="446"/>
      <c r="L48" s="444"/>
      <c r="M48" s="84"/>
      <c r="N48" s="448"/>
      <c r="O48" s="446"/>
      <c r="P48" s="446"/>
      <c r="Q48" s="446"/>
      <c r="R48" s="444"/>
      <c r="S48" s="84"/>
      <c r="T48" s="448"/>
      <c r="U48" s="446"/>
      <c r="V48" s="446"/>
      <c r="W48" s="446"/>
      <c r="X48" s="444"/>
      <c r="Y48" s="84"/>
    </row>
    <row r="49" spans="2:25" ht="15.75" thickBot="1" x14ac:dyDescent="0.3">
      <c r="B49" s="38">
        <v>43831</v>
      </c>
      <c r="C49" s="40">
        <v>5</v>
      </c>
      <c r="D49" s="124">
        <v>440</v>
      </c>
      <c r="E49" s="113">
        <v>8.3000000000000007</v>
      </c>
      <c r="F49" s="114">
        <f t="shared" ref="F49:F51" si="7">+D49/C49</f>
        <v>88</v>
      </c>
      <c r="G49" s="149"/>
      <c r="H49" s="156">
        <v>43831</v>
      </c>
      <c r="I49" s="112">
        <v>6</v>
      </c>
      <c r="J49" s="335">
        <v>10</v>
      </c>
      <c r="K49" s="275">
        <v>45</v>
      </c>
      <c r="L49" s="114">
        <f>+J49/I49</f>
        <v>1.6666666666666667</v>
      </c>
      <c r="M49" s="84"/>
      <c r="N49" s="38">
        <v>43831</v>
      </c>
      <c r="O49" s="40">
        <v>6</v>
      </c>
      <c r="P49" s="40">
        <v>7</v>
      </c>
      <c r="Q49" s="93">
        <v>25.35</v>
      </c>
      <c r="R49" s="94">
        <f t="shared" ref="R49:R51" si="8">+P49/O49</f>
        <v>1.1666666666666667</v>
      </c>
      <c r="S49" s="84"/>
      <c r="T49" s="38">
        <v>43831</v>
      </c>
      <c r="U49" s="40">
        <v>7</v>
      </c>
      <c r="V49" s="40">
        <v>5</v>
      </c>
      <c r="W49" s="96">
        <v>17.690000000000001</v>
      </c>
      <c r="X49" s="94">
        <f t="shared" ref="X49:X51" si="9">+V49/U49</f>
        <v>0.7142857142857143</v>
      </c>
      <c r="Y49" s="84"/>
    </row>
    <row r="50" spans="2:25" ht="15.75" thickBot="1" x14ac:dyDescent="0.3">
      <c r="B50" s="38">
        <v>43862</v>
      </c>
      <c r="C50" s="45">
        <v>5</v>
      </c>
      <c r="D50" s="78">
        <v>442</v>
      </c>
      <c r="E50" s="327">
        <v>6.1</v>
      </c>
      <c r="F50" s="114">
        <f t="shared" si="7"/>
        <v>88.4</v>
      </c>
      <c r="G50" s="328"/>
      <c r="H50" s="274">
        <v>43862</v>
      </c>
      <c r="I50" s="78">
        <v>6</v>
      </c>
      <c r="J50" s="326">
        <v>8</v>
      </c>
      <c r="K50" s="113">
        <v>32.5</v>
      </c>
      <c r="L50" s="114">
        <f t="shared" ref="L50:L51" si="10">+J50/I50</f>
        <v>1.3333333333333333</v>
      </c>
      <c r="M50" s="84"/>
      <c r="N50" s="38">
        <v>43862</v>
      </c>
      <c r="O50" s="45">
        <v>6</v>
      </c>
      <c r="P50" s="45">
        <v>6</v>
      </c>
      <c r="Q50" s="93">
        <v>22.25</v>
      </c>
      <c r="R50" s="94">
        <f t="shared" si="8"/>
        <v>1</v>
      </c>
      <c r="S50" s="84"/>
      <c r="T50" s="38">
        <v>43862</v>
      </c>
      <c r="U50" s="45">
        <v>7</v>
      </c>
      <c r="V50" s="45">
        <v>2</v>
      </c>
      <c r="W50" s="93">
        <v>8.56</v>
      </c>
      <c r="X50" s="94">
        <f t="shared" si="9"/>
        <v>0.2857142857142857</v>
      </c>
      <c r="Y50" s="84"/>
    </row>
    <row r="51" spans="2:25" ht="15.75" thickBot="1" x14ac:dyDescent="0.3">
      <c r="B51" s="38">
        <v>43891</v>
      </c>
      <c r="C51" s="45">
        <v>5</v>
      </c>
      <c r="D51" s="78">
        <v>4</v>
      </c>
      <c r="E51" s="115">
        <v>9.8000000000000007</v>
      </c>
      <c r="F51" s="114">
        <f t="shared" si="7"/>
        <v>0.8</v>
      </c>
      <c r="G51" s="149"/>
      <c r="H51" s="274">
        <v>43891</v>
      </c>
      <c r="I51" s="78">
        <v>6</v>
      </c>
      <c r="J51" s="326">
        <v>8</v>
      </c>
      <c r="K51" s="113">
        <v>32.5</v>
      </c>
      <c r="L51" s="114">
        <f t="shared" si="10"/>
        <v>1.3333333333333333</v>
      </c>
      <c r="M51" s="84"/>
      <c r="N51" s="38">
        <v>43891</v>
      </c>
      <c r="O51" s="45">
        <v>6</v>
      </c>
      <c r="P51" s="45">
        <v>12</v>
      </c>
      <c r="Q51" s="93">
        <v>41.55</v>
      </c>
      <c r="R51" s="94">
        <f t="shared" si="8"/>
        <v>2</v>
      </c>
      <c r="S51" s="84"/>
      <c r="T51" s="38">
        <v>43891</v>
      </c>
      <c r="U51" s="45">
        <v>7</v>
      </c>
      <c r="V51" s="45">
        <v>4</v>
      </c>
      <c r="W51" s="93">
        <v>14.64</v>
      </c>
      <c r="X51" s="94">
        <f t="shared" si="9"/>
        <v>0.5714285714285714</v>
      </c>
      <c r="Y51" s="84"/>
    </row>
    <row r="52" spans="2:25" ht="15.75" thickBot="1" x14ac:dyDescent="0.3">
      <c r="B52" s="38">
        <v>43922</v>
      </c>
      <c r="C52" s="45"/>
      <c r="D52" s="78"/>
      <c r="E52" s="113"/>
      <c r="F52" s="114"/>
      <c r="G52" s="149"/>
      <c r="H52" s="274">
        <v>43922</v>
      </c>
      <c r="I52" s="78"/>
      <c r="J52" s="326"/>
      <c r="K52" s="275"/>
      <c r="L52" s="114"/>
      <c r="M52" s="84"/>
      <c r="N52" s="38">
        <v>43922</v>
      </c>
      <c r="O52" s="45"/>
      <c r="P52" s="45"/>
      <c r="Q52" s="93"/>
      <c r="R52" s="94"/>
      <c r="S52" s="84"/>
      <c r="T52" s="38">
        <v>43922</v>
      </c>
      <c r="U52" s="45"/>
      <c r="V52" s="45"/>
      <c r="W52" s="93"/>
      <c r="X52" s="94"/>
      <c r="Y52" s="84"/>
    </row>
    <row r="53" spans="2:25" ht="15.75" thickBot="1" x14ac:dyDescent="0.3">
      <c r="B53" s="38">
        <v>43952</v>
      </c>
      <c r="C53" s="45"/>
      <c r="D53" s="45"/>
      <c r="E53" s="93"/>
      <c r="F53" s="94"/>
      <c r="G53" s="84"/>
      <c r="H53" s="38">
        <v>43952</v>
      </c>
      <c r="I53" s="45"/>
      <c r="J53" s="205"/>
      <c r="K53" s="93"/>
      <c r="L53" s="94"/>
      <c r="M53" s="84"/>
      <c r="N53" s="38">
        <v>43952</v>
      </c>
      <c r="O53" s="45"/>
      <c r="P53" s="45"/>
      <c r="Q53" s="93"/>
      <c r="R53" s="94"/>
      <c r="S53" s="84"/>
      <c r="T53" s="38">
        <v>43952</v>
      </c>
      <c r="U53" s="45"/>
      <c r="V53" s="45"/>
      <c r="W53" s="93"/>
      <c r="X53" s="94"/>
      <c r="Y53" s="84"/>
    </row>
    <row r="54" spans="2:25" ht="15.75" thickBot="1" x14ac:dyDescent="0.3">
      <c r="B54" s="38">
        <v>43983</v>
      </c>
      <c r="C54" s="45"/>
      <c r="D54" s="45"/>
      <c r="E54" s="100"/>
      <c r="F54" s="94"/>
      <c r="G54" s="84"/>
      <c r="H54" s="38">
        <v>43983</v>
      </c>
      <c r="I54" s="45"/>
      <c r="J54" s="205"/>
      <c r="K54" s="93"/>
      <c r="L54" s="94"/>
      <c r="M54" s="84"/>
      <c r="N54" s="38">
        <v>43983</v>
      </c>
      <c r="O54" s="45"/>
      <c r="P54" s="45"/>
      <c r="Q54" s="100"/>
      <c r="R54" s="94"/>
      <c r="S54" s="84"/>
      <c r="T54" s="38">
        <v>43983</v>
      </c>
      <c r="U54" s="45"/>
      <c r="V54" s="45"/>
      <c r="W54" s="100"/>
      <c r="X54" s="94"/>
      <c r="Y54" s="84"/>
    </row>
    <row r="55" spans="2:25" ht="15.75" thickBot="1" x14ac:dyDescent="0.3">
      <c r="B55" s="38">
        <v>44013</v>
      </c>
      <c r="C55" s="45"/>
      <c r="D55" s="101"/>
      <c r="E55" s="100"/>
      <c r="F55" s="94"/>
      <c r="G55" s="84"/>
      <c r="H55" s="38">
        <v>44013</v>
      </c>
      <c r="I55" s="45"/>
      <c r="J55" s="205"/>
      <c r="K55" s="93"/>
      <c r="L55" s="94"/>
      <c r="M55" s="84"/>
      <c r="N55" s="38">
        <v>44013</v>
      </c>
      <c r="O55" s="45"/>
      <c r="P55" s="101"/>
      <c r="Q55" s="100"/>
      <c r="R55" s="94"/>
      <c r="S55" s="84"/>
      <c r="T55" s="38">
        <v>44013</v>
      </c>
      <c r="U55" s="45"/>
      <c r="V55" s="101"/>
      <c r="W55" s="100"/>
      <c r="X55" s="94"/>
      <c r="Y55" s="84"/>
    </row>
    <row r="56" spans="2:25" ht="15.75" thickBot="1" x14ac:dyDescent="0.3">
      <c r="B56" s="38">
        <v>44044</v>
      </c>
      <c r="C56" s="45"/>
      <c r="D56" s="101"/>
      <c r="E56" s="100"/>
      <c r="F56" s="94"/>
      <c r="G56" s="84"/>
      <c r="H56" s="38">
        <v>44044</v>
      </c>
      <c r="I56" s="52"/>
      <c r="J56" s="205"/>
      <c r="K56" s="93"/>
      <c r="L56" s="94"/>
      <c r="M56" s="84"/>
      <c r="N56" s="38">
        <v>44044</v>
      </c>
      <c r="O56" s="52"/>
      <c r="P56" s="52"/>
      <c r="Q56" s="47"/>
      <c r="R56" s="94"/>
      <c r="S56" s="84"/>
      <c r="T56" s="38">
        <v>44044</v>
      </c>
      <c r="U56" s="52"/>
      <c r="V56" s="52"/>
      <c r="W56" s="47"/>
      <c r="X56" s="94"/>
      <c r="Y56" s="84"/>
    </row>
    <row r="57" spans="2:25" ht="15.75" thickBot="1" x14ac:dyDescent="0.3">
      <c r="B57" s="38">
        <v>44075</v>
      </c>
      <c r="C57" s="45"/>
      <c r="D57" s="52"/>
      <c r="E57" s="47"/>
      <c r="F57" s="94"/>
      <c r="G57" s="84"/>
      <c r="H57" s="38">
        <v>44075</v>
      </c>
      <c r="I57" s="45"/>
      <c r="J57" s="205"/>
      <c r="K57" s="93"/>
      <c r="L57" s="94"/>
      <c r="M57" s="84"/>
      <c r="N57" s="38">
        <v>44075</v>
      </c>
      <c r="O57" s="45"/>
      <c r="P57" s="52"/>
      <c r="Q57" s="47"/>
      <c r="R57" s="94"/>
      <c r="S57" s="84"/>
      <c r="T57" s="38">
        <v>44075</v>
      </c>
      <c r="U57" s="45"/>
      <c r="V57" s="52"/>
      <c r="W57" s="47"/>
      <c r="X57" s="94"/>
      <c r="Y57" s="84"/>
    </row>
    <row r="58" spans="2:25" ht="15.75" thickBot="1" x14ac:dyDescent="0.3">
      <c r="B58" s="38">
        <v>44105</v>
      </c>
      <c r="C58" s="45"/>
      <c r="D58" s="45"/>
      <c r="E58" s="93"/>
      <c r="F58" s="94"/>
      <c r="G58" s="84"/>
      <c r="H58" s="38">
        <v>44105</v>
      </c>
      <c r="I58" s="45"/>
      <c r="J58" s="205"/>
      <c r="K58" s="93"/>
      <c r="L58" s="94"/>
      <c r="M58" s="84"/>
      <c r="N58" s="38">
        <v>44105</v>
      </c>
      <c r="O58" s="45"/>
      <c r="P58" s="45"/>
      <c r="Q58" s="100"/>
      <c r="R58" s="94"/>
      <c r="S58" s="84"/>
      <c r="T58" s="38">
        <v>44105</v>
      </c>
      <c r="U58" s="45"/>
      <c r="V58" s="45"/>
      <c r="W58" s="93"/>
      <c r="X58" s="94"/>
      <c r="Y58" s="84"/>
    </row>
    <row r="59" spans="2:25" ht="15.75" thickBot="1" x14ac:dyDescent="0.3">
      <c r="B59" s="38">
        <v>44136</v>
      </c>
      <c r="C59" s="45"/>
      <c r="D59" s="45"/>
      <c r="E59" s="100"/>
      <c r="F59" s="94"/>
      <c r="G59" s="84"/>
      <c r="H59" s="38">
        <v>44136</v>
      </c>
      <c r="I59" s="45"/>
      <c r="J59" s="205"/>
      <c r="K59" s="93"/>
      <c r="L59" s="94"/>
      <c r="M59" s="84"/>
      <c r="N59" s="38">
        <v>44136</v>
      </c>
      <c r="O59" s="45"/>
      <c r="P59" s="101"/>
      <c r="Q59" s="100"/>
      <c r="R59" s="94"/>
      <c r="S59" s="84"/>
      <c r="T59" s="38">
        <v>44136</v>
      </c>
      <c r="U59" s="45"/>
      <c r="V59" s="45"/>
      <c r="W59" s="100"/>
      <c r="X59" s="94"/>
      <c r="Y59" s="84"/>
    </row>
    <row r="60" spans="2:25" ht="15.75" thickBot="1" x14ac:dyDescent="0.3">
      <c r="B60" s="38">
        <v>44166</v>
      </c>
      <c r="C60" s="45"/>
      <c r="D60" s="101"/>
      <c r="E60" s="100"/>
      <c r="F60" s="94"/>
      <c r="G60" s="84"/>
      <c r="H60" s="38">
        <v>44166</v>
      </c>
      <c r="I60" s="45"/>
      <c r="J60" s="205"/>
      <c r="K60" s="93"/>
      <c r="L60" s="94"/>
      <c r="M60" s="84"/>
      <c r="N60" s="38">
        <v>44166</v>
      </c>
      <c r="O60" s="45"/>
      <c r="P60" s="52"/>
      <c r="Q60" s="47"/>
      <c r="R60" s="94"/>
      <c r="S60" s="84"/>
      <c r="T60" s="38">
        <v>44166</v>
      </c>
      <c r="U60" s="45"/>
      <c r="V60" s="101"/>
      <c r="W60" s="100"/>
      <c r="X60" s="94"/>
      <c r="Y60" s="84"/>
    </row>
    <row r="61" spans="2:25" ht="15.75" thickBot="1" x14ac:dyDescent="0.3">
      <c r="B61" s="117" t="s">
        <v>22</v>
      </c>
      <c r="C61" s="103">
        <f>AVERAGE(C49:C60)</f>
        <v>5</v>
      </c>
      <c r="D61" s="103">
        <f>AVERAGE(D49:D60)</f>
        <v>295.33333333333331</v>
      </c>
      <c r="E61" s="103">
        <f>AVERAGE(E49:E60)</f>
        <v>8.0666666666666682</v>
      </c>
      <c r="F61" s="210">
        <f>AVERAGE(F49:F60)</f>
        <v>59.06666666666667</v>
      </c>
      <c r="G61" s="84"/>
      <c r="H61" s="117" t="s">
        <v>22</v>
      </c>
      <c r="I61" s="103">
        <f>AVERAGE(I49:I60)</f>
        <v>6</v>
      </c>
      <c r="J61" s="103">
        <f t="shared" ref="J61:K61" si="11">AVERAGE(J49:J60)</f>
        <v>8.6666666666666661</v>
      </c>
      <c r="K61" s="103">
        <f t="shared" si="11"/>
        <v>36.666666666666664</v>
      </c>
      <c r="L61" s="210">
        <f>AVERAGE(L49:L60)</f>
        <v>1.4444444444444444</v>
      </c>
      <c r="M61" s="84"/>
      <c r="N61" s="117" t="s">
        <v>22</v>
      </c>
      <c r="O61" s="103">
        <f>AVERAGE(O49:O60)</f>
        <v>6</v>
      </c>
      <c r="P61" s="103">
        <f>AVERAGE(P49:P60)</f>
        <v>8.3333333333333339</v>
      </c>
      <c r="Q61" s="103">
        <f>AVERAGE(Q49:Q60)</f>
        <v>29.716666666666669</v>
      </c>
      <c r="R61" s="210">
        <f>AVERAGE(R49:R60)</f>
        <v>1.3888888888888891</v>
      </c>
      <c r="S61" s="84"/>
      <c r="T61" s="117" t="s">
        <v>22</v>
      </c>
      <c r="U61" s="103">
        <f>AVERAGE(U49:U60)</f>
        <v>7</v>
      </c>
      <c r="V61" s="103">
        <f>AVERAGE(V49:V60)</f>
        <v>3.6666666666666665</v>
      </c>
      <c r="W61" s="103">
        <f>AVERAGE(W49:W60)</f>
        <v>13.63</v>
      </c>
      <c r="X61" s="210">
        <f>AVERAGE(X49:X60)</f>
        <v>0.52380952380952384</v>
      </c>
      <c r="Y61" s="84"/>
    </row>
    <row r="62" spans="2:25" x14ac:dyDescent="0.25">
      <c r="B62" s="85"/>
      <c r="C62" s="84"/>
      <c r="D62" s="84"/>
      <c r="E62" s="84"/>
      <c r="F62" s="85"/>
      <c r="G62" s="84"/>
      <c r="H62" s="110"/>
      <c r="I62" s="84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</row>
    <row r="63" spans="2:25" x14ac:dyDescent="0.25">
      <c r="B63" s="85"/>
      <c r="C63" s="84"/>
      <c r="D63" s="84"/>
      <c r="E63" s="84"/>
      <c r="F63" s="85"/>
      <c r="G63" s="84"/>
      <c r="H63" s="84"/>
      <c r="I63" s="84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</row>
    <row r="64" spans="2:25" ht="15.75" x14ac:dyDescent="0.25">
      <c r="B64" s="433" t="s">
        <v>77</v>
      </c>
      <c r="C64" s="434"/>
      <c r="D64" s="434"/>
      <c r="E64" s="434"/>
      <c r="F64" s="435"/>
      <c r="G64" s="84"/>
      <c r="H64" s="433" t="s">
        <v>77</v>
      </c>
      <c r="I64" s="434"/>
      <c r="J64" s="434"/>
      <c r="K64" s="434"/>
      <c r="L64" s="435"/>
      <c r="M64" s="84"/>
      <c r="N64" s="433" t="s">
        <v>77</v>
      </c>
      <c r="O64" s="434"/>
      <c r="P64" s="434"/>
      <c r="Q64" s="434"/>
      <c r="R64" s="435"/>
      <c r="S64" s="84"/>
      <c r="T64" s="433" t="s">
        <v>77</v>
      </c>
      <c r="U64" s="434"/>
      <c r="V64" s="434"/>
      <c r="W64" s="434"/>
      <c r="X64" s="435"/>
      <c r="Y64" s="84"/>
    </row>
    <row r="65" spans="2:25" x14ac:dyDescent="0.25">
      <c r="B65" s="419" t="s">
        <v>36</v>
      </c>
      <c r="C65" s="419"/>
      <c r="D65" s="419"/>
      <c r="E65" s="419"/>
      <c r="F65" s="419"/>
      <c r="G65" s="84"/>
      <c r="H65" s="436" t="s">
        <v>37</v>
      </c>
      <c r="I65" s="436"/>
      <c r="J65" s="436"/>
      <c r="K65" s="436"/>
      <c r="L65" s="436"/>
      <c r="M65" s="84"/>
      <c r="N65" s="419" t="s">
        <v>38</v>
      </c>
      <c r="O65" s="419"/>
      <c r="P65" s="419"/>
      <c r="Q65" s="419"/>
      <c r="R65" s="419"/>
      <c r="S65" s="84"/>
      <c r="T65" s="419" t="s">
        <v>39</v>
      </c>
      <c r="U65" s="419"/>
      <c r="V65" s="419"/>
      <c r="W65" s="419"/>
      <c r="X65" s="419"/>
      <c r="Y65" s="84"/>
    </row>
    <row r="66" spans="2:25" ht="15.75" thickBot="1" x14ac:dyDescent="0.3">
      <c r="B66" s="89"/>
      <c r="C66" s="89"/>
      <c r="D66" s="89"/>
      <c r="E66" s="89"/>
      <c r="F66" s="85"/>
      <c r="G66" s="84"/>
      <c r="H66" s="89"/>
      <c r="I66" s="89"/>
      <c r="J66" s="89"/>
      <c r="K66" s="89"/>
      <c r="L66" s="85"/>
      <c r="M66" s="84"/>
      <c r="N66" s="89"/>
      <c r="O66" s="89"/>
      <c r="P66" s="89"/>
      <c r="Q66" s="89"/>
      <c r="R66" s="85"/>
      <c r="S66" s="84"/>
      <c r="T66" s="84"/>
      <c r="U66" s="84"/>
      <c r="V66" s="84"/>
      <c r="W66" s="84"/>
      <c r="X66" s="84"/>
      <c r="Y66" s="84"/>
    </row>
    <row r="67" spans="2:25" x14ac:dyDescent="0.25">
      <c r="B67" s="447" t="s">
        <v>1</v>
      </c>
      <c r="C67" s="445" t="s">
        <v>2</v>
      </c>
      <c r="D67" s="445" t="s">
        <v>56</v>
      </c>
      <c r="E67" s="445" t="s">
        <v>50</v>
      </c>
      <c r="F67" s="443" t="s">
        <v>57</v>
      </c>
      <c r="G67" s="84"/>
      <c r="H67" s="447" t="s">
        <v>1</v>
      </c>
      <c r="I67" s="445" t="s">
        <v>2</v>
      </c>
      <c r="J67" s="445" t="s">
        <v>56</v>
      </c>
      <c r="K67" s="445" t="s">
        <v>50</v>
      </c>
      <c r="L67" s="443" t="s">
        <v>57</v>
      </c>
      <c r="M67" s="84"/>
      <c r="N67" s="447" t="s">
        <v>1</v>
      </c>
      <c r="O67" s="445" t="s">
        <v>2</v>
      </c>
      <c r="P67" s="445" t="s">
        <v>56</v>
      </c>
      <c r="Q67" s="445" t="s">
        <v>50</v>
      </c>
      <c r="R67" s="443" t="s">
        <v>57</v>
      </c>
      <c r="S67" s="84"/>
      <c r="T67" s="472" t="s">
        <v>1</v>
      </c>
      <c r="U67" s="386" t="s">
        <v>2</v>
      </c>
      <c r="V67" s="386" t="s">
        <v>56</v>
      </c>
      <c r="W67" s="386" t="s">
        <v>50</v>
      </c>
      <c r="X67" s="390" t="s">
        <v>57</v>
      </c>
      <c r="Y67" s="84"/>
    </row>
    <row r="68" spans="2:25" ht="52.5" customHeight="1" thickBot="1" x14ac:dyDescent="0.3">
      <c r="B68" s="448"/>
      <c r="C68" s="446"/>
      <c r="D68" s="446"/>
      <c r="E68" s="446"/>
      <c r="F68" s="444"/>
      <c r="G68" s="84"/>
      <c r="H68" s="448"/>
      <c r="I68" s="446"/>
      <c r="J68" s="446"/>
      <c r="K68" s="446"/>
      <c r="L68" s="444"/>
      <c r="M68" s="84"/>
      <c r="N68" s="448"/>
      <c r="O68" s="446"/>
      <c r="P68" s="446"/>
      <c r="Q68" s="446"/>
      <c r="R68" s="444"/>
      <c r="S68" s="84"/>
      <c r="T68" s="473"/>
      <c r="U68" s="474"/>
      <c r="V68" s="474"/>
      <c r="W68" s="474"/>
      <c r="X68" s="475"/>
      <c r="Y68" s="84"/>
    </row>
    <row r="69" spans="2:25" ht="15.75" customHeight="1" thickBot="1" x14ac:dyDescent="0.3">
      <c r="B69" s="38">
        <v>43831</v>
      </c>
      <c r="C69" s="112">
        <v>5</v>
      </c>
      <c r="D69" s="112">
        <v>30</v>
      </c>
      <c r="E69" s="275">
        <v>114</v>
      </c>
      <c r="F69" s="114">
        <f t="shared" ref="F69:F71" si="12">+D69/C69</f>
        <v>6</v>
      </c>
      <c r="G69" s="84"/>
      <c r="H69" s="332">
        <v>43831</v>
      </c>
      <c r="I69" s="40">
        <v>3</v>
      </c>
      <c r="J69" s="233">
        <v>95</v>
      </c>
      <c r="K69" s="233">
        <v>35</v>
      </c>
      <c r="L69" s="94">
        <f t="shared" ref="L69:L71" si="13">+J69/I69</f>
        <v>31.666666666666668</v>
      </c>
      <c r="M69" s="84"/>
      <c r="N69" s="38">
        <v>43831</v>
      </c>
      <c r="O69" s="40">
        <v>3</v>
      </c>
      <c r="P69" s="468"/>
      <c r="Q69" s="275">
        <v>13.7</v>
      </c>
      <c r="R69" s="114">
        <f t="shared" ref="R69:R71" si="14">+P69/O69</f>
        <v>0</v>
      </c>
      <c r="S69" s="84"/>
      <c r="T69" s="38">
        <v>43831</v>
      </c>
      <c r="U69" s="112">
        <v>7</v>
      </c>
      <c r="V69" s="267">
        <v>15</v>
      </c>
      <c r="W69" s="113">
        <v>19.600000000000001</v>
      </c>
      <c r="X69" s="114">
        <f t="shared" ref="X69:X71" si="15">V69/U69</f>
        <v>2.1428571428571428</v>
      </c>
      <c r="Y69" s="84"/>
    </row>
    <row r="70" spans="2:25" ht="15.75" thickBot="1" x14ac:dyDescent="0.3">
      <c r="B70" s="38">
        <v>43862</v>
      </c>
      <c r="C70" s="78">
        <v>5</v>
      </c>
      <c r="D70" s="78">
        <v>30</v>
      </c>
      <c r="E70" s="113">
        <v>114</v>
      </c>
      <c r="F70" s="114">
        <f t="shared" si="12"/>
        <v>6</v>
      </c>
      <c r="G70" s="84"/>
      <c r="H70" s="38">
        <v>43862</v>
      </c>
      <c r="I70" s="45">
        <v>3</v>
      </c>
      <c r="J70" s="205">
        <v>97</v>
      </c>
      <c r="K70" s="93">
        <v>38.200000000000003</v>
      </c>
      <c r="L70" s="94">
        <f t="shared" si="13"/>
        <v>32.333333333333336</v>
      </c>
      <c r="M70" s="84"/>
      <c r="N70" s="38">
        <v>43862</v>
      </c>
      <c r="O70" s="45">
        <v>3</v>
      </c>
      <c r="P70" s="469"/>
      <c r="Q70" s="113">
        <v>14.2</v>
      </c>
      <c r="R70" s="114">
        <f t="shared" si="14"/>
        <v>0</v>
      </c>
      <c r="S70" s="84"/>
      <c r="T70" s="38">
        <v>43862</v>
      </c>
      <c r="U70" s="78">
        <v>7</v>
      </c>
      <c r="V70" s="267">
        <v>1</v>
      </c>
      <c r="W70" s="113">
        <v>11.7</v>
      </c>
      <c r="X70" s="114">
        <f t="shared" si="15"/>
        <v>0.14285714285714285</v>
      </c>
      <c r="Y70" s="84"/>
    </row>
    <row r="71" spans="2:25" ht="15.75" customHeight="1" thickBot="1" x14ac:dyDescent="0.3">
      <c r="B71" s="38">
        <v>43891</v>
      </c>
      <c r="C71" s="78">
        <v>5</v>
      </c>
      <c r="D71" s="329">
        <v>30</v>
      </c>
      <c r="E71" s="330">
        <v>76.099999999999994</v>
      </c>
      <c r="F71" s="331">
        <f t="shared" si="12"/>
        <v>6</v>
      </c>
      <c r="G71" s="84"/>
      <c r="H71" s="38">
        <v>43891</v>
      </c>
      <c r="I71" s="45">
        <v>3</v>
      </c>
      <c r="J71" s="205">
        <v>97</v>
      </c>
      <c r="K71" s="93">
        <v>38.200000000000003</v>
      </c>
      <c r="L71" s="94">
        <f t="shared" si="13"/>
        <v>32.333333333333336</v>
      </c>
      <c r="M71" s="84"/>
      <c r="N71" s="38">
        <v>43891</v>
      </c>
      <c r="O71" s="45">
        <v>3</v>
      </c>
      <c r="P71" s="469"/>
      <c r="Q71" s="113">
        <v>13.5</v>
      </c>
      <c r="R71" s="114">
        <f t="shared" si="14"/>
        <v>0</v>
      </c>
      <c r="S71" s="84"/>
      <c r="T71" s="38">
        <v>43891</v>
      </c>
      <c r="U71" s="45">
        <v>7</v>
      </c>
      <c r="V71" s="268">
        <v>16</v>
      </c>
      <c r="W71" s="93">
        <v>19.899999999999999</v>
      </c>
      <c r="X71" s="94">
        <f t="shared" si="15"/>
        <v>2.2857142857142856</v>
      </c>
      <c r="Y71" s="84"/>
    </row>
    <row r="72" spans="2:25" ht="15.75" thickBot="1" x14ac:dyDescent="0.3">
      <c r="B72" s="38">
        <v>43922</v>
      </c>
      <c r="C72" s="45"/>
      <c r="D72" s="45"/>
      <c r="E72" s="93"/>
      <c r="F72" s="94"/>
      <c r="G72" s="84"/>
      <c r="H72" s="38">
        <v>43922</v>
      </c>
      <c r="I72" s="45"/>
      <c r="J72" s="122"/>
      <c r="K72" s="93"/>
      <c r="L72" s="94"/>
      <c r="M72" s="84"/>
      <c r="N72" s="38">
        <v>43922</v>
      </c>
      <c r="O72" s="45"/>
      <c r="P72" s="469"/>
      <c r="Q72" s="113"/>
      <c r="R72" s="114"/>
      <c r="S72" s="84"/>
      <c r="T72" s="38">
        <v>43922</v>
      </c>
      <c r="U72" s="45"/>
      <c r="V72" s="267"/>
      <c r="W72" s="113"/>
      <c r="X72" s="94"/>
      <c r="Y72" s="84"/>
    </row>
    <row r="73" spans="2:25" ht="15.75" thickBot="1" x14ac:dyDescent="0.3">
      <c r="B73" s="38">
        <v>43952</v>
      </c>
      <c r="C73" s="45"/>
      <c r="D73" s="45"/>
      <c r="E73" s="93"/>
      <c r="F73" s="94"/>
      <c r="G73" s="84"/>
      <c r="H73" s="38">
        <v>43952</v>
      </c>
      <c r="I73" s="45"/>
      <c r="J73" s="205"/>
      <c r="K73" s="93"/>
      <c r="L73" s="94"/>
      <c r="M73" s="84"/>
      <c r="N73" s="38">
        <v>43952</v>
      </c>
      <c r="O73" s="45"/>
      <c r="P73" s="469"/>
      <c r="Q73" s="93"/>
      <c r="R73" s="94"/>
      <c r="S73" s="84"/>
      <c r="T73" s="38">
        <v>43952</v>
      </c>
      <c r="U73" s="78"/>
      <c r="V73" s="113"/>
      <c r="W73" s="113"/>
      <c r="X73" s="94"/>
      <c r="Y73" s="84"/>
    </row>
    <row r="74" spans="2:25" ht="15.75" thickBot="1" x14ac:dyDescent="0.3">
      <c r="B74" s="38">
        <v>43983</v>
      </c>
      <c r="C74" s="45"/>
      <c r="D74" s="45"/>
      <c r="E74" s="93"/>
      <c r="F74" s="94"/>
      <c r="G74" s="84"/>
      <c r="H74" s="38">
        <v>43983</v>
      </c>
      <c r="I74" s="45"/>
      <c r="J74" s="205"/>
      <c r="K74" s="100"/>
      <c r="L74" s="94"/>
      <c r="M74" s="84"/>
      <c r="N74" s="38">
        <v>43983</v>
      </c>
      <c r="O74" s="45"/>
      <c r="P74" s="469"/>
      <c r="Q74" s="93"/>
      <c r="R74" s="94"/>
      <c r="S74" s="84"/>
      <c r="T74" s="38">
        <v>43983</v>
      </c>
      <c r="U74" s="78"/>
      <c r="V74" s="113"/>
      <c r="W74" s="113"/>
      <c r="X74" s="114"/>
      <c r="Y74" s="84"/>
    </row>
    <row r="75" spans="2:25" ht="15.75" thickBot="1" x14ac:dyDescent="0.3">
      <c r="B75" s="38">
        <v>44013</v>
      </c>
      <c r="C75" s="45"/>
      <c r="D75" s="45"/>
      <c r="E75" s="93"/>
      <c r="F75" s="94"/>
      <c r="G75" s="84"/>
      <c r="H75" s="38">
        <v>44013</v>
      </c>
      <c r="I75" s="45"/>
      <c r="J75" s="122"/>
      <c r="K75" s="100"/>
      <c r="L75" s="94"/>
      <c r="M75" s="84"/>
      <c r="N75" s="38">
        <v>44013</v>
      </c>
      <c r="O75" s="45"/>
      <c r="P75" s="469"/>
      <c r="Q75" s="93"/>
      <c r="R75" s="94"/>
      <c r="S75" s="84"/>
      <c r="T75" s="38">
        <v>44013</v>
      </c>
      <c r="U75" s="78"/>
      <c r="V75" s="113"/>
      <c r="W75" s="115"/>
      <c r="X75" s="114"/>
      <c r="Y75" s="84"/>
    </row>
    <row r="76" spans="2:25" ht="15.75" thickBot="1" x14ac:dyDescent="0.3">
      <c r="B76" s="38">
        <v>44044</v>
      </c>
      <c r="C76" s="52"/>
      <c r="D76" s="101"/>
      <c r="E76" s="100"/>
      <c r="F76" s="94"/>
      <c r="G76" s="84"/>
      <c r="H76" s="38">
        <v>44044</v>
      </c>
      <c r="I76" s="52"/>
      <c r="J76" s="122"/>
      <c r="K76" s="47"/>
      <c r="L76" s="94"/>
      <c r="M76" s="84"/>
      <c r="N76" s="38">
        <v>44044</v>
      </c>
      <c r="O76" s="52"/>
      <c r="P76" s="469"/>
      <c r="Q76" s="93"/>
      <c r="R76" s="94"/>
      <c r="S76" s="84"/>
      <c r="T76" s="38">
        <v>44044</v>
      </c>
      <c r="U76" s="116"/>
      <c r="V76" s="113"/>
      <c r="W76" s="28"/>
      <c r="X76" s="114"/>
      <c r="Y76" s="84"/>
    </row>
    <row r="77" spans="2:25" ht="15.75" thickBot="1" x14ac:dyDescent="0.3">
      <c r="B77" s="38">
        <v>44075</v>
      </c>
      <c r="C77" s="45"/>
      <c r="D77" s="52"/>
      <c r="E77" s="47"/>
      <c r="F77" s="94"/>
      <c r="G77" s="84"/>
      <c r="H77" s="38">
        <v>44075</v>
      </c>
      <c r="I77" s="45"/>
      <c r="J77" s="122"/>
      <c r="K77" s="47"/>
      <c r="L77" s="94"/>
      <c r="M77" s="84"/>
      <c r="N77" s="38">
        <v>44075</v>
      </c>
      <c r="O77" s="45"/>
      <c r="P77" s="469"/>
      <c r="Q77" s="93"/>
      <c r="R77" s="94"/>
      <c r="S77" s="84"/>
      <c r="T77" s="38">
        <v>44075</v>
      </c>
      <c r="U77" s="78"/>
      <c r="V77" s="113"/>
      <c r="W77" s="28"/>
      <c r="X77" s="114"/>
      <c r="Y77" s="84"/>
    </row>
    <row r="78" spans="2:25" ht="15.75" thickBot="1" x14ac:dyDescent="0.3">
      <c r="B78" s="38">
        <v>44105</v>
      </c>
      <c r="C78" s="45"/>
      <c r="D78" s="45"/>
      <c r="E78" s="93"/>
      <c r="F78" s="94"/>
      <c r="G78" s="84"/>
      <c r="H78" s="38">
        <v>44105</v>
      </c>
      <c r="I78" s="45"/>
      <c r="J78" s="122"/>
      <c r="K78" s="100"/>
      <c r="L78" s="94"/>
      <c r="M78" s="84"/>
      <c r="N78" s="38">
        <v>44105</v>
      </c>
      <c r="O78" s="45"/>
      <c r="P78" s="469"/>
      <c r="Q78" s="93"/>
      <c r="R78" s="94"/>
      <c r="S78" s="84"/>
      <c r="T78" s="38">
        <v>44105</v>
      </c>
      <c r="U78" s="78"/>
      <c r="V78" s="267"/>
      <c r="W78" s="113"/>
      <c r="X78" s="114"/>
      <c r="Y78" s="84"/>
    </row>
    <row r="79" spans="2:25" ht="15.75" thickBot="1" x14ac:dyDescent="0.3">
      <c r="B79" s="38">
        <v>44136</v>
      </c>
      <c r="C79" s="45"/>
      <c r="D79" s="101"/>
      <c r="E79" s="100"/>
      <c r="F79" s="94"/>
      <c r="G79" s="84"/>
      <c r="H79" s="38">
        <v>44136</v>
      </c>
      <c r="I79" s="45"/>
      <c r="J79" s="205"/>
      <c r="K79" s="100"/>
      <c r="L79" s="94"/>
      <c r="M79" s="84"/>
      <c r="N79" s="38">
        <v>44136</v>
      </c>
      <c r="O79" s="45"/>
      <c r="P79" s="469"/>
      <c r="Q79" s="93"/>
      <c r="R79" s="94"/>
      <c r="S79" s="84"/>
      <c r="T79" s="38">
        <v>44136</v>
      </c>
      <c r="U79" s="78"/>
      <c r="V79" s="113"/>
      <c r="W79" s="113"/>
      <c r="X79" s="114"/>
      <c r="Y79" s="84"/>
    </row>
    <row r="80" spans="2:25" ht="15.75" thickBot="1" x14ac:dyDescent="0.3">
      <c r="B80" s="38">
        <v>44166</v>
      </c>
      <c r="C80" s="45"/>
      <c r="D80" s="45"/>
      <c r="E80" s="93"/>
      <c r="F80" s="94"/>
      <c r="G80" s="84"/>
      <c r="H80" s="38">
        <v>44166</v>
      </c>
      <c r="I80" s="45"/>
      <c r="J80" s="122"/>
      <c r="K80" s="47"/>
      <c r="L80" s="94"/>
      <c r="M80" s="84"/>
      <c r="N80" s="38">
        <v>44166</v>
      </c>
      <c r="O80" s="45"/>
      <c r="P80" s="470"/>
      <c r="Q80" s="93"/>
      <c r="R80" s="94"/>
      <c r="S80" s="84"/>
      <c r="T80" s="38">
        <v>44166</v>
      </c>
      <c r="U80" s="78"/>
      <c r="V80" s="113"/>
      <c r="W80" s="113"/>
      <c r="X80" s="114"/>
      <c r="Y80" s="84"/>
    </row>
    <row r="81" spans="2:25" ht="15.75" thickBot="1" x14ac:dyDescent="0.3">
      <c r="B81" s="117" t="s">
        <v>22</v>
      </c>
      <c r="C81" s="103">
        <f>AVERAGE(C69:C80)</f>
        <v>5</v>
      </c>
      <c r="D81" s="103">
        <f>AVERAGE(D69:D80)</f>
        <v>30</v>
      </c>
      <c r="E81" s="103">
        <f>AVERAGE(E69:E80)</f>
        <v>101.36666666666667</v>
      </c>
      <c r="F81" s="210">
        <f>AVERAGE(F69:F80)</f>
        <v>6</v>
      </c>
      <c r="G81" s="84"/>
      <c r="H81" s="117" t="s">
        <v>22</v>
      </c>
      <c r="I81" s="103">
        <f>AVERAGE(I69:I80)</f>
        <v>3</v>
      </c>
      <c r="J81" s="103">
        <f t="shared" ref="J81:K81" si="16">AVERAGE(J69:J80)</f>
        <v>96.333333333333329</v>
      </c>
      <c r="K81" s="103">
        <f t="shared" si="16"/>
        <v>37.133333333333333</v>
      </c>
      <c r="L81" s="210">
        <f>AVERAGE(L69:L80)</f>
        <v>32.111111111111114</v>
      </c>
      <c r="M81" s="84"/>
      <c r="N81" s="227" t="s">
        <v>22</v>
      </c>
      <c r="O81" s="103">
        <f>AVERAGE(O69:O80)</f>
        <v>3</v>
      </c>
      <c r="P81" s="103"/>
      <c r="Q81" s="103">
        <f>AVERAGE(Q69:Q80)</f>
        <v>13.799999999999999</v>
      </c>
      <c r="R81" s="210">
        <f>AVERAGE(R69:R80)</f>
        <v>0</v>
      </c>
      <c r="S81" s="84"/>
      <c r="T81" s="118" t="s">
        <v>22</v>
      </c>
      <c r="U81" s="119">
        <f>AVERAGE(U69:U80)</f>
        <v>7</v>
      </c>
      <c r="V81" s="119">
        <f>AVERAGE(V69:V80)</f>
        <v>10.666666666666666</v>
      </c>
      <c r="W81" s="119">
        <f>AVERAGE(W69:W80)</f>
        <v>17.066666666666666</v>
      </c>
      <c r="X81" s="123">
        <f>AVERAGE(X69:X80)</f>
        <v>1.5238095238095237</v>
      </c>
      <c r="Y81" s="84"/>
    </row>
    <row r="82" spans="2:25" x14ac:dyDescent="0.25">
      <c r="B82" s="471"/>
      <c r="C82" s="471"/>
      <c r="D82" s="471"/>
      <c r="E82" s="471"/>
      <c r="F82" s="471"/>
      <c r="G82" s="110"/>
      <c r="H82" s="110"/>
      <c r="I82" s="110"/>
      <c r="J82" s="110"/>
      <c r="K82" s="110"/>
      <c r="L82" s="110"/>
      <c r="M82" s="84"/>
      <c r="N82" s="110" t="s">
        <v>74</v>
      </c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</row>
    <row r="83" spans="2:25" x14ac:dyDescent="0.25">
      <c r="B83" s="85"/>
      <c r="C83" s="84"/>
      <c r="D83" s="84"/>
      <c r="E83" s="84"/>
      <c r="F83" s="85"/>
      <c r="G83" s="84"/>
      <c r="H83" s="84"/>
      <c r="I83" s="84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</row>
    <row r="84" spans="2:25" ht="15.75" x14ac:dyDescent="0.25">
      <c r="B84" s="433" t="s">
        <v>77</v>
      </c>
      <c r="C84" s="434"/>
      <c r="D84" s="434"/>
      <c r="E84" s="434"/>
      <c r="F84" s="435"/>
      <c r="G84" s="84"/>
      <c r="H84" s="433" t="s">
        <v>77</v>
      </c>
      <c r="I84" s="434"/>
      <c r="J84" s="434"/>
      <c r="K84" s="434"/>
      <c r="L84" s="435"/>
      <c r="M84" s="84"/>
      <c r="N84" s="433" t="s">
        <v>77</v>
      </c>
      <c r="O84" s="434"/>
      <c r="P84" s="434"/>
      <c r="Q84" s="434"/>
      <c r="R84" s="435"/>
      <c r="S84" s="84"/>
      <c r="T84" s="433" t="s">
        <v>77</v>
      </c>
      <c r="U84" s="434"/>
      <c r="V84" s="434"/>
      <c r="W84" s="434"/>
      <c r="X84" s="435"/>
      <c r="Y84" s="84"/>
    </row>
    <row r="85" spans="2:25" x14ac:dyDescent="0.25">
      <c r="B85" s="436" t="s">
        <v>68</v>
      </c>
      <c r="C85" s="436"/>
      <c r="D85" s="436"/>
      <c r="E85" s="436"/>
      <c r="F85" s="436"/>
      <c r="G85" s="84"/>
      <c r="H85" s="436" t="s">
        <v>40</v>
      </c>
      <c r="I85" s="436"/>
      <c r="J85" s="436"/>
      <c r="K85" s="436"/>
      <c r="L85" s="436"/>
      <c r="M85" s="84"/>
      <c r="N85" s="436" t="s">
        <v>41</v>
      </c>
      <c r="O85" s="436"/>
      <c r="P85" s="436"/>
      <c r="Q85" s="436"/>
      <c r="R85" s="436"/>
      <c r="S85" s="84"/>
      <c r="T85" s="436" t="s">
        <v>42</v>
      </c>
      <c r="U85" s="436"/>
      <c r="V85" s="436"/>
      <c r="W85" s="436"/>
      <c r="X85" s="436"/>
      <c r="Y85" s="84"/>
    </row>
    <row r="86" spans="2:25" ht="15.75" thickBot="1" x14ac:dyDescent="0.3">
      <c r="B86" s="89"/>
      <c r="C86" s="89"/>
      <c r="D86" s="89"/>
      <c r="E86" s="89"/>
      <c r="F86" s="85"/>
      <c r="G86" s="84"/>
      <c r="H86" s="89"/>
      <c r="I86" s="89"/>
      <c r="J86" s="89"/>
      <c r="K86" s="89"/>
      <c r="L86" s="85"/>
      <c r="M86" s="84"/>
      <c r="N86" s="89"/>
      <c r="O86" s="89"/>
      <c r="P86" s="89"/>
      <c r="Q86" s="89"/>
      <c r="R86" s="85"/>
      <c r="S86" s="84"/>
      <c r="T86" s="89"/>
      <c r="U86" s="89"/>
      <c r="V86" s="89"/>
      <c r="W86" s="89"/>
      <c r="X86" s="85"/>
      <c r="Y86" s="84"/>
    </row>
    <row r="87" spans="2:25" x14ac:dyDescent="0.25">
      <c r="B87" s="449" t="s">
        <v>1</v>
      </c>
      <c r="C87" s="462" t="s">
        <v>2</v>
      </c>
      <c r="D87" s="437" t="s">
        <v>49</v>
      </c>
      <c r="E87" s="439" t="s">
        <v>50</v>
      </c>
      <c r="F87" s="464" t="s">
        <v>51</v>
      </c>
      <c r="G87" s="84"/>
      <c r="H87" s="447" t="s">
        <v>1</v>
      </c>
      <c r="I87" s="445" t="s">
        <v>2</v>
      </c>
      <c r="J87" s="445" t="s">
        <v>56</v>
      </c>
      <c r="K87" s="445" t="s">
        <v>50</v>
      </c>
      <c r="L87" s="443" t="s">
        <v>57</v>
      </c>
      <c r="M87" s="84"/>
      <c r="N87" s="447" t="s">
        <v>1</v>
      </c>
      <c r="O87" s="460" t="s">
        <v>2</v>
      </c>
      <c r="P87" s="454" t="s">
        <v>56</v>
      </c>
      <c r="Q87" s="456" t="s">
        <v>50</v>
      </c>
      <c r="R87" s="443" t="s">
        <v>57</v>
      </c>
      <c r="S87" s="84"/>
      <c r="T87" s="458" t="s">
        <v>1</v>
      </c>
      <c r="U87" s="398" t="s">
        <v>2</v>
      </c>
      <c r="V87" s="398" t="s">
        <v>59</v>
      </c>
      <c r="W87" s="398" t="s">
        <v>50</v>
      </c>
      <c r="X87" s="466" t="s">
        <v>57</v>
      </c>
      <c r="Y87" s="84"/>
    </row>
    <row r="88" spans="2:25" ht="50.25" customHeight="1" thickBot="1" x14ac:dyDescent="0.3">
      <c r="B88" s="450"/>
      <c r="C88" s="463"/>
      <c r="D88" s="438"/>
      <c r="E88" s="440"/>
      <c r="F88" s="465"/>
      <c r="G88" s="84"/>
      <c r="H88" s="448"/>
      <c r="I88" s="446"/>
      <c r="J88" s="446"/>
      <c r="K88" s="446"/>
      <c r="L88" s="444"/>
      <c r="M88" s="84"/>
      <c r="N88" s="448"/>
      <c r="O88" s="461"/>
      <c r="P88" s="455"/>
      <c r="Q88" s="457"/>
      <c r="R88" s="444"/>
      <c r="S88" s="84"/>
      <c r="T88" s="459"/>
      <c r="U88" s="399"/>
      <c r="V88" s="399"/>
      <c r="W88" s="399"/>
      <c r="X88" s="467"/>
      <c r="Y88" s="84"/>
    </row>
    <row r="89" spans="2:25" ht="15.75" thickBot="1" x14ac:dyDescent="0.3">
      <c r="B89" s="38">
        <v>43831</v>
      </c>
      <c r="C89" s="40">
        <v>4</v>
      </c>
      <c r="D89" s="234">
        <v>100</v>
      </c>
      <c r="E89" s="96">
        <v>303.38</v>
      </c>
      <c r="F89" s="94">
        <f>+D89/C89</f>
        <v>25</v>
      </c>
      <c r="G89" s="84"/>
      <c r="H89" s="38">
        <v>43831</v>
      </c>
      <c r="I89" s="40">
        <v>5</v>
      </c>
      <c r="J89" s="451"/>
      <c r="K89" s="96"/>
      <c r="L89" s="94"/>
      <c r="M89" s="84"/>
      <c r="N89" s="38">
        <v>43831</v>
      </c>
      <c r="O89" s="40">
        <v>8</v>
      </c>
      <c r="P89" s="233">
        <v>59</v>
      </c>
      <c r="Q89" s="96">
        <v>195.9</v>
      </c>
      <c r="R89" s="94">
        <f>+P89/O89</f>
        <v>7.375</v>
      </c>
      <c r="S89" s="84"/>
      <c r="T89" s="38">
        <v>43831</v>
      </c>
      <c r="U89" s="112">
        <v>3</v>
      </c>
      <c r="V89" s="236">
        <v>15</v>
      </c>
      <c r="W89" s="236">
        <v>15</v>
      </c>
      <c r="X89" s="159">
        <f>+V89/U89</f>
        <v>5</v>
      </c>
      <c r="Y89" s="84"/>
    </row>
    <row r="90" spans="2:25" ht="15.75" thickBot="1" x14ac:dyDescent="0.3">
      <c r="B90" s="38">
        <v>43862</v>
      </c>
      <c r="C90" s="45">
        <v>4</v>
      </c>
      <c r="D90" s="217">
        <v>102</v>
      </c>
      <c r="E90" s="96">
        <v>311.60000000000002</v>
      </c>
      <c r="F90" s="94">
        <f t="shared" ref="F90:F91" si="17">+D90/C90</f>
        <v>25.5</v>
      </c>
      <c r="G90" s="84"/>
      <c r="H90" s="38">
        <v>43862</v>
      </c>
      <c r="I90" s="45">
        <v>5</v>
      </c>
      <c r="J90" s="452"/>
      <c r="K90" s="93"/>
      <c r="L90" s="94"/>
      <c r="M90" s="84"/>
      <c r="N90" s="38">
        <v>43862</v>
      </c>
      <c r="O90" s="45">
        <v>8</v>
      </c>
      <c r="P90" s="205">
        <v>59</v>
      </c>
      <c r="Q90" s="93">
        <v>198.3</v>
      </c>
      <c r="R90" s="94">
        <f t="shared" ref="R90:R91" si="18">+P90/O90</f>
        <v>7.375</v>
      </c>
      <c r="S90" s="84"/>
      <c r="T90" s="38">
        <v>43862</v>
      </c>
      <c r="U90" s="78">
        <v>3</v>
      </c>
      <c r="V90" s="124">
        <v>22</v>
      </c>
      <c r="W90" s="124">
        <v>22</v>
      </c>
      <c r="X90" s="159">
        <f>+V90/U90</f>
        <v>7.333333333333333</v>
      </c>
      <c r="Y90" s="84"/>
    </row>
    <row r="91" spans="2:25" ht="15.75" thickBot="1" x14ac:dyDescent="0.3">
      <c r="B91" s="38">
        <v>43891</v>
      </c>
      <c r="C91" s="45">
        <v>4</v>
      </c>
      <c r="D91" s="217">
        <v>118</v>
      </c>
      <c r="E91" s="96">
        <v>390.76</v>
      </c>
      <c r="F91" s="94">
        <f t="shared" si="17"/>
        <v>29.5</v>
      </c>
      <c r="G91" s="84"/>
      <c r="H91" s="38">
        <v>43891</v>
      </c>
      <c r="I91" s="45">
        <v>5</v>
      </c>
      <c r="J91" s="452"/>
      <c r="K91" s="93"/>
      <c r="L91" s="94"/>
      <c r="M91" s="84"/>
      <c r="N91" s="38">
        <v>43891</v>
      </c>
      <c r="O91" s="45">
        <v>8</v>
      </c>
      <c r="P91" s="205">
        <v>59</v>
      </c>
      <c r="Q91" s="93">
        <v>201.8</v>
      </c>
      <c r="R91" s="94">
        <f t="shared" si="18"/>
        <v>7.375</v>
      </c>
      <c r="S91" s="84"/>
      <c r="T91" s="38">
        <v>43891</v>
      </c>
      <c r="U91" s="45">
        <v>3</v>
      </c>
      <c r="V91" s="8">
        <v>13</v>
      </c>
      <c r="W91" s="8">
        <v>16.5</v>
      </c>
      <c r="X91" s="235">
        <f>+V91/U91</f>
        <v>4.333333333333333</v>
      </c>
      <c r="Y91" s="84"/>
    </row>
    <row r="92" spans="2:25" ht="15.75" thickBot="1" x14ac:dyDescent="0.3">
      <c r="B92" s="38">
        <v>43922</v>
      </c>
      <c r="C92" s="45"/>
      <c r="D92" s="228"/>
      <c r="E92" s="96"/>
      <c r="F92" s="94"/>
      <c r="G92" s="84"/>
      <c r="H92" s="38">
        <v>43922</v>
      </c>
      <c r="I92" s="45"/>
      <c r="J92" s="452"/>
      <c r="K92" s="96"/>
      <c r="L92" s="94"/>
      <c r="M92" s="84"/>
      <c r="N92" s="38">
        <v>43922</v>
      </c>
      <c r="O92" s="45"/>
      <c r="P92" s="205"/>
      <c r="Q92" s="93"/>
      <c r="R92" s="94"/>
      <c r="S92" s="84"/>
      <c r="T92" s="38">
        <v>43922</v>
      </c>
      <c r="U92" s="78"/>
      <c r="V92" s="124"/>
      <c r="W92" s="124"/>
      <c r="X92" s="235"/>
      <c r="Y92" s="84"/>
    </row>
    <row r="93" spans="2:25" ht="15.75" thickBot="1" x14ac:dyDescent="0.3">
      <c r="B93" s="38">
        <v>43952</v>
      </c>
      <c r="C93" s="45"/>
      <c r="D93" s="217"/>
      <c r="E93" s="96"/>
      <c r="F93" s="94"/>
      <c r="G93" s="84"/>
      <c r="H93" s="38">
        <v>43952</v>
      </c>
      <c r="I93" s="45"/>
      <c r="J93" s="452"/>
      <c r="K93" s="93"/>
      <c r="L93" s="94"/>
      <c r="M93" s="84"/>
      <c r="N93" s="38">
        <v>43952</v>
      </c>
      <c r="O93" s="45"/>
      <c r="P93" s="205"/>
      <c r="Q93" s="93"/>
      <c r="R93" s="94"/>
      <c r="S93" s="84"/>
      <c r="T93" s="38">
        <v>43952</v>
      </c>
      <c r="U93" s="78"/>
      <c r="V93" s="125"/>
      <c r="W93" s="125"/>
      <c r="X93" s="235"/>
      <c r="Y93" s="84"/>
    </row>
    <row r="94" spans="2:25" ht="15.75" thickBot="1" x14ac:dyDescent="0.3">
      <c r="B94" s="38">
        <v>43983</v>
      </c>
      <c r="C94" s="45"/>
      <c r="D94" s="217"/>
      <c r="E94" s="96"/>
      <c r="F94" s="94"/>
      <c r="G94" s="84"/>
      <c r="H94" s="38">
        <v>43983</v>
      </c>
      <c r="I94" s="45"/>
      <c r="J94" s="452"/>
      <c r="K94" s="93"/>
      <c r="L94" s="94"/>
      <c r="M94" s="84"/>
      <c r="N94" s="38">
        <v>43983</v>
      </c>
      <c r="O94" s="45"/>
      <c r="P94" s="205"/>
      <c r="Q94" s="93"/>
      <c r="R94" s="94"/>
      <c r="S94" s="84"/>
      <c r="T94" s="38">
        <v>43983</v>
      </c>
      <c r="U94" s="78"/>
      <c r="V94" s="124"/>
      <c r="W94" s="124"/>
      <c r="X94" s="235"/>
      <c r="Y94" s="99"/>
    </row>
    <row r="95" spans="2:25" ht="15.75" thickBot="1" x14ac:dyDescent="0.3">
      <c r="B95" s="38">
        <v>44013</v>
      </c>
      <c r="C95" s="45"/>
      <c r="D95" s="206"/>
      <c r="E95" s="96"/>
      <c r="F95" s="94"/>
      <c r="G95" s="84"/>
      <c r="H95" s="38">
        <v>44013</v>
      </c>
      <c r="I95" s="45"/>
      <c r="J95" s="452"/>
      <c r="K95" s="93"/>
      <c r="L95" s="94"/>
      <c r="M95" s="84"/>
      <c r="N95" s="38">
        <v>44013</v>
      </c>
      <c r="O95" s="45"/>
      <c r="P95" s="122"/>
      <c r="Q95" s="93"/>
      <c r="R95" s="94"/>
      <c r="S95" s="84"/>
      <c r="T95" s="38">
        <v>44013</v>
      </c>
      <c r="U95" s="78"/>
      <c r="V95" s="126"/>
      <c r="W95" s="126"/>
      <c r="X95" s="159"/>
      <c r="Y95" s="84"/>
    </row>
    <row r="96" spans="2:25" ht="15.75" thickBot="1" x14ac:dyDescent="0.3">
      <c r="B96" s="38">
        <v>44044</v>
      </c>
      <c r="C96" s="52"/>
      <c r="D96" s="206"/>
      <c r="E96" s="96"/>
      <c r="F96" s="94"/>
      <c r="G96" s="84"/>
      <c r="H96" s="38">
        <v>44044</v>
      </c>
      <c r="I96" s="52"/>
      <c r="J96" s="452"/>
      <c r="K96" s="93"/>
      <c r="L96" s="94"/>
      <c r="M96" s="84"/>
      <c r="N96" s="38">
        <v>44044</v>
      </c>
      <c r="O96" s="52"/>
      <c r="P96" s="122"/>
      <c r="Q96" s="93"/>
      <c r="R96" s="94"/>
      <c r="S96" s="84"/>
      <c r="T96" s="38">
        <v>44044</v>
      </c>
      <c r="U96" s="116"/>
      <c r="V96" s="126"/>
      <c r="W96" s="15"/>
      <c r="X96" s="159"/>
      <c r="Y96" s="84"/>
    </row>
    <row r="97" spans="1:25" ht="15.75" thickBot="1" x14ac:dyDescent="0.3">
      <c r="B97" s="38">
        <v>44075</v>
      </c>
      <c r="C97" s="45"/>
      <c r="D97" s="206"/>
      <c r="E97" s="96"/>
      <c r="F97" s="94"/>
      <c r="G97" s="84"/>
      <c r="H97" s="38">
        <v>44075</v>
      </c>
      <c r="I97" s="45"/>
      <c r="J97" s="452"/>
      <c r="K97" s="93"/>
      <c r="L97" s="94"/>
      <c r="M97" s="84"/>
      <c r="N97" s="38">
        <v>44075</v>
      </c>
      <c r="O97" s="45"/>
      <c r="P97" s="122"/>
      <c r="Q97" s="93"/>
      <c r="R97" s="94"/>
      <c r="S97" s="84"/>
      <c r="T97" s="38">
        <v>44075</v>
      </c>
      <c r="U97" s="45"/>
      <c r="V97" s="127"/>
      <c r="W97" s="10"/>
      <c r="X97" s="159"/>
      <c r="Y97" s="99"/>
    </row>
    <row r="98" spans="1:25" ht="15.75" thickBot="1" x14ac:dyDescent="0.3">
      <c r="B98" s="38">
        <v>44105</v>
      </c>
      <c r="C98" s="45"/>
      <c r="D98" s="206"/>
      <c r="E98" s="96"/>
      <c r="F98" s="94"/>
      <c r="G98" s="84"/>
      <c r="H98" s="38">
        <v>44105</v>
      </c>
      <c r="I98" s="45"/>
      <c r="J98" s="452"/>
      <c r="K98" s="93"/>
      <c r="L98" s="94"/>
      <c r="M98" s="84"/>
      <c r="N98" s="38">
        <v>44105</v>
      </c>
      <c r="O98" s="45"/>
      <c r="P98" s="205"/>
      <c r="Q98" s="93"/>
      <c r="R98" s="94"/>
      <c r="S98" s="84"/>
      <c r="T98" s="38">
        <v>44105</v>
      </c>
      <c r="U98" s="45"/>
      <c r="V98" s="125"/>
      <c r="W98" s="125"/>
      <c r="X98" s="159"/>
      <c r="Y98" s="84"/>
    </row>
    <row r="99" spans="1:25" ht="15.75" thickBot="1" x14ac:dyDescent="0.3">
      <c r="B99" s="38">
        <v>44136</v>
      </c>
      <c r="C99" s="45"/>
      <c r="D99" s="206"/>
      <c r="E99" s="96"/>
      <c r="F99" s="94"/>
      <c r="G99" s="84"/>
      <c r="H99" s="38">
        <v>44136</v>
      </c>
      <c r="I99" s="45"/>
      <c r="J99" s="452"/>
      <c r="K99" s="93"/>
      <c r="L99" s="94"/>
      <c r="M99" s="84"/>
      <c r="N99" s="38">
        <v>44136</v>
      </c>
      <c r="O99" s="45"/>
      <c r="P99" s="205"/>
      <c r="Q99" s="93"/>
      <c r="R99" s="94"/>
      <c r="S99" s="84"/>
      <c r="T99" s="38">
        <v>44136</v>
      </c>
      <c r="U99" s="45"/>
      <c r="V99" s="124"/>
      <c r="W99" s="124"/>
      <c r="X99" s="159"/>
      <c r="Y99" s="84"/>
    </row>
    <row r="100" spans="1:25" ht="15.75" thickBot="1" x14ac:dyDescent="0.3">
      <c r="B100" s="38">
        <v>44166</v>
      </c>
      <c r="C100" s="45"/>
      <c r="D100" s="206"/>
      <c r="E100" s="96"/>
      <c r="F100" s="94"/>
      <c r="G100" s="84"/>
      <c r="H100" s="38">
        <v>44166</v>
      </c>
      <c r="I100" s="45"/>
      <c r="J100" s="453"/>
      <c r="K100" s="93"/>
      <c r="L100" s="94"/>
      <c r="M100" s="84"/>
      <c r="N100" s="38">
        <v>44166</v>
      </c>
      <c r="O100" s="45"/>
      <c r="P100" s="122"/>
      <c r="Q100" s="93"/>
      <c r="R100" s="94"/>
      <c r="S100" s="84"/>
      <c r="T100" s="38">
        <v>44166</v>
      </c>
      <c r="U100" s="45"/>
      <c r="V100" s="126"/>
      <c r="W100" s="126"/>
      <c r="X100" s="159"/>
      <c r="Y100" s="84"/>
    </row>
    <row r="101" spans="1:25" ht="15.75" thickBot="1" x14ac:dyDescent="0.3">
      <c r="B101" s="117" t="s">
        <v>22</v>
      </c>
      <c r="C101" s="103">
        <f>AVERAGE(C89:C100)</f>
        <v>4</v>
      </c>
      <c r="D101" s="103">
        <f t="shared" ref="D101:F101" si="19">AVERAGE(D89:D100)</f>
        <v>106.66666666666667</v>
      </c>
      <c r="E101" s="103">
        <f t="shared" si="19"/>
        <v>335.24666666666667</v>
      </c>
      <c r="F101" s="210">
        <f t="shared" si="19"/>
        <v>26.666666666666668</v>
      </c>
      <c r="G101" s="84"/>
      <c r="H101" s="117" t="s">
        <v>22</v>
      </c>
      <c r="I101" s="103">
        <f>AVERAGE(I89:I100)</f>
        <v>5</v>
      </c>
      <c r="J101" s="103"/>
      <c r="K101" s="103"/>
      <c r="L101" s="210"/>
      <c r="M101" s="84"/>
      <c r="N101" s="117" t="s">
        <v>22</v>
      </c>
      <c r="O101" s="103">
        <f>AVERAGE(O89:O100)</f>
        <v>8</v>
      </c>
      <c r="P101" s="103">
        <f>AVERAGE(P89:P100)</f>
        <v>59</v>
      </c>
      <c r="Q101" s="128">
        <f>AVERAGE(Q89:Q100)</f>
        <v>198.66666666666666</v>
      </c>
      <c r="R101" s="232">
        <f>SUM(R89:R100)</f>
        <v>22.125</v>
      </c>
      <c r="S101" s="84"/>
      <c r="T101" s="117" t="s">
        <v>22</v>
      </c>
      <c r="U101" s="204">
        <f>AVERAGE(U89:U100)</f>
        <v>3</v>
      </c>
      <c r="V101" s="204">
        <f>AVERAGE(V89:V100)</f>
        <v>16.666666666666668</v>
      </c>
      <c r="W101" s="204">
        <f>AVERAGE(W89:W100)</f>
        <v>17.833333333333332</v>
      </c>
      <c r="X101" s="218">
        <f>AVERAGE(X89:X100)</f>
        <v>5.5555555555555545</v>
      </c>
      <c r="Y101" s="84"/>
    </row>
    <row r="102" spans="1:25" x14ac:dyDescent="0.25">
      <c r="B102" s="432"/>
      <c r="C102" s="432"/>
      <c r="D102" s="432"/>
      <c r="E102" s="432"/>
      <c r="F102" s="432"/>
      <c r="G102" s="84"/>
      <c r="H102" s="110" t="s">
        <v>53</v>
      </c>
      <c r="I102" s="84"/>
      <c r="J102" s="84"/>
      <c r="K102" s="84"/>
      <c r="L102" s="84"/>
      <c r="M102" s="84"/>
      <c r="N102" s="110"/>
      <c r="O102" s="84"/>
      <c r="P102" s="84"/>
      <c r="Q102" s="84"/>
      <c r="R102" s="84"/>
      <c r="S102" s="84"/>
      <c r="T102" s="110"/>
      <c r="U102" s="84"/>
      <c r="V102" s="84"/>
      <c r="W102" s="84"/>
      <c r="X102" s="84"/>
      <c r="Y102" s="84"/>
    </row>
    <row r="103" spans="1:25" x14ac:dyDescent="0.25">
      <c r="A103" s="256"/>
      <c r="B103" s="85"/>
      <c r="C103" s="85"/>
      <c r="D103" s="85"/>
      <c r="E103" s="84"/>
      <c r="F103" s="85"/>
      <c r="G103" s="84"/>
      <c r="H103" s="84"/>
      <c r="I103" s="84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</row>
    <row r="104" spans="1:25" ht="15.75" x14ac:dyDescent="0.25">
      <c r="B104" s="433" t="s">
        <v>77</v>
      </c>
      <c r="C104" s="434"/>
      <c r="D104" s="434"/>
      <c r="E104" s="434"/>
      <c r="F104" s="435"/>
      <c r="G104" s="84"/>
      <c r="H104" s="433" t="s">
        <v>77</v>
      </c>
      <c r="I104" s="434"/>
      <c r="J104" s="434"/>
      <c r="K104" s="434"/>
      <c r="L104" s="435"/>
      <c r="M104" s="90"/>
      <c r="N104" s="433" t="s">
        <v>77</v>
      </c>
      <c r="O104" s="434"/>
      <c r="P104" s="434"/>
      <c r="Q104" s="434"/>
      <c r="R104" s="435"/>
      <c r="S104" s="84"/>
      <c r="T104" s="433" t="s">
        <v>77</v>
      </c>
      <c r="U104" s="434"/>
      <c r="V104" s="434"/>
      <c r="W104" s="434"/>
      <c r="X104" s="435"/>
      <c r="Y104" s="84"/>
    </row>
    <row r="105" spans="1:25" x14ac:dyDescent="0.25">
      <c r="B105" s="419" t="s">
        <v>43</v>
      </c>
      <c r="C105" s="419"/>
      <c r="D105" s="419"/>
      <c r="E105" s="419"/>
      <c r="F105" s="419"/>
      <c r="G105" s="84"/>
      <c r="H105" s="419" t="s">
        <v>44</v>
      </c>
      <c r="I105" s="419"/>
      <c r="J105" s="419"/>
      <c r="K105" s="419"/>
      <c r="L105" s="419"/>
      <c r="M105" s="90"/>
      <c r="N105" s="419" t="s">
        <v>45</v>
      </c>
      <c r="O105" s="419"/>
      <c r="P105" s="419"/>
      <c r="Q105" s="419"/>
      <c r="R105" s="419"/>
      <c r="S105" s="84"/>
      <c r="T105" s="419" t="s">
        <v>46</v>
      </c>
      <c r="U105" s="419"/>
      <c r="V105" s="419"/>
      <c r="W105" s="419"/>
      <c r="X105" s="419"/>
      <c r="Y105" s="84"/>
    </row>
    <row r="106" spans="1:25" ht="15.75" thickBot="1" x14ac:dyDescent="0.3">
      <c r="B106" s="89"/>
      <c r="C106" s="89"/>
      <c r="D106" s="89"/>
      <c r="E106" s="89"/>
      <c r="F106" s="85"/>
      <c r="G106" s="84"/>
      <c r="H106" s="89"/>
      <c r="I106" s="89"/>
      <c r="J106" s="89"/>
      <c r="K106" s="89"/>
      <c r="L106" s="85"/>
      <c r="M106" s="90"/>
      <c r="N106" s="89"/>
      <c r="O106" s="89"/>
      <c r="P106" s="89"/>
      <c r="Q106" s="89"/>
      <c r="R106" s="85"/>
      <c r="S106" s="84"/>
      <c r="T106" s="89"/>
      <c r="U106" s="89"/>
      <c r="V106" s="89"/>
      <c r="W106" s="89"/>
      <c r="X106" s="85"/>
      <c r="Y106" s="84"/>
    </row>
    <row r="107" spans="1:25" x14ac:dyDescent="0.25">
      <c r="B107" s="449" t="s">
        <v>1</v>
      </c>
      <c r="C107" s="441" t="s">
        <v>2</v>
      </c>
      <c r="D107" s="441" t="s">
        <v>49</v>
      </c>
      <c r="E107" s="441" t="s">
        <v>50</v>
      </c>
      <c r="F107" s="443" t="s">
        <v>57</v>
      </c>
      <c r="G107" s="84"/>
      <c r="H107" s="447" t="s">
        <v>1</v>
      </c>
      <c r="I107" s="445" t="s">
        <v>2</v>
      </c>
      <c r="J107" s="445" t="s">
        <v>56</v>
      </c>
      <c r="K107" s="445" t="s">
        <v>50</v>
      </c>
      <c r="L107" s="443" t="s">
        <v>57</v>
      </c>
      <c r="M107" s="90"/>
      <c r="N107" s="447" t="s">
        <v>1</v>
      </c>
      <c r="O107" s="445" t="s">
        <v>2</v>
      </c>
      <c r="P107" s="445" t="s">
        <v>56</v>
      </c>
      <c r="Q107" s="445" t="s">
        <v>50</v>
      </c>
      <c r="R107" s="443" t="s">
        <v>57</v>
      </c>
      <c r="S107" s="84"/>
      <c r="T107" s="447" t="s">
        <v>1</v>
      </c>
      <c r="U107" s="445" t="s">
        <v>2</v>
      </c>
      <c r="V107" s="445" t="s">
        <v>56</v>
      </c>
      <c r="W107" s="445" t="s">
        <v>50</v>
      </c>
      <c r="X107" s="443" t="s">
        <v>57</v>
      </c>
      <c r="Y107" s="84"/>
    </row>
    <row r="108" spans="1:25" ht="51.75" customHeight="1" thickBot="1" x14ac:dyDescent="0.3">
      <c r="B108" s="450"/>
      <c r="C108" s="442"/>
      <c r="D108" s="442"/>
      <c r="E108" s="442"/>
      <c r="F108" s="444"/>
      <c r="G108" s="84"/>
      <c r="H108" s="448"/>
      <c r="I108" s="446"/>
      <c r="J108" s="446"/>
      <c r="K108" s="446"/>
      <c r="L108" s="444"/>
      <c r="M108" s="90"/>
      <c r="N108" s="448"/>
      <c r="O108" s="446"/>
      <c r="P108" s="446"/>
      <c r="Q108" s="446"/>
      <c r="R108" s="444"/>
      <c r="S108" s="84"/>
      <c r="T108" s="448"/>
      <c r="U108" s="446"/>
      <c r="V108" s="446"/>
      <c r="W108" s="446"/>
      <c r="X108" s="444"/>
      <c r="Y108" s="84"/>
    </row>
    <row r="109" spans="1:25" ht="15.75" thickBot="1" x14ac:dyDescent="0.3">
      <c r="B109" s="38">
        <v>43831</v>
      </c>
      <c r="C109" s="40">
        <v>7</v>
      </c>
      <c r="D109" s="40">
        <v>1</v>
      </c>
      <c r="E109" s="310">
        <v>6.1</v>
      </c>
      <c r="F109" s="94">
        <f t="shared" ref="F109:F111" si="20">+D109/C109</f>
        <v>0.14285714285714285</v>
      </c>
      <c r="G109" s="84"/>
      <c r="H109" s="38">
        <v>43831</v>
      </c>
      <c r="I109" s="40">
        <v>7</v>
      </c>
      <c r="J109" s="40">
        <v>6</v>
      </c>
      <c r="K109" s="96">
        <v>35</v>
      </c>
      <c r="L109" s="94">
        <f t="shared" ref="L109:L111" si="21">+J109/I109</f>
        <v>0.8571428571428571</v>
      </c>
      <c r="M109" s="90"/>
      <c r="N109" s="38">
        <v>43831</v>
      </c>
      <c r="O109" s="40">
        <v>8</v>
      </c>
      <c r="P109" s="40">
        <v>17</v>
      </c>
      <c r="Q109" s="96">
        <v>60.1</v>
      </c>
      <c r="R109" s="94">
        <f t="shared" ref="R109:R111" si="22">+P109/O109</f>
        <v>2.125</v>
      </c>
      <c r="S109" s="84"/>
      <c r="T109" s="38">
        <v>43831</v>
      </c>
      <c r="U109" s="112">
        <v>5</v>
      </c>
      <c r="V109" s="276"/>
      <c r="W109" s="275"/>
      <c r="X109" s="114"/>
      <c r="Y109" s="35"/>
    </row>
    <row r="110" spans="1:25" ht="15.75" thickBot="1" x14ac:dyDescent="0.3">
      <c r="B110" s="38">
        <v>43862</v>
      </c>
      <c r="C110" s="45">
        <v>7</v>
      </c>
      <c r="D110" s="45">
        <v>7</v>
      </c>
      <c r="E110" s="121">
        <v>26.5</v>
      </c>
      <c r="F110" s="94">
        <f t="shared" si="20"/>
        <v>1</v>
      </c>
      <c r="G110" s="84"/>
      <c r="H110" s="38">
        <v>43862</v>
      </c>
      <c r="I110" s="45">
        <v>7</v>
      </c>
      <c r="J110" s="45">
        <v>5</v>
      </c>
      <c r="K110" s="93">
        <v>30</v>
      </c>
      <c r="L110" s="94">
        <f t="shared" si="21"/>
        <v>0.7142857142857143</v>
      </c>
      <c r="M110" s="90"/>
      <c r="N110" s="38">
        <v>43862</v>
      </c>
      <c r="O110" s="45">
        <v>8</v>
      </c>
      <c r="P110" s="45">
        <v>13</v>
      </c>
      <c r="Q110" s="93">
        <v>49.8</v>
      </c>
      <c r="R110" s="94">
        <f t="shared" si="22"/>
        <v>1.625</v>
      </c>
      <c r="S110" s="84"/>
      <c r="T110" s="38">
        <v>43862</v>
      </c>
      <c r="U110" s="78">
        <v>5</v>
      </c>
      <c r="V110" s="276"/>
      <c r="W110" s="113"/>
      <c r="X110" s="114"/>
      <c r="Y110" s="35"/>
    </row>
    <row r="111" spans="1:25" ht="15.75" thickBot="1" x14ac:dyDescent="0.3">
      <c r="B111" s="38">
        <v>43891</v>
      </c>
      <c r="C111" s="45">
        <v>7</v>
      </c>
      <c r="D111" s="78">
        <v>25</v>
      </c>
      <c r="E111" s="124">
        <v>78.8</v>
      </c>
      <c r="F111" s="114">
        <f t="shared" si="20"/>
        <v>3.5714285714285716</v>
      </c>
      <c r="G111" s="84"/>
      <c r="H111" s="38">
        <v>43891</v>
      </c>
      <c r="I111" s="45">
        <v>7</v>
      </c>
      <c r="J111" s="45">
        <v>4</v>
      </c>
      <c r="K111" s="93">
        <v>24.8</v>
      </c>
      <c r="L111" s="94">
        <f t="shared" si="21"/>
        <v>0.5714285714285714</v>
      </c>
      <c r="M111" s="90"/>
      <c r="N111" s="38">
        <v>43891</v>
      </c>
      <c r="O111" s="45">
        <v>8</v>
      </c>
      <c r="P111" s="45">
        <v>14</v>
      </c>
      <c r="Q111" s="93">
        <v>49.8</v>
      </c>
      <c r="R111" s="94">
        <f t="shared" si="22"/>
        <v>1.75</v>
      </c>
      <c r="S111" s="84"/>
      <c r="T111" s="38">
        <v>43891</v>
      </c>
      <c r="U111" s="78">
        <v>5</v>
      </c>
      <c r="V111" s="276"/>
      <c r="W111" s="113"/>
      <c r="X111" s="114"/>
      <c r="Y111" s="35"/>
    </row>
    <row r="112" spans="1:25" ht="15.75" thickBot="1" x14ac:dyDescent="0.3">
      <c r="B112" s="38">
        <v>43922</v>
      </c>
      <c r="C112" s="45"/>
      <c r="D112" s="45"/>
      <c r="E112" s="93"/>
      <c r="F112" s="94"/>
      <c r="G112" s="84"/>
      <c r="H112" s="38">
        <v>43922</v>
      </c>
      <c r="I112" s="45"/>
      <c r="J112" s="45"/>
      <c r="K112" s="93"/>
      <c r="L112" s="94"/>
      <c r="M112" s="90"/>
      <c r="N112" s="38">
        <v>43922</v>
      </c>
      <c r="O112" s="45"/>
      <c r="P112" s="45"/>
      <c r="Q112" s="93"/>
      <c r="R112" s="94"/>
      <c r="S112" s="84"/>
      <c r="T112" s="38">
        <v>43922</v>
      </c>
      <c r="U112" s="45"/>
      <c r="V112" s="97"/>
      <c r="W112" s="98"/>
      <c r="X112" s="94"/>
      <c r="Y112" s="35"/>
    </row>
    <row r="113" spans="2:25" ht="15.75" thickBot="1" x14ac:dyDescent="0.3">
      <c r="B113" s="38">
        <v>43952</v>
      </c>
      <c r="C113" s="45"/>
      <c r="D113" s="45"/>
      <c r="E113" s="93"/>
      <c r="F113" s="94"/>
      <c r="G113" s="84"/>
      <c r="H113" s="38">
        <v>43952</v>
      </c>
      <c r="I113" s="45"/>
      <c r="J113" s="45"/>
      <c r="K113" s="93"/>
      <c r="L113" s="94"/>
      <c r="M113" s="90"/>
      <c r="N113" s="38">
        <v>43952</v>
      </c>
      <c r="O113" s="45"/>
      <c r="P113" s="45"/>
      <c r="Q113" s="93"/>
      <c r="R113" s="94"/>
      <c r="S113" s="84"/>
      <c r="T113" s="38">
        <v>43952</v>
      </c>
      <c r="U113" s="78"/>
      <c r="V113" s="97"/>
      <c r="W113" s="129"/>
      <c r="X113" s="94"/>
      <c r="Y113" s="35"/>
    </row>
    <row r="114" spans="2:25" ht="15.75" thickBot="1" x14ac:dyDescent="0.3">
      <c r="B114" s="38">
        <v>43983</v>
      </c>
      <c r="C114" s="45"/>
      <c r="D114" s="45"/>
      <c r="E114" s="100"/>
      <c r="F114" s="94"/>
      <c r="G114" s="84"/>
      <c r="H114" s="38">
        <v>43983</v>
      </c>
      <c r="I114" s="45"/>
      <c r="J114" s="45"/>
      <c r="K114" s="100"/>
      <c r="L114" s="94"/>
      <c r="M114" s="90"/>
      <c r="N114" s="38">
        <v>43983</v>
      </c>
      <c r="O114" s="45"/>
      <c r="P114" s="45"/>
      <c r="Q114" s="100"/>
      <c r="R114" s="94"/>
      <c r="S114" s="84"/>
      <c r="T114" s="38">
        <v>43983</v>
      </c>
      <c r="U114" s="45"/>
      <c r="V114" s="97"/>
      <c r="W114" s="130"/>
      <c r="X114" s="94"/>
      <c r="Y114" s="99"/>
    </row>
    <row r="115" spans="2:25" ht="15.75" thickBot="1" x14ac:dyDescent="0.3">
      <c r="B115" s="38">
        <v>44013</v>
      </c>
      <c r="C115" s="45"/>
      <c r="D115" s="101"/>
      <c r="E115" s="100"/>
      <c r="F115" s="94"/>
      <c r="G115" s="84"/>
      <c r="H115" s="38">
        <v>44013</v>
      </c>
      <c r="I115" s="45"/>
      <c r="J115" s="101"/>
      <c r="K115" s="100"/>
      <c r="L115" s="94"/>
      <c r="M115" s="90"/>
      <c r="N115" s="38">
        <v>44013</v>
      </c>
      <c r="O115" s="45"/>
      <c r="P115" s="101"/>
      <c r="Q115" s="100"/>
      <c r="R115" s="94"/>
      <c r="S115" s="84"/>
      <c r="T115" s="38">
        <v>44013</v>
      </c>
      <c r="U115" s="45"/>
      <c r="V115" s="97"/>
      <c r="W115" s="130"/>
      <c r="X115" s="94"/>
      <c r="Y115" s="84"/>
    </row>
    <row r="116" spans="2:25" ht="15.75" thickBot="1" x14ac:dyDescent="0.3">
      <c r="B116" s="38">
        <v>44044</v>
      </c>
      <c r="C116" s="52"/>
      <c r="D116" s="52"/>
      <c r="E116" s="47"/>
      <c r="F116" s="94"/>
      <c r="G116" s="84"/>
      <c r="H116" s="38">
        <v>44044</v>
      </c>
      <c r="I116" s="52"/>
      <c r="J116" s="52"/>
      <c r="K116" s="47"/>
      <c r="L116" s="94"/>
      <c r="M116" s="90"/>
      <c r="N116" s="38">
        <v>44044</v>
      </c>
      <c r="O116" s="52"/>
      <c r="P116" s="52"/>
      <c r="Q116" s="47"/>
      <c r="R116" s="94"/>
      <c r="S116" s="84"/>
      <c r="T116" s="38">
        <v>44044</v>
      </c>
      <c r="U116" s="52"/>
      <c r="V116" s="97"/>
      <c r="W116" s="47"/>
      <c r="X116" s="94"/>
      <c r="Y116" s="84"/>
    </row>
    <row r="117" spans="2:25" ht="15.75" thickBot="1" x14ac:dyDescent="0.3">
      <c r="B117" s="38">
        <v>44075</v>
      </c>
      <c r="C117" s="45"/>
      <c r="D117" s="52"/>
      <c r="E117" s="47"/>
      <c r="F117" s="94"/>
      <c r="G117" s="84"/>
      <c r="H117" s="38">
        <v>44075</v>
      </c>
      <c r="I117" s="45"/>
      <c r="J117" s="52"/>
      <c r="K117" s="47"/>
      <c r="L117" s="94"/>
      <c r="M117" s="90"/>
      <c r="N117" s="38">
        <v>44075</v>
      </c>
      <c r="O117" s="45"/>
      <c r="P117" s="52"/>
      <c r="Q117" s="47"/>
      <c r="R117" s="94"/>
      <c r="S117" s="84"/>
      <c r="T117" s="38">
        <v>44075</v>
      </c>
      <c r="U117" s="45"/>
      <c r="V117" s="98"/>
      <c r="W117" s="4"/>
      <c r="X117" s="94"/>
      <c r="Y117" s="84"/>
    </row>
    <row r="118" spans="2:25" ht="15.75" thickBot="1" x14ac:dyDescent="0.3">
      <c r="B118" s="38">
        <v>44105</v>
      </c>
      <c r="C118" s="45"/>
      <c r="D118" s="45"/>
      <c r="E118" s="93"/>
      <c r="F118" s="94"/>
      <c r="G118" s="84"/>
      <c r="H118" s="38">
        <v>44105</v>
      </c>
      <c r="I118" s="45"/>
      <c r="J118" s="45"/>
      <c r="K118" s="93"/>
      <c r="L118" s="94"/>
      <c r="M118" s="90"/>
      <c r="N118" s="38">
        <v>44105</v>
      </c>
      <c r="O118" s="45"/>
      <c r="P118" s="45"/>
      <c r="Q118" s="93"/>
      <c r="R118" s="94"/>
      <c r="S118" s="84"/>
      <c r="T118" s="38">
        <v>44105</v>
      </c>
      <c r="U118" s="45"/>
      <c r="V118" s="97"/>
      <c r="W118" s="131"/>
      <c r="X118" s="94"/>
      <c r="Y118" s="84"/>
    </row>
    <row r="119" spans="2:25" ht="15.75" thickBot="1" x14ac:dyDescent="0.3">
      <c r="B119" s="38">
        <v>44136</v>
      </c>
      <c r="C119" s="45"/>
      <c r="D119" s="45"/>
      <c r="E119" s="100"/>
      <c r="F119" s="94"/>
      <c r="G119" s="84"/>
      <c r="H119" s="38">
        <v>44136</v>
      </c>
      <c r="I119" s="45"/>
      <c r="J119" s="45"/>
      <c r="K119" s="100"/>
      <c r="L119" s="94"/>
      <c r="M119" s="90"/>
      <c r="N119" s="38">
        <v>44136</v>
      </c>
      <c r="O119" s="45"/>
      <c r="P119" s="45"/>
      <c r="Q119" s="93"/>
      <c r="R119" s="94"/>
      <c r="S119" s="84"/>
      <c r="T119" s="38">
        <v>44136</v>
      </c>
      <c r="U119" s="45"/>
      <c r="V119" s="97"/>
      <c r="W119" s="131"/>
      <c r="X119" s="94"/>
      <c r="Y119" s="84"/>
    </row>
    <row r="120" spans="2:25" ht="15.75" thickBot="1" x14ac:dyDescent="0.3">
      <c r="B120" s="38">
        <v>44166</v>
      </c>
      <c r="C120" s="45"/>
      <c r="D120" s="101"/>
      <c r="E120" s="100"/>
      <c r="F120" s="94"/>
      <c r="G120" s="84"/>
      <c r="H120" s="38">
        <v>44166</v>
      </c>
      <c r="I120" s="45"/>
      <c r="J120" s="101"/>
      <c r="K120" s="100"/>
      <c r="L120" s="94"/>
      <c r="M120" s="90"/>
      <c r="N120" s="38">
        <v>44166</v>
      </c>
      <c r="O120" s="45"/>
      <c r="P120" s="45"/>
      <c r="Q120" s="100"/>
      <c r="R120" s="94"/>
      <c r="S120" s="84"/>
      <c r="T120" s="38">
        <v>44166</v>
      </c>
      <c r="U120" s="45"/>
      <c r="V120" s="97"/>
      <c r="W120" s="77"/>
      <c r="X120" s="94"/>
      <c r="Y120" s="84"/>
    </row>
    <row r="121" spans="2:25" ht="15.75" thickBot="1" x14ac:dyDescent="0.3">
      <c r="B121" s="117" t="s">
        <v>22</v>
      </c>
      <c r="C121" s="103">
        <f>AVERAGE(C109:C120)</f>
        <v>7</v>
      </c>
      <c r="D121" s="103">
        <f>AVERAGE(D109:D120)</f>
        <v>11</v>
      </c>
      <c r="E121" s="103">
        <f>AVERAGE(E109:E120)</f>
        <v>37.133333333333333</v>
      </c>
      <c r="F121" s="210">
        <f>AVERAGE(F109:F120)</f>
        <v>1.5714285714285714</v>
      </c>
      <c r="G121" s="84"/>
      <c r="H121" s="117" t="s">
        <v>22</v>
      </c>
      <c r="I121" s="103">
        <f>AVERAGE(I109:I120)</f>
        <v>7</v>
      </c>
      <c r="J121" s="103">
        <f>AVERAGE(J109:J120)</f>
        <v>5</v>
      </c>
      <c r="K121" s="103">
        <f>AVERAGE(K109:K120)</f>
        <v>29.933333333333334</v>
      </c>
      <c r="L121" s="210">
        <f>AVERAGE(L109:L120)</f>
        <v>0.7142857142857143</v>
      </c>
      <c r="M121" s="90"/>
      <c r="N121" s="117" t="s">
        <v>22</v>
      </c>
      <c r="O121" s="103">
        <f>AVERAGE(O109:O120)</f>
        <v>8</v>
      </c>
      <c r="P121" s="103">
        <f>AVERAGE(P109:P120)</f>
        <v>14.666666666666666</v>
      </c>
      <c r="Q121" s="103">
        <f>AVERAGE(Q109:Q120)</f>
        <v>53.233333333333327</v>
      </c>
      <c r="R121" s="210">
        <f>AVERAGE(R109:R120)</f>
        <v>1.8333333333333333</v>
      </c>
      <c r="S121" s="84"/>
      <c r="T121" s="117" t="s">
        <v>22</v>
      </c>
      <c r="U121" s="103">
        <f>AVERAGE(U109:U120)</f>
        <v>5</v>
      </c>
      <c r="V121" s="103"/>
      <c r="W121" s="103"/>
      <c r="X121" s="210"/>
      <c r="Y121" s="84"/>
    </row>
    <row r="122" spans="2:25" x14ac:dyDescent="0.25">
      <c r="B122" s="85"/>
      <c r="C122" s="84"/>
      <c r="D122" s="84"/>
      <c r="E122" s="84"/>
      <c r="F122" s="85"/>
      <c r="G122" s="84"/>
      <c r="H122" s="90"/>
      <c r="I122" s="90"/>
      <c r="J122" s="90"/>
      <c r="K122" s="90"/>
      <c r="L122" s="90"/>
      <c r="M122" s="90"/>
      <c r="N122" s="84"/>
      <c r="O122" s="84"/>
      <c r="P122" s="84"/>
      <c r="Q122" s="84"/>
      <c r="R122" s="84"/>
      <c r="S122" s="84"/>
      <c r="T122" s="85"/>
      <c r="U122" s="84"/>
      <c r="V122" s="84"/>
      <c r="W122" s="84"/>
      <c r="X122" s="85"/>
      <c r="Y122" s="84"/>
    </row>
    <row r="123" spans="2:25" x14ac:dyDescent="0.25">
      <c r="B123" s="85"/>
      <c r="C123" s="84"/>
      <c r="D123" s="84"/>
      <c r="E123" s="84"/>
      <c r="F123" s="85"/>
      <c r="G123" s="84"/>
      <c r="H123" s="90"/>
      <c r="I123" s="90"/>
      <c r="J123" s="90"/>
      <c r="K123" s="90"/>
      <c r="L123" s="90"/>
      <c r="M123" s="90"/>
      <c r="N123" s="84"/>
      <c r="O123" s="84"/>
      <c r="P123" s="84"/>
      <c r="Q123" s="84"/>
      <c r="R123" s="84"/>
      <c r="S123" s="84"/>
      <c r="T123" s="120" t="s">
        <v>54</v>
      </c>
      <c r="U123" s="84"/>
      <c r="V123" s="84"/>
      <c r="W123" s="84"/>
      <c r="X123" s="85"/>
      <c r="Y123" s="84"/>
    </row>
    <row r="124" spans="2:25" ht="15.75" x14ac:dyDescent="0.25">
      <c r="B124" s="433" t="s">
        <v>77</v>
      </c>
      <c r="C124" s="434"/>
      <c r="D124" s="434"/>
      <c r="E124" s="434"/>
      <c r="F124" s="435"/>
      <c r="G124" s="84"/>
      <c r="H124" s="90"/>
      <c r="I124" s="90"/>
      <c r="J124" s="90"/>
      <c r="K124" s="90"/>
      <c r="L124" s="90"/>
      <c r="M124" s="90"/>
      <c r="N124" s="84"/>
      <c r="O124" s="84"/>
      <c r="P124" s="84"/>
      <c r="Q124" s="84"/>
      <c r="R124" s="84"/>
      <c r="S124" s="84"/>
      <c r="T124" s="132"/>
      <c r="U124" s="132"/>
      <c r="V124" s="132"/>
      <c r="W124" s="90"/>
      <c r="X124" s="85"/>
      <c r="Y124" s="84"/>
    </row>
    <row r="125" spans="2:25" x14ac:dyDescent="0.25">
      <c r="B125" s="436" t="s">
        <v>55</v>
      </c>
      <c r="C125" s="436"/>
      <c r="D125" s="436"/>
      <c r="E125" s="436"/>
      <c r="F125" s="436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90"/>
      <c r="U125" s="90"/>
      <c r="V125" s="90"/>
      <c r="W125" s="90"/>
      <c r="X125" s="84"/>
      <c r="Y125" s="84"/>
    </row>
    <row r="126" spans="2:25" ht="16.5" thickBot="1" x14ac:dyDescent="0.3">
      <c r="B126" s="89"/>
      <c r="C126" s="89"/>
      <c r="D126" s="89"/>
      <c r="E126" s="89"/>
      <c r="F126" s="85"/>
      <c r="G126" s="84"/>
      <c r="H126" s="84"/>
      <c r="I126" s="84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  <c r="W126" s="90"/>
      <c r="X126" s="84"/>
      <c r="Y126" s="84"/>
    </row>
    <row r="127" spans="2:25" x14ac:dyDescent="0.25">
      <c r="B127" s="437" t="s">
        <v>1</v>
      </c>
      <c r="C127" s="439" t="s">
        <v>2</v>
      </c>
      <c r="D127" s="441" t="s">
        <v>49</v>
      </c>
      <c r="E127" s="441" t="s">
        <v>50</v>
      </c>
      <c r="F127" s="443" t="s">
        <v>57</v>
      </c>
      <c r="G127" s="84"/>
      <c r="H127" s="84"/>
      <c r="I127" s="84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84"/>
      <c r="Y127" s="84"/>
    </row>
    <row r="128" spans="2:25" ht="59.25" customHeight="1" thickBot="1" x14ac:dyDescent="0.3">
      <c r="B128" s="438"/>
      <c r="C128" s="440"/>
      <c r="D128" s="442"/>
      <c r="E128" s="442"/>
      <c r="F128" s="444"/>
      <c r="G128" s="84"/>
      <c r="H128" s="84"/>
      <c r="I128" s="84"/>
      <c r="J128" s="90"/>
      <c r="K128" s="90"/>
      <c r="L128" s="90"/>
      <c r="M128" s="90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84"/>
      <c r="Y128" s="84"/>
    </row>
    <row r="129" spans="2:25" ht="15.75" thickBot="1" x14ac:dyDescent="0.3">
      <c r="B129" s="38">
        <v>43831</v>
      </c>
      <c r="C129" s="140">
        <v>3</v>
      </c>
      <c r="D129" s="40"/>
      <c r="E129" s="96">
        <v>15</v>
      </c>
      <c r="F129" s="94">
        <f t="shared" ref="F129:F131" si="23">+D129/C129</f>
        <v>0</v>
      </c>
      <c r="G129" s="84"/>
      <c r="H129" s="35"/>
      <c r="I129" s="35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</row>
    <row r="130" spans="2:25" ht="15.75" thickBot="1" x14ac:dyDescent="0.3">
      <c r="B130" s="38">
        <v>43862</v>
      </c>
      <c r="C130" s="31">
        <v>3</v>
      </c>
      <c r="D130" s="45"/>
      <c r="E130" s="93">
        <v>15</v>
      </c>
      <c r="F130" s="94">
        <f t="shared" si="23"/>
        <v>0</v>
      </c>
      <c r="G130" s="84"/>
      <c r="H130" s="35"/>
      <c r="I130" s="35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</row>
    <row r="131" spans="2:25" ht="15.75" thickBot="1" x14ac:dyDescent="0.3">
      <c r="B131" s="38">
        <v>43891</v>
      </c>
      <c r="C131" s="31">
        <v>3</v>
      </c>
      <c r="D131" s="45"/>
      <c r="E131" s="93">
        <v>15</v>
      </c>
      <c r="F131" s="94">
        <f t="shared" si="23"/>
        <v>0</v>
      </c>
      <c r="G131" s="84"/>
      <c r="H131" s="35"/>
      <c r="I131" s="35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</row>
    <row r="132" spans="2:25" ht="15.75" thickBot="1" x14ac:dyDescent="0.3">
      <c r="B132" s="38">
        <v>43922</v>
      </c>
      <c r="C132" s="31"/>
      <c r="D132" s="45"/>
      <c r="E132" s="93"/>
      <c r="F132" s="94"/>
      <c r="G132" s="84"/>
      <c r="H132" s="35"/>
      <c r="I132" s="35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</row>
    <row r="133" spans="2:25" ht="15.75" thickBot="1" x14ac:dyDescent="0.3">
      <c r="B133" s="38">
        <v>43952</v>
      </c>
      <c r="C133" s="31"/>
      <c r="D133" s="45"/>
      <c r="E133" s="93"/>
      <c r="F133" s="94"/>
      <c r="G133" s="84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</row>
    <row r="134" spans="2:25" ht="15.75" thickBot="1" x14ac:dyDescent="0.3">
      <c r="B134" s="38">
        <v>43983</v>
      </c>
      <c r="C134" s="31"/>
      <c r="D134" s="45"/>
      <c r="E134" s="93"/>
      <c r="F134" s="94"/>
      <c r="G134" s="84"/>
      <c r="H134" s="84"/>
      <c r="I134" s="84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</row>
    <row r="135" spans="2:25" ht="15.75" thickBot="1" x14ac:dyDescent="0.3">
      <c r="B135" s="38">
        <v>44013</v>
      </c>
      <c r="C135" s="31"/>
      <c r="D135" s="101"/>
      <c r="E135" s="100"/>
      <c r="F135" s="9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</row>
    <row r="136" spans="2:25" ht="15.75" thickBot="1" x14ac:dyDescent="0.3">
      <c r="B136" s="38">
        <v>44044</v>
      </c>
      <c r="C136" s="141"/>
      <c r="D136" s="52"/>
      <c r="E136" s="47"/>
      <c r="F136" s="94"/>
      <c r="G136" s="84"/>
      <c r="H136" s="84"/>
      <c r="I136" s="84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</row>
    <row r="137" spans="2:25" ht="15.75" thickBot="1" x14ac:dyDescent="0.3">
      <c r="B137" s="38">
        <v>44075</v>
      </c>
      <c r="C137" s="31"/>
      <c r="D137" s="52"/>
      <c r="E137" s="47"/>
      <c r="F137" s="9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</row>
    <row r="138" spans="2:25" ht="15.75" thickBot="1" x14ac:dyDescent="0.3">
      <c r="B138" s="38">
        <v>44105</v>
      </c>
      <c r="C138" s="31"/>
      <c r="D138" s="52"/>
      <c r="E138" s="47"/>
      <c r="F138" s="94"/>
      <c r="G138" s="84"/>
      <c r="H138" s="84"/>
      <c r="I138" s="84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</row>
    <row r="139" spans="2:25" ht="15.75" thickBot="1" x14ac:dyDescent="0.3">
      <c r="B139" s="38">
        <v>44136</v>
      </c>
      <c r="C139" s="31"/>
      <c r="D139" s="52"/>
      <c r="E139" s="47"/>
      <c r="F139" s="94"/>
      <c r="G139" s="84"/>
      <c r="H139" s="84"/>
      <c r="I139" s="84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</row>
    <row r="140" spans="2:25" ht="15.75" thickBot="1" x14ac:dyDescent="0.3">
      <c r="B140" s="38">
        <v>44166</v>
      </c>
      <c r="C140" s="31"/>
      <c r="D140" s="102"/>
      <c r="E140" s="47"/>
      <c r="F140" s="94"/>
      <c r="G140" s="84"/>
      <c r="H140" s="84"/>
      <c r="I140" s="84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</row>
    <row r="141" spans="2:25" ht="15.75" thickBot="1" x14ac:dyDescent="0.3">
      <c r="B141" s="270" t="s">
        <v>22</v>
      </c>
      <c r="C141" s="269">
        <f>AVERAGE(C129:C140)</f>
        <v>3</v>
      </c>
      <c r="D141" s="103"/>
      <c r="E141" s="103">
        <f>AVERAGE(E129:E140)</f>
        <v>15</v>
      </c>
      <c r="F141" s="210">
        <f>AVERAGE(F129:F140)</f>
        <v>0</v>
      </c>
      <c r="G141" s="84"/>
      <c r="H141" s="84"/>
      <c r="I141" s="84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</row>
    <row r="142" spans="2:25" x14ac:dyDescent="0.25">
      <c r="B142" s="85"/>
      <c r="C142" s="84"/>
      <c r="D142" s="84"/>
      <c r="E142" s="84"/>
      <c r="F142" s="85"/>
      <c r="G142" s="84"/>
      <c r="H142" s="84"/>
      <c r="I142" s="84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</row>
    <row r="143" spans="2:25" x14ac:dyDescent="0.25">
      <c r="B143" s="84"/>
      <c r="C143" s="84"/>
      <c r="D143" s="85" t="s">
        <v>72</v>
      </c>
      <c r="E143" s="85"/>
      <c r="F143" s="84"/>
      <c r="G143" s="84"/>
      <c r="H143" s="84"/>
      <c r="I143" s="84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</row>
    <row r="144" spans="2:25" x14ac:dyDescent="0.25">
      <c r="B144" s="85"/>
      <c r="C144" s="84"/>
      <c r="D144" s="84"/>
      <c r="E144" s="84"/>
      <c r="F144" s="85"/>
      <c r="G144" s="84"/>
      <c r="H144" s="84"/>
      <c r="I144" s="84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</row>
    <row r="145" spans="2:25" x14ac:dyDescent="0.25">
      <c r="B145" s="85"/>
      <c r="C145" s="84"/>
      <c r="D145" s="84"/>
      <c r="E145" s="84"/>
      <c r="F145" s="85"/>
      <c r="G145" s="84"/>
      <c r="H145" s="84"/>
      <c r="I145" s="84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</row>
    <row r="146" spans="2:25" x14ac:dyDescent="0.25">
      <c r="B146" s="85"/>
      <c r="C146" s="84"/>
      <c r="D146" s="84"/>
      <c r="E146" s="84"/>
      <c r="F146" s="85"/>
      <c r="G146" s="84"/>
      <c r="H146" s="84"/>
      <c r="I146" s="84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</row>
    <row r="147" spans="2:25" x14ac:dyDescent="0.25">
      <c r="B147" s="85"/>
      <c r="C147" s="84"/>
      <c r="D147" s="84"/>
      <c r="E147" s="84"/>
      <c r="F147" s="85"/>
      <c r="G147" s="84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</row>
    <row r="148" spans="2:25" x14ac:dyDescent="0.25">
      <c r="B148" s="85"/>
      <c r="C148" s="84"/>
      <c r="D148" s="84"/>
      <c r="E148" s="84"/>
      <c r="F148" s="85"/>
      <c r="G148" s="84"/>
      <c r="H148" s="84"/>
      <c r="I148" s="84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</row>
    <row r="149" spans="2:25" x14ac:dyDescent="0.25">
      <c r="B149" s="85"/>
      <c r="C149" s="84"/>
      <c r="D149" s="84"/>
      <c r="E149" s="84"/>
      <c r="F149" s="85"/>
      <c r="G149" s="84"/>
      <c r="H149" s="84"/>
      <c r="I149" s="84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</row>
    <row r="150" spans="2:25" x14ac:dyDescent="0.25">
      <c r="B150" s="85"/>
      <c r="C150" s="84"/>
      <c r="D150" s="84"/>
      <c r="E150" s="84"/>
      <c r="F150" s="85"/>
      <c r="G150" s="84"/>
      <c r="H150" s="84"/>
      <c r="I150" s="84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</row>
    <row r="151" spans="2:25" x14ac:dyDescent="0.25">
      <c r="B151" s="85"/>
      <c r="C151" s="84"/>
      <c r="D151" s="84"/>
      <c r="E151" s="84"/>
      <c r="F151" s="85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</row>
  </sheetData>
  <mergeCells count="179">
    <mergeCell ref="B3:F3"/>
    <mergeCell ref="H3:L3"/>
    <mergeCell ref="N3:R3"/>
    <mergeCell ref="T3:X3"/>
    <mergeCell ref="B4:F4"/>
    <mergeCell ref="H4:L4"/>
    <mergeCell ref="N4:R4"/>
    <mergeCell ref="T4:X4"/>
    <mergeCell ref="W6:W7"/>
    <mergeCell ref="X6:X7"/>
    <mergeCell ref="B23:F23"/>
    <mergeCell ref="H23:L23"/>
    <mergeCell ref="N23:R23"/>
    <mergeCell ref="T23:X23"/>
    <mergeCell ref="P6:P7"/>
    <mergeCell ref="Q6:Q7"/>
    <mergeCell ref="R6:R7"/>
    <mergeCell ref="T6:T7"/>
    <mergeCell ref="U6:U7"/>
    <mergeCell ref="V6:V7"/>
    <mergeCell ref="I6:I7"/>
    <mergeCell ref="J6:J7"/>
    <mergeCell ref="K6:K7"/>
    <mergeCell ref="L6:L7"/>
    <mergeCell ref="N6:N7"/>
    <mergeCell ref="O6:O7"/>
    <mergeCell ref="B6:B7"/>
    <mergeCell ref="C6:C7"/>
    <mergeCell ref="D6:D7"/>
    <mergeCell ref="E6:E7"/>
    <mergeCell ref="F6:F7"/>
    <mergeCell ref="H6:H7"/>
    <mergeCell ref="B24:F24"/>
    <mergeCell ref="H24:L24"/>
    <mergeCell ref="N24:R24"/>
    <mergeCell ref="T24:X24"/>
    <mergeCell ref="B26:B27"/>
    <mergeCell ref="C26:C27"/>
    <mergeCell ref="D26:D27"/>
    <mergeCell ref="E26:E27"/>
    <mergeCell ref="F26:F27"/>
    <mergeCell ref="H26:H27"/>
    <mergeCell ref="W26:W27"/>
    <mergeCell ref="X26:X27"/>
    <mergeCell ref="B44:F44"/>
    <mergeCell ref="H44:L44"/>
    <mergeCell ref="N44:R44"/>
    <mergeCell ref="T44:X44"/>
    <mergeCell ref="P26:P27"/>
    <mergeCell ref="Q26:Q27"/>
    <mergeCell ref="R26:R27"/>
    <mergeCell ref="T26:T27"/>
    <mergeCell ref="U26:U27"/>
    <mergeCell ref="V26:V27"/>
    <mergeCell ref="I26:I27"/>
    <mergeCell ref="J26:J27"/>
    <mergeCell ref="K26:K27"/>
    <mergeCell ref="L26:L27"/>
    <mergeCell ref="N26:N27"/>
    <mergeCell ref="O26:O27"/>
    <mergeCell ref="B45:F45"/>
    <mergeCell ref="H45:L45"/>
    <mergeCell ref="N45:R45"/>
    <mergeCell ref="T45:X45"/>
    <mergeCell ref="B47:B48"/>
    <mergeCell ref="C47:C48"/>
    <mergeCell ref="D47:D48"/>
    <mergeCell ref="E47:E48"/>
    <mergeCell ref="F47:F48"/>
    <mergeCell ref="H47:H48"/>
    <mergeCell ref="W47:W48"/>
    <mergeCell ref="X47:X48"/>
    <mergeCell ref="B64:F64"/>
    <mergeCell ref="H64:L64"/>
    <mergeCell ref="N64:R64"/>
    <mergeCell ref="T64:X64"/>
    <mergeCell ref="P47:P48"/>
    <mergeCell ref="Q47:Q48"/>
    <mergeCell ref="R47:R48"/>
    <mergeCell ref="T47:T48"/>
    <mergeCell ref="U47:U48"/>
    <mergeCell ref="V47:V48"/>
    <mergeCell ref="I47:I48"/>
    <mergeCell ref="J47:J48"/>
    <mergeCell ref="K47:K48"/>
    <mergeCell ref="L47:L48"/>
    <mergeCell ref="N47:N48"/>
    <mergeCell ref="O47:O48"/>
    <mergeCell ref="B65:F65"/>
    <mergeCell ref="H65:L65"/>
    <mergeCell ref="N65:R65"/>
    <mergeCell ref="T65:X65"/>
    <mergeCell ref="B67:B68"/>
    <mergeCell ref="C67:C68"/>
    <mergeCell ref="D67:D68"/>
    <mergeCell ref="E67:E68"/>
    <mergeCell ref="F67:F68"/>
    <mergeCell ref="H67:H68"/>
    <mergeCell ref="W67:W68"/>
    <mergeCell ref="X67:X68"/>
    <mergeCell ref="P69:P80"/>
    <mergeCell ref="B82:F82"/>
    <mergeCell ref="B84:F84"/>
    <mergeCell ref="H84:L84"/>
    <mergeCell ref="N84:R84"/>
    <mergeCell ref="T84:X84"/>
    <mergeCell ref="P67:P68"/>
    <mergeCell ref="Q67:Q68"/>
    <mergeCell ref="R67:R68"/>
    <mergeCell ref="T67:T68"/>
    <mergeCell ref="U67:U68"/>
    <mergeCell ref="V67:V68"/>
    <mergeCell ref="I67:I68"/>
    <mergeCell ref="J67:J68"/>
    <mergeCell ref="K67:K68"/>
    <mergeCell ref="L67:L68"/>
    <mergeCell ref="N67:N68"/>
    <mergeCell ref="O67:O68"/>
    <mergeCell ref="B85:F85"/>
    <mergeCell ref="H85:L85"/>
    <mergeCell ref="N85:R85"/>
    <mergeCell ref="T85:X85"/>
    <mergeCell ref="B87:B88"/>
    <mergeCell ref="C87:C88"/>
    <mergeCell ref="D87:D88"/>
    <mergeCell ref="E87:E88"/>
    <mergeCell ref="F87:F88"/>
    <mergeCell ref="H87:H88"/>
    <mergeCell ref="W87:W88"/>
    <mergeCell ref="X87:X88"/>
    <mergeCell ref="J89:J100"/>
    <mergeCell ref="P87:P88"/>
    <mergeCell ref="Q87:Q88"/>
    <mergeCell ref="R87:R88"/>
    <mergeCell ref="T87:T88"/>
    <mergeCell ref="U87:U88"/>
    <mergeCell ref="V87:V88"/>
    <mergeCell ref="I87:I88"/>
    <mergeCell ref="J87:J88"/>
    <mergeCell ref="K87:K88"/>
    <mergeCell ref="L87:L88"/>
    <mergeCell ref="N87:N88"/>
    <mergeCell ref="O87:O88"/>
    <mergeCell ref="T104:X104"/>
    <mergeCell ref="B105:F105"/>
    <mergeCell ref="H105:L105"/>
    <mergeCell ref="N105:R105"/>
    <mergeCell ref="T105:X105"/>
    <mergeCell ref="W107:W108"/>
    <mergeCell ref="X107:X108"/>
    <mergeCell ref="R107:R108"/>
    <mergeCell ref="T107:T108"/>
    <mergeCell ref="U107:U108"/>
    <mergeCell ref="V107:V108"/>
    <mergeCell ref="Q107:Q108"/>
    <mergeCell ref="I107:I108"/>
    <mergeCell ref="J107:J108"/>
    <mergeCell ref="K107:K108"/>
    <mergeCell ref="L107:L108"/>
    <mergeCell ref="N107:N108"/>
    <mergeCell ref="O107:O108"/>
    <mergeCell ref="B107:B108"/>
    <mergeCell ref="C107:C108"/>
    <mergeCell ref="D107:D108"/>
    <mergeCell ref="E107:E108"/>
    <mergeCell ref="F107:F108"/>
    <mergeCell ref="H107:H108"/>
    <mergeCell ref="B102:F102"/>
    <mergeCell ref="B124:F124"/>
    <mergeCell ref="B125:F125"/>
    <mergeCell ref="B127:B128"/>
    <mergeCell ref="C127:C128"/>
    <mergeCell ref="D127:D128"/>
    <mergeCell ref="E127:E128"/>
    <mergeCell ref="F127:F128"/>
    <mergeCell ref="P107:P108"/>
    <mergeCell ref="B104:F104"/>
    <mergeCell ref="H104:L104"/>
    <mergeCell ref="N104:R10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1"/>
  <sheetViews>
    <sheetView workbookViewId="0">
      <selection activeCell="N27" sqref="N27"/>
    </sheetView>
  </sheetViews>
  <sheetFormatPr baseColWidth="10" defaultRowHeight="15" x14ac:dyDescent="0.25"/>
  <cols>
    <col min="6" max="6" width="14.140625" customWidth="1"/>
    <col min="8" max="8" width="15.42578125" customWidth="1"/>
    <col min="11" max="11" width="15" customWidth="1"/>
    <col min="14" max="14" width="25.85546875" customWidth="1"/>
  </cols>
  <sheetData>
    <row r="2" spans="2:14" ht="15.75" thickBot="1" x14ac:dyDescent="0.3"/>
    <row r="3" spans="2:14" ht="16.5" thickBot="1" x14ac:dyDescent="0.3">
      <c r="B3" s="366" t="s">
        <v>76</v>
      </c>
      <c r="C3" s="367"/>
      <c r="D3" s="367"/>
      <c r="E3" s="367"/>
      <c r="F3" s="367"/>
      <c r="G3" s="367"/>
      <c r="H3" s="368"/>
      <c r="J3" s="352" t="s">
        <v>77</v>
      </c>
      <c r="K3" s="353"/>
      <c r="L3" s="353"/>
      <c r="M3" s="353"/>
      <c r="N3" s="354"/>
    </row>
    <row r="4" spans="2:14" ht="15.75" thickBot="1" x14ac:dyDescent="0.3">
      <c r="B4" s="369" t="s">
        <v>82</v>
      </c>
      <c r="C4" s="370"/>
      <c r="D4" s="370"/>
      <c r="E4" s="370"/>
      <c r="F4" s="370"/>
      <c r="G4" s="370"/>
      <c r="H4" s="371"/>
      <c r="J4" s="409" t="s">
        <v>83</v>
      </c>
      <c r="K4" s="410"/>
      <c r="L4" s="410"/>
      <c r="M4" s="410"/>
      <c r="N4" s="411"/>
    </row>
    <row r="5" spans="2:14" x14ac:dyDescent="0.25">
      <c r="B5" s="372" t="s">
        <v>1</v>
      </c>
      <c r="C5" s="375" t="s">
        <v>2</v>
      </c>
      <c r="D5" s="381" t="s">
        <v>3</v>
      </c>
      <c r="E5" s="346" t="s">
        <v>18</v>
      </c>
      <c r="F5" s="347"/>
      <c r="G5" s="348"/>
      <c r="H5" s="343" t="s">
        <v>5</v>
      </c>
      <c r="J5" s="394" t="s">
        <v>1</v>
      </c>
      <c r="K5" s="396" t="s">
        <v>2</v>
      </c>
      <c r="L5" s="396" t="s">
        <v>49</v>
      </c>
      <c r="M5" s="396" t="s">
        <v>50</v>
      </c>
      <c r="N5" s="388" t="s">
        <v>51</v>
      </c>
    </row>
    <row r="6" spans="2:14" ht="15.75" thickBot="1" x14ac:dyDescent="0.3">
      <c r="B6" s="373"/>
      <c r="C6" s="376"/>
      <c r="D6" s="382"/>
      <c r="E6" s="349"/>
      <c r="F6" s="350"/>
      <c r="G6" s="351"/>
      <c r="H6" s="344"/>
      <c r="J6" s="395"/>
      <c r="K6" s="397"/>
      <c r="L6" s="397"/>
      <c r="M6" s="397"/>
      <c r="N6" s="389"/>
    </row>
    <row r="7" spans="2:14" x14ac:dyDescent="0.25">
      <c r="B7" s="373"/>
      <c r="C7" s="376"/>
      <c r="D7" s="382"/>
      <c r="E7" s="380" t="s">
        <v>19</v>
      </c>
      <c r="F7" s="378" t="s">
        <v>20</v>
      </c>
      <c r="G7" s="378" t="s">
        <v>21</v>
      </c>
      <c r="H7" s="344"/>
      <c r="J7" s="156">
        <v>43831</v>
      </c>
      <c r="K7" s="140">
        <v>20</v>
      </c>
      <c r="L7" s="112"/>
      <c r="M7" s="275">
        <v>400</v>
      </c>
      <c r="N7" s="114">
        <f>+L7/K7</f>
        <v>0</v>
      </c>
    </row>
    <row r="8" spans="2:14" ht="15.75" thickBot="1" x14ac:dyDescent="0.3">
      <c r="B8" s="374"/>
      <c r="C8" s="377"/>
      <c r="D8" s="383"/>
      <c r="E8" s="379"/>
      <c r="F8" s="379"/>
      <c r="G8" s="379"/>
      <c r="H8" s="345"/>
      <c r="J8" s="156">
        <v>43862</v>
      </c>
      <c r="K8" s="140">
        <v>20</v>
      </c>
      <c r="L8" s="78"/>
      <c r="M8" s="113">
        <v>400</v>
      </c>
      <c r="N8" s="114">
        <f>+L8/K8</f>
        <v>0</v>
      </c>
    </row>
    <row r="9" spans="2:14" ht="15.75" thickBot="1" x14ac:dyDescent="0.3">
      <c r="B9" s="22">
        <v>43831</v>
      </c>
      <c r="C9" s="226">
        <v>20</v>
      </c>
      <c r="D9" s="319">
        <v>1104.25</v>
      </c>
      <c r="E9" s="24">
        <v>37</v>
      </c>
      <c r="F9" s="24">
        <v>1604</v>
      </c>
      <c r="G9" s="25">
        <v>2520</v>
      </c>
      <c r="H9" s="192">
        <f>+G9/C9</f>
        <v>126</v>
      </c>
      <c r="J9" s="156">
        <v>43891</v>
      </c>
      <c r="K9" s="140">
        <v>20</v>
      </c>
      <c r="L9" s="308"/>
      <c r="M9" s="113">
        <v>400</v>
      </c>
      <c r="N9" s="114">
        <f>+L9/K9</f>
        <v>0</v>
      </c>
    </row>
    <row r="10" spans="2:14" ht="15.75" thickBot="1" x14ac:dyDescent="0.3">
      <c r="B10" s="22">
        <v>43862</v>
      </c>
      <c r="C10" s="226">
        <v>20</v>
      </c>
      <c r="D10" s="188">
        <v>1444.25</v>
      </c>
      <c r="E10" s="24">
        <v>42</v>
      </c>
      <c r="F10" s="24">
        <v>1840</v>
      </c>
      <c r="G10" s="25">
        <v>2860</v>
      </c>
      <c r="H10" s="192">
        <f>+G10/C10</f>
        <v>143</v>
      </c>
      <c r="J10" s="156">
        <v>43922</v>
      </c>
      <c r="K10" s="140"/>
      <c r="L10" s="164"/>
      <c r="M10" s="190"/>
      <c r="N10" s="94"/>
    </row>
    <row r="11" spans="2:14" ht="15.75" thickBot="1" x14ac:dyDescent="0.3">
      <c r="B11" s="22">
        <v>43891</v>
      </c>
      <c r="C11" s="226">
        <v>20</v>
      </c>
      <c r="D11" s="193">
        <v>1520.25</v>
      </c>
      <c r="E11" s="24">
        <v>44</v>
      </c>
      <c r="F11" s="24">
        <v>1920</v>
      </c>
      <c r="G11" s="193">
        <v>2920</v>
      </c>
      <c r="H11" s="192">
        <f>+G11/C11</f>
        <v>146</v>
      </c>
      <c r="J11" s="156">
        <v>43952</v>
      </c>
      <c r="K11" s="140"/>
      <c r="L11" s="78"/>
      <c r="M11" s="190"/>
      <c r="N11" s="94"/>
    </row>
    <row r="12" spans="2:14" ht="15.75" thickBot="1" x14ac:dyDescent="0.3">
      <c r="B12" s="22">
        <v>43922</v>
      </c>
      <c r="C12" s="140"/>
      <c r="D12" s="189" t="s">
        <v>84</v>
      </c>
      <c r="E12" s="24"/>
      <c r="F12" s="24"/>
      <c r="G12" s="25"/>
      <c r="H12" s="192"/>
      <c r="J12" s="156">
        <v>43983</v>
      </c>
      <c r="K12" s="255"/>
      <c r="L12" s="162"/>
      <c r="M12" s="190"/>
      <c r="N12" s="94"/>
    </row>
    <row r="13" spans="2:14" ht="15.75" thickBot="1" x14ac:dyDescent="0.3">
      <c r="B13" s="22">
        <v>43952</v>
      </c>
      <c r="C13" s="140"/>
      <c r="D13" s="189"/>
      <c r="E13" s="24"/>
      <c r="F13" s="24"/>
      <c r="G13" s="25"/>
      <c r="H13" s="192"/>
      <c r="J13" s="156">
        <v>44013</v>
      </c>
      <c r="K13" s="45"/>
      <c r="L13" s="101"/>
      <c r="M13" s="262"/>
      <c r="N13" s="94"/>
    </row>
    <row r="14" spans="2:14" ht="15.75" thickBot="1" x14ac:dyDescent="0.3">
      <c r="B14" s="22">
        <v>43983</v>
      </c>
      <c r="C14" s="140"/>
      <c r="D14" s="189"/>
      <c r="E14" s="24"/>
      <c r="F14" s="24"/>
      <c r="G14" s="25"/>
      <c r="H14" s="192"/>
      <c r="J14" s="156">
        <v>44044</v>
      </c>
      <c r="K14" s="45"/>
      <c r="L14" s="171"/>
      <c r="M14" s="263"/>
      <c r="N14" s="94"/>
    </row>
    <row r="15" spans="2:14" ht="15.75" thickBot="1" x14ac:dyDescent="0.3">
      <c r="B15" s="22">
        <v>44013</v>
      </c>
      <c r="C15" s="140"/>
      <c r="D15" s="28"/>
      <c r="E15" s="24"/>
      <c r="F15" s="24"/>
      <c r="G15" s="25"/>
      <c r="H15" s="29"/>
      <c r="J15" s="156">
        <v>44075</v>
      </c>
      <c r="K15" s="78"/>
      <c r="L15" s="116"/>
      <c r="M15" s="263"/>
      <c r="N15" s="94"/>
    </row>
    <row r="16" spans="2:14" ht="15.75" thickBot="1" x14ac:dyDescent="0.3">
      <c r="B16" s="22">
        <v>44044</v>
      </c>
      <c r="C16" s="140"/>
      <c r="D16" s="28"/>
      <c r="E16" s="24"/>
      <c r="F16" s="24"/>
      <c r="G16" s="25"/>
      <c r="H16" s="29"/>
      <c r="J16" s="156">
        <v>44105</v>
      </c>
      <c r="K16" s="78"/>
      <c r="L16" s="116"/>
      <c r="M16" s="263"/>
      <c r="N16" s="94"/>
    </row>
    <row r="17" spans="2:14" ht="15.75" thickBot="1" x14ac:dyDescent="0.3">
      <c r="B17" s="22">
        <v>44075</v>
      </c>
      <c r="C17" s="140"/>
      <c r="D17" s="28"/>
      <c r="E17" s="24"/>
      <c r="F17" s="24"/>
      <c r="G17" s="25"/>
      <c r="H17" s="29"/>
      <c r="J17" s="156">
        <v>44136</v>
      </c>
      <c r="K17" s="78"/>
      <c r="L17" s="116"/>
      <c r="M17" s="263"/>
      <c r="N17" s="94"/>
    </row>
    <row r="18" spans="2:14" ht="15.75" thickBot="1" x14ac:dyDescent="0.3">
      <c r="B18" s="22">
        <v>44105</v>
      </c>
      <c r="C18" s="140"/>
      <c r="D18" s="28"/>
      <c r="E18" s="24"/>
      <c r="F18" s="24"/>
      <c r="G18" s="25"/>
      <c r="H18" s="29"/>
      <c r="J18" s="156">
        <v>44166</v>
      </c>
      <c r="K18" s="78"/>
      <c r="L18" s="116"/>
      <c r="M18" s="263"/>
      <c r="N18" s="94"/>
    </row>
    <row r="19" spans="2:14" ht="15.75" thickBot="1" x14ac:dyDescent="0.3">
      <c r="B19" s="22">
        <v>44136</v>
      </c>
      <c r="C19" s="140"/>
      <c r="D19" s="28"/>
      <c r="E19" s="24"/>
      <c r="F19" s="24"/>
      <c r="G19" s="25"/>
      <c r="H19" s="29"/>
      <c r="J19" s="227" t="s">
        <v>22</v>
      </c>
      <c r="K19" s="175">
        <f>AVERAGE(K7:K18)</f>
        <v>20</v>
      </c>
      <c r="L19" s="175" t="e">
        <f>AVERAGE(L7:L18)</f>
        <v>#DIV/0!</v>
      </c>
      <c r="M19" s="176">
        <f>AVERAGE(M7:M18)</f>
        <v>400</v>
      </c>
      <c r="N19" s="123" t="e">
        <f>+L19/K19</f>
        <v>#DIV/0!</v>
      </c>
    </row>
    <row r="20" spans="2:14" ht="15.75" thickBot="1" x14ac:dyDescent="0.3">
      <c r="B20" s="143">
        <v>44166</v>
      </c>
      <c r="C20" s="140"/>
      <c r="D20" s="53"/>
      <c r="E20" s="306"/>
      <c r="F20" s="306"/>
      <c r="G20" s="65"/>
      <c r="H20" s="139"/>
    </row>
    <row r="21" spans="2:14" ht="15.75" thickBot="1" x14ac:dyDescent="0.3">
      <c r="B21" s="32" t="s">
        <v>22</v>
      </c>
      <c r="C21" s="224">
        <f t="shared" ref="C21:D21" si="0">AVERAGE(C9:C20)</f>
        <v>20</v>
      </c>
      <c r="D21" s="33">
        <f t="shared" si="0"/>
        <v>1356.25</v>
      </c>
      <c r="E21" s="33">
        <f>AVERAGE(E9:E20)</f>
        <v>41</v>
      </c>
      <c r="F21" s="33">
        <f>AVERAGE(F9:F20)</f>
        <v>1788</v>
      </c>
      <c r="G21" s="33">
        <f>AVERAGE(G9:G20)</f>
        <v>2766.6666666666665</v>
      </c>
      <c r="H21" s="34">
        <f t="shared" ref="H21" si="1">AVERAGE(H9:H20)</f>
        <v>138.33333333333334</v>
      </c>
      <c r="J21" s="83" t="s">
        <v>85</v>
      </c>
    </row>
  </sheetData>
  <mergeCells count="17">
    <mergeCell ref="B3:H3"/>
    <mergeCell ref="B4:H4"/>
    <mergeCell ref="B5:B8"/>
    <mergeCell ref="C5:C8"/>
    <mergeCell ref="D5:D8"/>
    <mergeCell ref="E5:G6"/>
    <mergeCell ref="H5:H8"/>
    <mergeCell ref="E7:E8"/>
    <mergeCell ref="F7:F8"/>
    <mergeCell ref="G7:G8"/>
    <mergeCell ref="J3:N3"/>
    <mergeCell ref="J4:N4"/>
    <mergeCell ref="J5:J6"/>
    <mergeCell ref="K5:K6"/>
    <mergeCell ref="L5:L6"/>
    <mergeCell ref="M5:M6"/>
    <mergeCell ref="N5:N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"/>
  <sheetViews>
    <sheetView workbookViewId="0">
      <selection activeCell="H21" sqref="H21"/>
    </sheetView>
  </sheetViews>
  <sheetFormatPr baseColWidth="10" defaultRowHeight="15" x14ac:dyDescent="0.25"/>
  <cols>
    <col min="3" max="3" width="13.85546875" customWidth="1"/>
    <col min="5" max="5" width="13.140625" customWidth="1"/>
    <col min="6" max="6" width="20.42578125" customWidth="1"/>
    <col min="9" max="9" width="13.85546875" customWidth="1"/>
    <col min="12" max="12" width="17.7109375" customWidth="1"/>
  </cols>
  <sheetData>
    <row r="1" spans="2:12" ht="15.75" thickBot="1" x14ac:dyDescent="0.3"/>
    <row r="2" spans="2:12" ht="16.5" thickBot="1" x14ac:dyDescent="0.3">
      <c r="B2" s="416" t="s">
        <v>76</v>
      </c>
      <c r="C2" s="417"/>
      <c r="D2" s="417"/>
      <c r="E2" s="417"/>
      <c r="F2" s="418"/>
      <c r="H2" s="433" t="s">
        <v>77</v>
      </c>
      <c r="I2" s="434"/>
      <c r="J2" s="434"/>
      <c r="K2" s="434"/>
      <c r="L2" s="435"/>
    </row>
    <row r="3" spans="2:12" ht="15.75" thickBot="1" x14ac:dyDescent="0.3">
      <c r="B3" s="484" t="s">
        <v>81</v>
      </c>
      <c r="C3" s="485"/>
      <c r="D3" s="485"/>
      <c r="E3" s="485"/>
      <c r="F3" s="486"/>
      <c r="H3" s="484" t="s">
        <v>81</v>
      </c>
      <c r="I3" s="485"/>
      <c r="J3" s="485"/>
      <c r="K3" s="485"/>
      <c r="L3" s="486"/>
    </row>
    <row r="4" spans="2:12" ht="15" customHeight="1" x14ac:dyDescent="0.25">
      <c r="B4" s="375" t="s">
        <v>1</v>
      </c>
      <c r="C4" s="375" t="s">
        <v>2</v>
      </c>
      <c r="D4" s="375" t="s">
        <v>3</v>
      </c>
      <c r="E4" s="375" t="s">
        <v>18</v>
      </c>
      <c r="F4" s="375" t="s">
        <v>5</v>
      </c>
      <c r="H4" s="487" t="s">
        <v>1</v>
      </c>
      <c r="I4" s="478" t="s">
        <v>2</v>
      </c>
      <c r="J4" s="490" t="s">
        <v>49</v>
      </c>
      <c r="K4" s="478" t="s">
        <v>50</v>
      </c>
      <c r="L4" s="481" t="s">
        <v>51</v>
      </c>
    </row>
    <row r="5" spans="2:12" ht="15" customHeight="1" x14ac:dyDescent="0.25">
      <c r="B5" s="376"/>
      <c r="C5" s="376"/>
      <c r="D5" s="376"/>
      <c r="E5" s="376"/>
      <c r="F5" s="376"/>
      <c r="H5" s="488"/>
      <c r="I5" s="479"/>
      <c r="J5" s="491"/>
      <c r="K5" s="479"/>
      <c r="L5" s="482"/>
    </row>
    <row r="6" spans="2:12" ht="15" customHeight="1" x14ac:dyDescent="0.25">
      <c r="B6" s="376"/>
      <c r="C6" s="376"/>
      <c r="D6" s="376"/>
      <c r="E6" s="376"/>
      <c r="F6" s="376"/>
      <c r="H6" s="488"/>
      <c r="I6" s="479"/>
      <c r="J6" s="491"/>
      <c r="K6" s="479"/>
      <c r="L6" s="482"/>
    </row>
    <row r="7" spans="2:12" ht="15" customHeight="1" thickBot="1" x14ac:dyDescent="0.3">
      <c r="B7" s="376"/>
      <c r="C7" s="376"/>
      <c r="D7" s="376"/>
      <c r="E7" s="376"/>
      <c r="F7" s="376"/>
      <c r="H7" s="489"/>
      <c r="I7" s="480"/>
      <c r="J7" s="492"/>
      <c r="K7" s="480"/>
      <c r="L7" s="483"/>
    </row>
    <row r="8" spans="2:12" ht="15.75" thickBot="1" x14ac:dyDescent="0.3">
      <c r="B8" s="142">
        <v>43831</v>
      </c>
      <c r="C8" s="144"/>
      <c r="D8" s="81">
        <v>50</v>
      </c>
      <c r="E8" s="81"/>
      <c r="F8" s="39"/>
      <c r="H8" s="338">
        <v>43831</v>
      </c>
      <c r="I8" s="140"/>
      <c r="J8" s="40"/>
      <c r="K8" s="96">
        <v>50</v>
      </c>
      <c r="L8" s="94"/>
    </row>
    <row r="9" spans="2:12" ht="15.75" thickBot="1" x14ac:dyDescent="0.3">
      <c r="B9" s="142">
        <v>43862</v>
      </c>
      <c r="C9" s="145"/>
      <c r="D9" s="48">
        <v>50</v>
      </c>
      <c r="E9" s="82"/>
      <c r="F9" s="42"/>
      <c r="H9" s="142">
        <v>43862</v>
      </c>
      <c r="I9" s="31"/>
      <c r="J9" s="45"/>
      <c r="K9" s="93">
        <v>50</v>
      </c>
      <c r="L9" s="94"/>
    </row>
    <row r="10" spans="2:12" ht="15.75" thickBot="1" x14ac:dyDescent="0.3">
      <c r="B10" s="142">
        <v>43891</v>
      </c>
      <c r="C10" s="146"/>
      <c r="D10" s="48">
        <v>50</v>
      </c>
      <c r="E10" s="48"/>
      <c r="F10" s="42"/>
      <c r="H10" s="142">
        <v>43891</v>
      </c>
      <c r="I10" s="31"/>
      <c r="J10" s="45"/>
      <c r="K10" s="93">
        <v>50</v>
      </c>
      <c r="L10" s="94"/>
    </row>
    <row r="11" spans="2:12" ht="15.75" thickBot="1" x14ac:dyDescent="0.3">
      <c r="B11" s="142">
        <v>43922</v>
      </c>
      <c r="C11" s="146"/>
      <c r="D11" s="48"/>
      <c r="E11" s="48"/>
      <c r="F11" s="42"/>
      <c r="H11" s="142">
        <v>43922</v>
      </c>
      <c r="I11" s="31"/>
      <c r="J11" s="45"/>
      <c r="K11" s="93"/>
      <c r="L11" s="94"/>
    </row>
    <row r="12" spans="2:12" ht="15.75" thickBot="1" x14ac:dyDescent="0.3">
      <c r="B12" s="142">
        <v>43952</v>
      </c>
      <c r="C12" s="146"/>
      <c r="D12" s="48"/>
      <c r="E12" s="48"/>
      <c r="F12" s="42"/>
      <c r="H12" s="142">
        <v>43952</v>
      </c>
      <c r="I12" s="31"/>
      <c r="J12" s="45"/>
      <c r="K12" s="93"/>
      <c r="L12" s="94"/>
    </row>
    <row r="13" spans="2:12" ht="15.75" thickBot="1" x14ac:dyDescent="0.3">
      <c r="B13" s="142">
        <v>43983</v>
      </c>
      <c r="C13" s="146"/>
      <c r="D13" s="48"/>
      <c r="E13" s="48"/>
      <c r="F13" s="42"/>
      <c r="H13" s="142">
        <v>43983</v>
      </c>
      <c r="I13" s="31"/>
      <c r="J13" s="45"/>
      <c r="K13" s="93"/>
      <c r="L13" s="94"/>
    </row>
    <row r="14" spans="2:12" ht="15.75" thickBot="1" x14ac:dyDescent="0.3">
      <c r="B14" s="142">
        <v>44013</v>
      </c>
      <c r="C14" s="146"/>
      <c r="D14" s="48"/>
      <c r="E14" s="48"/>
      <c r="F14" s="42"/>
      <c r="H14" s="142">
        <v>44013</v>
      </c>
      <c r="I14" s="31"/>
      <c r="J14" s="101"/>
      <c r="K14" s="100"/>
      <c r="L14" s="94"/>
    </row>
    <row r="15" spans="2:12" ht="15.75" thickBot="1" x14ac:dyDescent="0.3">
      <c r="B15" s="142">
        <v>44044</v>
      </c>
      <c r="C15" s="141"/>
      <c r="D15" s="48"/>
      <c r="E15" s="48"/>
      <c r="F15" s="42"/>
      <c r="H15" s="142">
        <v>44044</v>
      </c>
      <c r="I15" s="141"/>
      <c r="J15" s="52"/>
      <c r="K15" s="47"/>
      <c r="L15" s="94"/>
    </row>
    <row r="16" spans="2:12" ht="15.75" thickBot="1" x14ac:dyDescent="0.3">
      <c r="B16" s="142">
        <v>44075</v>
      </c>
      <c r="C16" s="146"/>
      <c r="D16" s="48"/>
      <c r="E16" s="48"/>
      <c r="F16" s="42"/>
      <c r="H16" s="142">
        <v>44075</v>
      </c>
      <c r="I16" s="31"/>
      <c r="J16" s="52"/>
      <c r="K16" s="47"/>
      <c r="L16" s="94"/>
    </row>
    <row r="17" spans="2:12" ht="15.75" thickBot="1" x14ac:dyDescent="0.3">
      <c r="B17" s="142">
        <v>44105</v>
      </c>
      <c r="C17" s="146"/>
      <c r="D17" s="48"/>
      <c r="E17" s="48"/>
      <c r="F17" s="42"/>
      <c r="H17" s="142">
        <v>44105</v>
      </c>
      <c r="I17" s="31"/>
      <c r="J17" s="52"/>
      <c r="K17" s="47"/>
      <c r="L17" s="94"/>
    </row>
    <row r="18" spans="2:12" ht="15.75" thickBot="1" x14ac:dyDescent="0.3">
      <c r="B18" s="142">
        <v>44136</v>
      </c>
      <c r="C18" s="146"/>
      <c r="D18" s="48"/>
      <c r="E18" s="48"/>
      <c r="F18" s="42"/>
      <c r="H18" s="142">
        <v>44136</v>
      </c>
      <c r="I18" s="31"/>
      <c r="J18" s="52"/>
      <c r="K18" s="47"/>
      <c r="L18" s="94"/>
    </row>
    <row r="19" spans="2:12" ht="15.75" thickBot="1" x14ac:dyDescent="0.3">
      <c r="B19" s="142">
        <v>44166</v>
      </c>
      <c r="C19" s="146"/>
      <c r="D19" s="48"/>
      <c r="E19" s="48"/>
      <c r="F19" s="79"/>
      <c r="H19" s="142">
        <v>44166</v>
      </c>
      <c r="I19" s="31"/>
      <c r="J19" s="102"/>
      <c r="K19" s="47"/>
      <c r="L19" s="94"/>
    </row>
    <row r="20" spans="2:12" ht="15.75" thickBot="1" x14ac:dyDescent="0.3">
      <c r="B20" s="147" t="s">
        <v>22</v>
      </c>
      <c r="C20" s="72" t="e">
        <f>AVERAGE(C4:C19)</f>
        <v>#DIV/0!</v>
      </c>
      <c r="D20" s="54">
        <f>AVERAGE(D4:D19)</f>
        <v>50</v>
      </c>
      <c r="E20" s="69">
        <v>0</v>
      </c>
      <c r="F20" s="71" t="e">
        <f>AVERAGE(F4:F19)</f>
        <v>#DIV/0!</v>
      </c>
      <c r="H20" s="270" t="s">
        <v>22</v>
      </c>
      <c r="I20" s="269" t="e">
        <f>AVERAGE(I8:I19)</f>
        <v>#DIV/0!</v>
      </c>
      <c r="J20" s="103">
        <v>0</v>
      </c>
      <c r="K20" s="103">
        <f>AVERAGE(K8:K19)</f>
        <v>50</v>
      </c>
      <c r="L20" s="210" t="e">
        <f>AVERAGE(L8:L19)</f>
        <v>#DIV/0!</v>
      </c>
    </row>
    <row r="21" spans="2:12" x14ac:dyDescent="0.25">
      <c r="B21" s="83" t="s">
        <v>48</v>
      </c>
      <c r="C21" s="84"/>
      <c r="D21" s="35"/>
      <c r="E21" s="85"/>
      <c r="F21" s="84"/>
      <c r="H21" s="83" t="s">
        <v>48</v>
      </c>
      <c r="I21" s="84"/>
      <c r="J21" s="35"/>
      <c r="K21" s="85"/>
      <c r="L21" s="84"/>
    </row>
    <row r="22" spans="2:12" x14ac:dyDescent="0.25">
      <c r="H22" s="85"/>
      <c r="I22" s="84"/>
      <c r="J22" s="84"/>
      <c r="K22" s="84"/>
      <c r="L22" s="85"/>
    </row>
  </sheetData>
  <mergeCells count="14">
    <mergeCell ref="B2:F2"/>
    <mergeCell ref="B3:F3"/>
    <mergeCell ref="H2:L2"/>
    <mergeCell ref="H3:L3"/>
    <mergeCell ref="H4:H7"/>
    <mergeCell ref="I4:I7"/>
    <mergeCell ref="J4:J7"/>
    <mergeCell ref="B4:B7"/>
    <mergeCell ref="K4:K7"/>
    <mergeCell ref="L4:L7"/>
    <mergeCell ref="F4:F7"/>
    <mergeCell ref="E4:E7"/>
    <mergeCell ref="D4:D7"/>
    <mergeCell ref="C4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Luz LIMA y CO</vt:lpstr>
      <vt:lpstr>Agua LIMA y CO</vt:lpstr>
      <vt:lpstr>Luz OD</vt:lpstr>
      <vt:lpstr>Agua OD</vt:lpstr>
      <vt:lpstr>Renteseg Agua y Luz</vt:lpstr>
      <vt:lpstr>Canada Agua y Luz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Johner Cueva Vergara</dc:creator>
  <cp:lastModifiedBy>Magaly Paredes Perez</cp:lastModifiedBy>
  <dcterms:created xsi:type="dcterms:W3CDTF">2019-04-03T15:49:30Z</dcterms:created>
  <dcterms:modified xsi:type="dcterms:W3CDTF">2020-04-22T21:00:26Z</dcterms:modified>
</cp:coreProperties>
</file>