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85" yWindow="225" windowWidth="13110" windowHeight="10260" tabRatio="643" activeTab="2"/>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calcPr fullCalcOnLoad="1"/>
</workbook>
</file>

<file path=xl/sharedStrings.xml><?xml version="1.0" encoding="utf-8"?>
<sst xmlns="http://schemas.openxmlformats.org/spreadsheetml/2006/main" count="202" uniqueCount="79">
  <si>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</si>
  <si>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</si>
  <si>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</si>
  <si>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</si>
  <si>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</si>
  <si>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</si>
  <si>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</si>
  <si>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</si>
  <si>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</si>
  <si>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</si>
  <si>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</si>
  <si>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</si>
  <si>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</si>
  <si>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</si>
  <si>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</si>
  <si>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</si>
  <si>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</si>
  <si>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</si>
  <si>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</si>
  <si>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</si>
  <si>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</si>
  <si>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</si>
  <si>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</si>
  <si>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</si>
  <si>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</si>
  <si>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</si>
  <si>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</si>
  <si>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</si>
  <si>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</si>
  <si>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</si>
  <si>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</si>
  <si>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</si>
  <si>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</si>
  <si>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</si>
  <si>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</si>
  <si>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</si>
  <si>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</si>
  <si>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</si>
  <si>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</si>
  <si>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</si>
  <si>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</si>
  <si>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</si>
  <si>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</si>
  <si>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</si>
  <si>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</si>
  <si>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</si>
  <si>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</si>
  <si>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</si>
  <si>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</si>
  <si>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</si>
  <si>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</si>
  <si>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</si>
  <si>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</si>
  <si>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</si>
  <si>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</si>
  <si>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</si>
  <si>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</si>
  <si>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</si>
  <si>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</si>
  <si>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</si>
  <si>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</si>
  <si>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</si>
  <si>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</si>
  <si>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</si>
  <si>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</si>
  <si>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</si>
  <si>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</si>
  <si>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</si>
  <si>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</si>
  <si>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</si>
  <si>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</si>
  <si>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</si>
  <si>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</si>
  <si>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</si>
  <si>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</si>
  <si>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r>
      <t>Cargo Rural</t>
    </r>
    <r>
      <rPr>
        <b/>
        <sz val="11"/>
        <rFont val="Calibri"/>
        <family val="2"/>
      </rPr>
      <t xml:space="preserve"> e/</t>
    </r>
  </si>
  <si>
    <r>
      <t xml:space="preserve">Cargo Urbano </t>
    </r>
    <r>
      <rPr>
        <b/>
        <sz val="11"/>
        <rFont val="Calibri"/>
        <family val="2"/>
      </rPr>
      <t>f/</t>
    </r>
  </si>
  <si>
    <t>ANEXO Nº 03:
HOJA DE CÁLCULO DE ESTIMACIÓN DE CARGOS DIFERENCIADOS 2014
(Resolución Nº 038-2010-CD/OSIPTEL)</t>
  </si>
  <si>
    <t>CONVERGIA</t>
  </si>
</sst>
</file>

<file path=xl/styles.xml><?xml version="1.0" encoding="utf-8"?>
<styleSheet xmlns="http://schemas.openxmlformats.org/spreadsheetml/2006/main">
  <numFmts count="4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quot;#,##0;&quot;S/.&quot;\-#,##0"/>
    <numFmt numFmtId="173" formatCode="&quot;S/.&quot;#,##0;[Red]&quot;S/.&quot;\-#,##0"/>
    <numFmt numFmtId="174" formatCode="&quot;S/.&quot;#,##0.00;&quot;S/.&quot;\-#,##0.00"/>
    <numFmt numFmtId="175" formatCode="&quot;S/.&quot;#,##0.00;[Red]&quot;S/.&quot;\-#,##0.00"/>
    <numFmt numFmtId="176" formatCode="_ &quot;S/.&quot;* #,##0_ ;_ &quot;S/.&quot;* \-#,##0_ ;_ &quot;S/.&quot;* &quot;-&quot;_ ;_ @_ "/>
    <numFmt numFmtId="177" formatCode="_ &quot;S/.&quot;* #,##0.00_ ;_ &quot;S/.&quot;* \-#,##0.00_ ;_ &quot;S/.&quot;* &quot;-&quot;??_ ;_ @_ "/>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_-&quot;$&quot;* #,##0.00_-;\-&quot;$&quot;* #,##0.00_-;_-&quot;$&quot;* &quot;-&quot;??_-;_-@_-"/>
    <numFmt numFmtId="193" formatCode="_-&quot;$&quot;* #,##0.00000_-;\-&quot;$&quot;* #,##0.00000_-;_-&quot;$&quot;* &quot;-&quot;??_-;_-@_-"/>
    <numFmt numFmtId="194" formatCode="#,##0.000"/>
    <numFmt numFmtId="195" formatCode="#,##0.00000"/>
    <numFmt numFmtId="196" formatCode="#,##0.0"/>
    <numFmt numFmtId="197" formatCode="#,##0.0000"/>
  </numFmts>
  <fonts count="81">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b/>
      <sz val="10"/>
      <color indexed="12"/>
      <name val="Arial"/>
      <family val="2"/>
    </font>
    <font>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b/>
      <sz val="10"/>
      <color rgb="FF0000CC"/>
      <name val="Arial"/>
      <family val="2"/>
    </font>
    <font>
      <sz val="10"/>
      <color rgb="FF0000CC"/>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110">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4" fillId="33" borderId="0" xfId="0" applyFont="1" applyFill="1" applyAlignment="1">
      <alignment/>
    </xf>
    <xf numFmtId="0" fontId="6" fillId="33" borderId="0" xfId="0" applyFont="1" applyFill="1" applyAlignment="1">
      <alignment horizontal="center" vertical="center" wrapText="1"/>
    </xf>
    <xf numFmtId="0" fontId="64" fillId="0" borderId="0" xfId="0" applyFont="1" applyFill="1" applyBorder="1" applyAlignment="1">
      <alignment/>
    </xf>
    <xf numFmtId="2" fontId="5" fillId="33" borderId="0" xfId="0" applyNumberFormat="1" applyFont="1" applyFill="1" applyAlignment="1">
      <alignment horizontal="left" vertical="center" wrapText="1"/>
    </xf>
    <xf numFmtId="0" fontId="59" fillId="33" borderId="0" xfId="0" applyFont="1" applyFill="1" applyAlignment="1">
      <alignment/>
    </xf>
    <xf numFmtId="2" fontId="0" fillId="0" borderId="0" xfId="0" applyNumberFormat="1" applyAlignment="1">
      <alignment/>
    </xf>
    <xf numFmtId="2" fontId="65" fillId="0" borderId="0" xfId="0" applyNumberFormat="1" applyFont="1" applyAlignment="1">
      <alignment/>
    </xf>
    <xf numFmtId="0" fontId="66" fillId="0" borderId="0" xfId="0" applyFont="1" applyAlignment="1">
      <alignment/>
    </xf>
    <xf numFmtId="0" fontId="66" fillId="0" borderId="10" xfId="0" applyFont="1" applyBorder="1" applyAlignment="1">
      <alignment/>
    </xf>
    <xf numFmtId="0" fontId="0" fillId="0" borderId="10" xfId="0" applyBorder="1" applyAlignment="1">
      <alignment/>
    </xf>
    <xf numFmtId="2" fontId="66" fillId="0" borderId="10" xfId="0" applyNumberFormat="1" applyFont="1" applyBorder="1" applyAlignment="1">
      <alignment/>
    </xf>
    <xf numFmtId="0" fontId="67" fillId="0" borderId="10" xfId="0" applyFont="1" applyBorder="1" applyAlignment="1">
      <alignment horizontal="left"/>
    </xf>
    <xf numFmtId="0" fontId="67"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3" fillId="0" borderId="15" xfId="0" applyFont="1" applyBorder="1" applyAlignment="1">
      <alignment horizontal="center" vertical="center" wrapText="1"/>
    </xf>
    <xf numFmtId="0" fontId="63" fillId="0" borderId="15" xfId="0" applyFont="1" applyBorder="1" applyAlignment="1">
      <alignment horizontal="center"/>
    </xf>
    <xf numFmtId="0" fontId="67"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5" fillId="34" borderId="10" xfId="0" applyFont="1" applyFill="1" applyBorder="1" applyAlignment="1">
      <alignment/>
    </xf>
    <xf numFmtId="0" fontId="0" fillId="34" borderId="10" xfId="0" applyFill="1" applyBorder="1" applyAlignment="1">
      <alignment/>
    </xf>
    <xf numFmtId="0" fontId="63" fillId="34" borderId="10" xfId="0" applyFont="1" applyFill="1" applyBorder="1" applyAlignment="1">
      <alignment/>
    </xf>
    <xf numFmtId="0" fontId="63"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3"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9" applyFont="1" applyBorder="1" applyAlignment="1">
      <alignment horizontal="center" vertical="center"/>
    </xf>
    <xf numFmtId="0" fontId="63" fillId="35" borderId="15" xfId="0" applyFont="1" applyFill="1" applyBorder="1" applyAlignment="1">
      <alignment horizontal="center" vertical="center" wrapText="1"/>
    </xf>
    <xf numFmtId="2" fontId="63" fillId="35" borderId="15" xfId="0" applyNumberFormat="1" applyFont="1" applyFill="1" applyBorder="1" applyAlignment="1">
      <alignment vertical="center"/>
    </xf>
    <xf numFmtId="2" fontId="68" fillId="36" borderId="15" xfId="0" applyNumberFormat="1" applyFont="1" applyFill="1" applyBorder="1" applyAlignment="1">
      <alignment horizontal="center" vertical="center" wrapText="1"/>
    </xf>
    <xf numFmtId="2" fontId="69" fillId="0" borderId="10" xfId="0" applyNumberFormat="1" applyFont="1" applyBorder="1" applyAlignment="1">
      <alignment/>
    </xf>
    <xf numFmtId="171" fontId="0" fillId="34" borderId="12" xfId="0" applyNumberFormat="1" applyFill="1" applyBorder="1" applyAlignment="1">
      <alignment/>
    </xf>
    <xf numFmtId="171" fontId="70" fillId="34" borderId="12" xfId="0" applyNumberFormat="1" applyFont="1" applyFill="1" applyBorder="1" applyAlignment="1">
      <alignment/>
    </xf>
    <xf numFmtId="184" fontId="68" fillId="36" borderId="15" xfId="0" applyNumberFormat="1" applyFont="1" applyFill="1" applyBorder="1" applyAlignment="1">
      <alignment horizontal="center" vertical="center" wrapText="1"/>
    </xf>
    <xf numFmtId="179" fontId="0" fillId="15" borderId="15" xfId="49" applyNumberFormat="1" applyFont="1" applyFill="1" applyBorder="1" applyAlignment="1">
      <alignment horizontal="center" vertical="center"/>
    </xf>
    <xf numFmtId="179" fontId="0" fillId="34" borderId="14" xfId="0" applyNumberFormat="1" applyFill="1" applyBorder="1" applyAlignment="1">
      <alignment/>
    </xf>
    <xf numFmtId="179" fontId="63" fillId="34" borderId="10" xfId="0" applyNumberFormat="1" applyFont="1" applyFill="1" applyBorder="1" applyAlignment="1">
      <alignment/>
    </xf>
    <xf numFmtId="179" fontId="0" fillId="34" borderId="10" xfId="0" applyNumberFormat="1" applyFill="1" applyBorder="1" applyAlignment="1">
      <alignment/>
    </xf>
    <xf numFmtId="184" fontId="5" fillId="34" borderId="15" xfId="49" applyNumberFormat="1" applyFont="1" applyFill="1" applyBorder="1" applyAlignment="1">
      <alignment horizontal="center" vertical="center" wrapText="1"/>
    </xf>
    <xf numFmtId="0" fontId="0" fillId="34" borderId="14" xfId="0" applyFill="1" applyBorder="1" applyAlignment="1">
      <alignment/>
    </xf>
    <xf numFmtId="0" fontId="63" fillId="34" borderId="10" xfId="0" applyFont="1" applyFill="1" applyBorder="1" applyAlignment="1">
      <alignment/>
    </xf>
    <xf numFmtId="0" fontId="0" fillId="34" borderId="10" xfId="0" applyFill="1" applyBorder="1" applyAlignment="1">
      <alignment/>
    </xf>
    <xf numFmtId="179" fontId="0" fillId="15" borderId="15" xfId="49" applyNumberFormat="1" applyFont="1" applyFill="1" applyBorder="1" applyAlignment="1">
      <alignment horizontal="center"/>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2"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8" fontId="71" fillId="36" borderId="0" xfId="0" applyNumberFormat="1" applyFont="1" applyFill="1" applyAlignment="1">
      <alignment horizontal="center" vertical="center" wrapText="1"/>
    </xf>
    <xf numFmtId="1" fontId="0" fillId="0" borderId="10" xfId="0" applyNumberFormat="1" applyBorder="1" applyAlignment="1">
      <alignment/>
    </xf>
    <xf numFmtId="190" fontId="5" fillId="34" borderId="15" xfId="49"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179" fontId="0" fillId="0" borderId="15" xfId="49" applyNumberFormat="1" applyFont="1" applyBorder="1" applyAlignment="1">
      <alignment horizontal="center" vertical="center"/>
    </xf>
    <xf numFmtId="0" fontId="5" fillId="34" borderId="15" xfId="49" applyNumberFormat="1" applyFont="1" applyFill="1" applyBorder="1" applyAlignment="1">
      <alignment horizontal="center" vertical="center" wrapText="1"/>
    </xf>
    <xf numFmtId="17" fontId="63" fillId="0" borderId="25" xfId="0" applyNumberFormat="1" applyFont="1" applyBorder="1" applyAlignment="1">
      <alignment horizontal="center" vertical="center" wrapText="1"/>
    </xf>
    <xf numFmtId="185" fontId="68" fillId="36" borderId="15" xfId="0" applyNumberFormat="1" applyFont="1" applyFill="1" applyBorder="1" applyAlignment="1">
      <alignment horizontal="center" vertical="center" wrapText="1"/>
    </xf>
    <xf numFmtId="2" fontId="66" fillId="34" borderId="10" xfId="0" applyNumberFormat="1" applyFont="1" applyFill="1" applyBorder="1" applyAlignment="1">
      <alignment/>
    </xf>
    <xf numFmtId="2" fontId="77" fillId="0" borderId="10" xfId="0" applyNumberFormat="1" applyFont="1" applyBorder="1" applyAlignment="1">
      <alignment/>
    </xf>
    <xf numFmtId="194" fontId="11" fillId="36" borderId="15" xfId="0" applyNumberFormat="1" applyFont="1" applyFill="1" applyBorder="1" applyAlignment="1">
      <alignment horizontal="center" vertical="center" wrapText="1"/>
    </xf>
    <xf numFmtId="195" fontId="68" fillId="36" borderId="15" xfId="0" applyNumberFormat="1" applyFont="1" applyFill="1" applyBorder="1" applyAlignment="1">
      <alignment horizontal="center" vertical="center" wrapText="1"/>
    </xf>
    <xf numFmtId="2" fontId="10" fillId="34" borderId="0" xfId="0" applyNumberFormat="1" applyFont="1" applyFill="1" applyAlignment="1">
      <alignment horizontal="left" vertical="center" wrapText="1"/>
    </xf>
    <xf numFmtId="0" fontId="12" fillId="34" borderId="15" xfId="0" applyFont="1" applyFill="1" applyBorder="1" applyAlignment="1">
      <alignment horizontal="center" vertical="center" wrapText="1"/>
    </xf>
    <xf numFmtId="0" fontId="43" fillId="34" borderId="27" xfId="0" applyFont="1" applyFill="1" applyBorder="1" applyAlignment="1">
      <alignment/>
    </xf>
    <xf numFmtId="0" fontId="43" fillId="34" borderId="26" xfId="0" applyFont="1" applyFill="1" applyBorder="1" applyAlignment="1">
      <alignment/>
    </xf>
    <xf numFmtId="185" fontId="5" fillId="34" borderId="15" xfId="49" applyNumberFormat="1" applyFont="1" applyFill="1" applyBorder="1" applyAlignment="1">
      <alignment horizontal="center" vertical="center" wrapText="1"/>
    </xf>
    <xf numFmtId="180" fontId="0" fillId="0" borderId="15" xfId="49" applyNumberFormat="1" applyFont="1" applyBorder="1" applyAlignment="1">
      <alignment horizontal="center" vertical="center"/>
    </xf>
    <xf numFmtId="195" fontId="5" fillId="34" borderId="15" xfId="49" applyNumberFormat="1" applyFont="1" applyFill="1" applyBorder="1" applyAlignment="1">
      <alignment horizontal="center" vertical="center" wrapText="1"/>
    </xf>
    <xf numFmtId="2" fontId="77" fillId="34" borderId="10" xfId="0" applyNumberFormat="1" applyFont="1" applyFill="1" applyBorder="1" applyAlignment="1">
      <alignment/>
    </xf>
    <xf numFmtId="4" fontId="78" fillId="34" borderId="15" xfId="0" applyNumberFormat="1" applyFont="1" applyFill="1" applyBorder="1" applyAlignment="1">
      <alignment horizontal="center" vertical="center" wrapText="1"/>
    </xf>
    <xf numFmtId="194" fontId="79" fillId="34"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194" fontId="79" fillId="36" borderId="15" xfId="0" applyNumberFormat="1" applyFont="1" applyFill="1" applyBorder="1" applyAlignment="1">
      <alignment horizontal="center" vertical="center" wrapText="1"/>
    </xf>
    <xf numFmtId="2" fontId="7" fillId="33" borderId="0" xfId="0" applyNumberFormat="1" applyFont="1" applyFill="1" applyAlignment="1">
      <alignment horizontal="center" vertical="center" wrapText="1"/>
    </xf>
    <xf numFmtId="0" fontId="80" fillId="33" borderId="0" xfId="0" applyFont="1" applyFill="1" applyAlignment="1">
      <alignment horizontal="left" vertical="center" wrapText="1"/>
    </xf>
    <xf numFmtId="0" fontId="67" fillId="0" borderId="11" xfId="0" applyFont="1" applyBorder="1" applyAlignment="1">
      <alignment horizontal="justify" vertical="center" wrapText="1"/>
    </xf>
    <xf numFmtId="0" fontId="67" fillId="0" borderId="28"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1" xfId="0" applyFont="1" applyBorder="1" applyAlignment="1">
      <alignment horizontal="left" vertical="center" wrapText="1"/>
    </xf>
    <xf numFmtId="0" fontId="67" fillId="0" borderId="28" xfId="0" applyFont="1" applyBorder="1" applyAlignment="1">
      <alignment horizontal="left" vertical="center" wrapText="1"/>
    </xf>
    <xf numFmtId="0" fontId="67"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A1">
      <selection activeCell="A2" sqref="A2"/>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102" t="s">
        <v>77</v>
      </c>
      <c r="C2" s="102"/>
      <c r="D2" s="102"/>
      <c r="E2" s="2"/>
    </row>
    <row r="3" spans="2:5" ht="34.5" customHeight="1">
      <c r="B3" s="69" t="s">
        <v>29</v>
      </c>
      <c r="C3" s="70" t="s">
        <v>5</v>
      </c>
      <c r="D3" s="71" t="s">
        <v>78</v>
      </c>
      <c r="E3" s="2"/>
    </row>
    <row r="4" spans="2:5" ht="15" customHeight="1">
      <c r="B4" s="7"/>
      <c r="C4" s="3"/>
      <c r="D4" s="3" t="s">
        <v>45</v>
      </c>
      <c r="E4" s="2"/>
    </row>
    <row r="5" spans="2:5" ht="15" customHeight="1">
      <c r="B5" s="66" t="s">
        <v>6</v>
      </c>
      <c r="C5" s="67"/>
      <c r="D5" s="67"/>
      <c r="E5" s="2"/>
    </row>
    <row r="6" spans="2:5" s="4" customFormat="1" ht="15">
      <c r="B6" s="90" t="s">
        <v>0</v>
      </c>
      <c r="C6" s="67" t="s">
        <v>5</v>
      </c>
      <c r="D6" s="68" t="s">
        <v>67</v>
      </c>
      <c r="E6" s="3"/>
    </row>
    <row r="7" spans="2:5" s="4" customFormat="1" ht="15">
      <c r="B7" s="90" t="s">
        <v>1</v>
      </c>
      <c r="C7" s="67" t="s">
        <v>5</v>
      </c>
      <c r="D7" s="68" t="s">
        <v>68</v>
      </c>
      <c r="E7" s="3"/>
    </row>
    <row r="8" spans="2:5" s="4" customFormat="1" ht="15">
      <c r="B8" s="72" t="s">
        <v>2</v>
      </c>
      <c r="C8" s="67" t="s">
        <v>5</v>
      </c>
      <c r="D8" s="68" t="s">
        <v>68</v>
      </c>
      <c r="E8" s="5"/>
    </row>
    <row r="9" spans="2:5" s="4" customFormat="1" ht="15">
      <c r="B9" s="72" t="s">
        <v>3</v>
      </c>
      <c r="C9" s="67" t="s">
        <v>5</v>
      </c>
      <c r="D9" s="68" t="s">
        <v>68</v>
      </c>
      <c r="E9" s="6"/>
    </row>
    <row r="10" spans="2:4" s="4" customFormat="1" ht="15">
      <c r="B10" s="72" t="s">
        <v>4</v>
      </c>
      <c r="C10" s="67" t="s">
        <v>5</v>
      </c>
      <c r="D10" s="68" t="s">
        <v>68</v>
      </c>
    </row>
    <row r="11" spans="2:5" s="4" customFormat="1" ht="15">
      <c r="B11" s="72" t="s">
        <v>31</v>
      </c>
      <c r="C11" s="67" t="s">
        <v>5</v>
      </c>
      <c r="D11" s="68" t="s">
        <v>68</v>
      </c>
      <c r="E11" s="6"/>
    </row>
    <row r="12" spans="2:4" s="4" customFormat="1" ht="15">
      <c r="B12" s="66"/>
      <c r="C12" s="67"/>
      <c r="D12" s="67"/>
    </row>
    <row r="13" spans="2:4" ht="13.5" customHeight="1">
      <c r="B13" s="67"/>
      <c r="C13" s="67"/>
      <c r="D13" s="67"/>
    </row>
    <row r="14" spans="2:4" ht="15">
      <c r="B14" s="66" t="s">
        <v>7</v>
      </c>
      <c r="C14" s="73" t="s">
        <v>5</v>
      </c>
      <c r="D14" s="74">
        <v>41806</v>
      </c>
    </row>
    <row r="15" ht="15"/>
    <row r="16" spans="2:4" ht="15" customHeight="1">
      <c r="B16" s="78" t="s">
        <v>27</v>
      </c>
      <c r="C16" s="79"/>
      <c r="D16" s="79"/>
    </row>
    <row r="17" spans="2:4" ht="28.5" customHeight="1">
      <c r="B17" s="103" t="s">
        <v>30</v>
      </c>
      <c r="C17" s="103"/>
      <c r="D17" s="103"/>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4" sqref="B4"/>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26</v>
      </c>
    </row>
    <row r="3" ht="18.75">
      <c r="B3" s="44" t="s">
        <v>21</v>
      </c>
    </row>
    <row r="4" ht="21">
      <c r="B4" s="10" t="str">
        <f>+Portada!D3</f>
        <v>CONVERGIA</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Dólares</v>
      </c>
      <c r="D7" s="49" t="str">
        <f>+'Cargo Fija'!K7</f>
        <v>Por minuto</v>
      </c>
      <c r="E7" s="95">
        <f>+'Cargo Fija'!K8</f>
        <v>0.00824</v>
      </c>
      <c r="F7" s="95">
        <f>+'Cargo Fija'!L8</f>
        <v>0.002614485163866374</v>
      </c>
      <c r="G7" s="95">
        <f>+'Cargo Fija'!M8</f>
        <v>0.008241331239954387</v>
      </c>
    </row>
    <row r="8" spans="2:7" ht="18.75" customHeight="1" hidden="1">
      <c r="B8" s="51" t="str">
        <f>+Portada!B7</f>
        <v>Cargo por Originación y/o Terminación en Red de Servicios Móviles</v>
      </c>
      <c r="C8" s="49" t="str">
        <f>+'Cargo Móvil'!K6</f>
        <v>Dólares</v>
      </c>
      <c r="D8" s="49" t="str">
        <f>+'Cargo Móvil'!K7</f>
        <v>Por minuto</v>
      </c>
      <c r="E8" s="95">
        <f>+'Cargo Móvil'!K8</f>
        <v>0</v>
      </c>
      <c r="F8" s="95" t="e">
        <f>+'Cargo Móvil'!L8</f>
        <v>#DIV/0!</v>
      </c>
      <c r="G8" s="95" t="e">
        <f>+'Cargo Móvil'!M8</f>
        <v>#DIV/0!</v>
      </c>
    </row>
    <row r="9" spans="2:7" ht="18.75" customHeight="1" hidden="1">
      <c r="B9" s="51" t="str">
        <f>+Portada!B8</f>
        <v>Cargo por Transporte Conmutado Local</v>
      </c>
      <c r="C9" s="49" t="str">
        <f>+'Cargo TCLocal'!K6</f>
        <v>MONEDA</v>
      </c>
      <c r="D9" s="49" t="str">
        <f>+'Cargo TCLocal'!K7</f>
        <v>TASACIÓN</v>
      </c>
      <c r="E9" s="82" t="str">
        <f>+'Cargo TCLocal'!K8</f>
        <v>VALOR</v>
      </c>
      <c r="F9" s="82" t="e">
        <f>+'Cargo TCLocal'!L8</f>
        <v>#VALUE!</v>
      </c>
      <c r="G9" s="82" t="e">
        <f>+'Cargo TCLocal'!M8</f>
        <v>#VALUE!</v>
      </c>
    </row>
    <row r="10" spans="2:7" ht="18.75" customHeight="1" hidden="1">
      <c r="B10" s="51" t="str">
        <f>+Portada!B9</f>
        <v>Cargo por Transporte Conmutado de Larga Distancia Nacional</v>
      </c>
      <c r="C10" s="49" t="str">
        <f>+'Cargo TCLDN'!K6</f>
        <v>MONEDA</v>
      </c>
      <c r="D10" s="49" t="str">
        <f>+'Cargo TCLDN'!K7</f>
        <v>TASACIÓN</v>
      </c>
      <c r="E10" s="82" t="str">
        <f>+'Cargo TCLDN'!K8</f>
        <v>VALOR</v>
      </c>
      <c r="F10" s="82" t="e">
        <f>+'Cargo TCLDN'!L8</f>
        <v>#VALUE!</v>
      </c>
      <c r="G10" s="82" t="e">
        <f>+'Cargo TCLDN'!M8</f>
        <v>#VALUE!</v>
      </c>
    </row>
    <row r="11" spans="2:7" ht="18.75" customHeight="1" hidden="1">
      <c r="B11" s="51" t="str">
        <f>+Portada!B10</f>
        <v>Cargo por Acceso a Teléfonos Públicos Úrbanos</v>
      </c>
      <c r="C11" s="49" t="str">
        <f>+'Cargo TUP'!K6</f>
        <v>MONEDA</v>
      </c>
      <c r="D11" s="49" t="str">
        <f>+'Cargo TUP'!K7</f>
        <v>TASACIÓN</v>
      </c>
      <c r="E11" s="82" t="str">
        <f>+'Cargo TUP'!K8</f>
        <v>VALOR</v>
      </c>
      <c r="F11" s="82" t="e">
        <f>+'Cargo TUP'!L8</f>
        <v>#VALUE!</v>
      </c>
      <c r="G11" s="82" t="e">
        <f>+'Cargo TUP'!M8</f>
        <v>#VALUE!</v>
      </c>
    </row>
    <row r="12" spans="2:7" ht="18.75" customHeight="1" hidden="1">
      <c r="B12" s="51" t="str">
        <f>+Portada!B11</f>
        <v>Cargo por Acceso a Plataforma de Pago</v>
      </c>
      <c r="C12" s="49" t="str">
        <f>+'Cargo Plataforma'!K6</f>
        <v>MONEDA</v>
      </c>
      <c r="D12" s="49" t="str">
        <f>+'Cargo Plataforma'!K7</f>
        <v>TASACIÓN</v>
      </c>
      <c r="E12" s="82" t="str">
        <f>+'Cargo Plataforma'!K8</f>
        <v>VALOR</v>
      </c>
      <c r="F12" s="82" t="e">
        <f>+'Cargo Plataforma'!L8</f>
        <v>#VALUE!</v>
      </c>
      <c r="G12" s="82" t="e">
        <f>+'Cargo Plataforma'!M8</f>
        <v>#VALUE!</v>
      </c>
    </row>
    <row r="13" spans="2:3" ht="15">
      <c r="B13" s="9"/>
      <c r="C13"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23"/>
  <sheetViews>
    <sheetView tabSelected="1"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3.421875" style="13" customWidth="1"/>
    <col min="4" max="4" width="22.57421875" style="13" customWidth="1"/>
    <col min="5" max="5" width="21.421875" style="13" customWidth="1"/>
    <col min="6" max="6" width="9.71093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 </v>
      </c>
      <c r="O1" s="20"/>
      <c r="P1" s="20"/>
      <c r="Q1" s="20"/>
      <c r="R1" s="20"/>
      <c r="S1" s="20"/>
    </row>
    <row r="2" spans="1:20" ht="23.25" customHeight="1" thickTop="1">
      <c r="A2" s="86" t="str">
        <f>+Portada!B6</f>
        <v>Cargo por Originación y/o Terminación en Red de Servicio de Telefonía Fija</v>
      </c>
      <c r="B2" s="28"/>
      <c r="C2" s="28"/>
      <c r="D2" s="28"/>
      <c r="E2" s="28"/>
      <c r="F2" s="28"/>
      <c r="G2" s="28"/>
      <c r="H2" s="28"/>
      <c r="N2" s="18"/>
      <c r="O2" s="32"/>
      <c r="P2" s="33"/>
      <c r="Q2" s="33"/>
      <c r="R2" s="33"/>
      <c r="S2" s="34"/>
      <c r="T2" s="19"/>
    </row>
    <row r="3" spans="1:20" ht="18.75">
      <c r="A3" s="87" t="s">
        <v>78</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46</v>
      </c>
      <c r="H5" s="23" t="s">
        <v>47</v>
      </c>
      <c r="I5" s="23" t="s">
        <v>35</v>
      </c>
      <c r="K5" s="30" t="s">
        <v>39</v>
      </c>
      <c r="L5" s="91" t="s">
        <v>75</v>
      </c>
      <c r="M5" s="91" t="s">
        <v>76</v>
      </c>
      <c r="N5" s="18"/>
      <c r="O5" s="35"/>
      <c r="P5" s="29" t="s">
        <v>18</v>
      </c>
      <c r="Q5" s="28"/>
      <c r="R5" s="28"/>
      <c r="S5" s="37"/>
      <c r="T5" s="19"/>
    </row>
    <row r="6" spans="1:20" ht="15">
      <c r="A6" s="18"/>
      <c r="B6" s="84">
        <v>41275</v>
      </c>
      <c r="C6" s="101"/>
      <c r="D6" s="101"/>
      <c r="E6" s="99"/>
      <c r="F6" s="19"/>
      <c r="G6" s="76">
        <v>6601869</v>
      </c>
      <c r="H6" s="76">
        <v>20810288</v>
      </c>
      <c r="I6" s="77">
        <f>+H6/G6</f>
        <v>3.1521812989624607</v>
      </c>
      <c r="J6" s="18"/>
      <c r="K6" s="52" t="s">
        <v>70</v>
      </c>
      <c r="L6" s="92"/>
      <c r="M6" s="92"/>
      <c r="N6" s="18"/>
      <c r="O6" s="35"/>
      <c r="P6" s="43"/>
      <c r="Q6" s="43"/>
      <c r="R6" s="28"/>
      <c r="S6" s="37"/>
      <c r="T6" s="19"/>
    </row>
    <row r="7" spans="1:20" ht="15.75">
      <c r="A7" s="18"/>
      <c r="B7" s="84">
        <v>41306</v>
      </c>
      <c r="C7" s="101"/>
      <c r="D7" s="101"/>
      <c r="E7" s="99"/>
      <c r="F7" s="19"/>
      <c r="G7" s="19"/>
      <c r="H7" s="19"/>
      <c r="K7" s="52" t="s">
        <v>69</v>
      </c>
      <c r="L7" s="93"/>
      <c r="M7" s="93"/>
      <c r="N7" s="18"/>
      <c r="O7" s="42"/>
      <c r="P7" s="57">
        <f>+K8</f>
        <v>0.00824</v>
      </c>
      <c r="Q7" s="57">
        <f>+L8*C18/(C18+D18)+M8*D18/(C18+D18)</f>
        <v>0.00824</v>
      </c>
      <c r="R7" s="55" t="str">
        <f>+IF(P7=Q7,"VERIFICADO","NO CUMPLE")</f>
        <v>VERIFICADO</v>
      </c>
      <c r="S7" s="37"/>
      <c r="T7" s="19"/>
    </row>
    <row r="8" spans="1:20" ht="15">
      <c r="A8" s="18"/>
      <c r="B8" s="84">
        <v>41334</v>
      </c>
      <c r="C8" s="101"/>
      <c r="D8" s="101"/>
      <c r="E8" s="99"/>
      <c r="F8" s="19"/>
      <c r="G8" s="19"/>
      <c r="H8" s="19"/>
      <c r="K8" s="85">
        <v>0.00824</v>
      </c>
      <c r="L8" s="94">
        <f>+(K8*(C18+D18)*G6)/(C18*G6+D18*H6)</f>
        <v>0.002614485163866374</v>
      </c>
      <c r="M8" s="94">
        <f>+(K8*(C18+D18)*H6)/(C18*G6+D18*H6)</f>
        <v>0.008241331239954387</v>
      </c>
      <c r="N8" s="18"/>
      <c r="O8" s="35"/>
      <c r="P8" s="62"/>
      <c r="Q8" s="62"/>
      <c r="R8" s="54"/>
      <c r="S8" s="37"/>
      <c r="T8" s="19"/>
    </row>
    <row r="9" spans="1:20" ht="15" customHeight="1">
      <c r="A9" s="18"/>
      <c r="B9" s="84">
        <v>41365</v>
      </c>
      <c r="C9" s="101"/>
      <c r="D9" s="101"/>
      <c r="E9" s="99"/>
      <c r="F9" s="19"/>
      <c r="G9" s="25" t="s">
        <v>14</v>
      </c>
      <c r="N9" s="18"/>
      <c r="O9" s="35"/>
      <c r="P9" s="63" t="s">
        <v>19</v>
      </c>
      <c r="Q9" s="64"/>
      <c r="R9" s="54"/>
      <c r="S9" s="37"/>
      <c r="T9" s="19"/>
    </row>
    <row r="10" spans="1:20" ht="15">
      <c r="A10" s="18"/>
      <c r="B10" s="84">
        <v>41395</v>
      </c>
      <c r="C10" s="101"/>
      <c r="D10" s="101"/>
      <c r="E10" s="99"/>
      <c r="F10" s="19"/>
      <c r="G10" s="16" t="s">
        <v>71</v>
      </c>
      <c r="H10" s="19"/>
      <c r="N10" s="18"/>
      <c r="O10" s="35"/>
      <c r="P10" s="64"/>
      <c r="Q10" s="64"/>
      <c r="R10" s="54"/>
      <c r="S10" s="37"/>
      <c r="T10" s="19"/>
    </row>
    <row r="11" spans="1:20" ht="15.75">
      <c r="A11" s="18"/>
      <c r="B11" s="84">
        <v>41426</v>
      </c>
      <c r="C11" s="101"/>
      <c r="D11" s="101"/>
      <c r="E11" s="99"/>
      <c r="F11" s="19"/>
      <c r="G11" s="16" t="s">
        <v>72</v>
      </c>
      <c r="H11" s="19"/>
      <c r="N11" s="18"/>
      <c r="O11" s="35"/>
      <c r="P11" s="57">
        <f>+H6/G6</f>
        <v>3.1521812989624607</v>
      </c>
      <c r="Q11" s="57">
        <f>+M8/L8</f>
        <v>3.15218129896246</v>
      </c>
      <c r="R11" s="55" t="str">
        <f>+IF(P11=Q11,"VERIFICADO","NO CUMPLE")</f>
        <v>VERIFICADO</v>
      </c>
      <c r="S11" s="37"/>
      <c r="T11" s="19"/>
    </row>
    <row r="12" spans="1:20" ht="15">
      <c r="A12" s="18"/>
      <c r="B12" s="84">
        <v>41456</v>
      </c>
      <c r="C12" s="101"/>
      <c r="D12" s="101"/>
      <c r="E12" s="99"/>
      <c r="F12" s="19"/>
      <c r="G12" s="16" t="s">
        <v>73</v>
      </c>
      <c r="H12" s="19"/>
      <c r="N12" s="18"/>
      <c r="O12" s="35"/>
      <c r="R12" s="28"/>
      <c r="S12" s="37"/>
      <c r="T12" s="19"/>
    </row>
    <row r="13" spans="1:20" ht="15.75" thickBot="1">
      <c r="A13" s="18"/>
      <c r="B13" s="84">
        <v>41487</v>
      </c>
      <c r="C13" s="101"/>
      <c r="D13" s="101"/>
      <c r="E13" s="99"/>
      <c r="F13" s="19"/>
      <c r="G13" s="16" t="s">
        <v>74</v>
      </c>
      <c r="H13" s="19"/>
      <c r="N13" s="18"/>
      <c r="O13" s="38"/>
      <c r="P13" s="39"/>
      <c r="Q13" s="39"/>
      <c r="R13" s="40"/>
      <c r="S13" s="41"/>
      <c r="T13" s="19"/>
    </row>
    <row r="14" spans="1:19" ht="15.75" thickTop="1">
      <c r="A14" s="18"/>
      <c r="B14" s="84">
        <v>41518</v>
      </c>
      <c r="C14" s="101"/>
      <c r="D14" s="101"/>
      <c r="E14" s="99"/>
      <c r="F14" s="19"/>
      <c r="G14" s="16" t="s">
        <v>37</v>
      </c>
      <c r="H14" s="19"/>
      <c r="N14" s="18"/>
      <c r="O14" s="22"/>
      <c r="P14" s="31"/>
      <c r="Q14" s="31"/>
      <c r="R14" s="31"/>
      <c r="S14" s="31"/>
    </row>
    <row r="15" spans="1:14" ht="15">
      <c r="A15" s="18"/>
      <c r="B15" s="84">
        <v>41548</v>
      </c>
      <c r="C15" s="101"/>
      <c r="D15" s="101"/>
      <c r="E15" s="99"/>
      <c r="F15" s="19"/>
      <c r="G15" s="16" t="s">
        <v>38</v>
      </c>
      <c r="H15" s="19"/>
      <c r="N15" s="18"/>
    </row>
    <row r="16" spans="1:14" ht="15">
      <c r="A16" s="18"/>
      <c r="B16" s="84">
        <v>41579</v>
      </c>
      <c r="C16" s="101"/>
      <c r="D16" s="101"/>
      <c r="E16" s="99"/>
      <c r="F16" s="19"/>
      <c r="G16" s="19"/>
      <c r="H16" s="19"/>
      <c r="N16" s="18"/>
    </row>
    <row r="17" spans="1:14" ht="15">
      <c r="A17" s="18"/>
      <c r="B17" s="84">
        <v>41609</v>
      </c>
      <c r="C17" s="101"/>
      <c r="D17" s="101"/>
      <c r="E17" s="99"/>
      <c r="F17" s="19"/>
      <c r="G17" s="19"/>
      <c r="H17" s="19"/>
      <c r="N17" s="18"/>
    </row>
    <row r="18" spans="1:14" ht="15">
      <c r="A18" s="18"/>
      <c r="B18" s="24" t="s">
        <v>10</v>
      </c>
      <c r="C18" s="98">
        <v>2.05</v>
      </c>
      <c r="D18" s="98">
        <v>8662.83</v>
      </c>
      <c r="E18" s="98">
        <v>8664.88</v>
      </c>
      <c r="F18" s="19"/>
      <c r="G18" s="19"/>
      <c r="H18" s="19"/>
      <c r="N18" s="18"/>
    </row>
    <row r="19" spans="2:14" ht="21.75" customHeight="1">
      <c r="B19" s="21"/>
      <c r="C19" s="22"/>
      <c r="D19" s="22"/>
      <c r="E19" s="22"/>
      <c r="N19" s="18"/>
    </row>
    <row r="20" ht="15">
      <c r="B20" s="15" t="s">
        <v>12</v>
      </c>
    </row>
    <row r="21" spans="2:5" s="17" customFormat="1" ht="77.25" customHeight="1">
      <c r="B21" s="104" t="s">
        <v>34</v>
      </c>
      <c r="C21" s="105"/>
      <c r="D21" s="105"/>
      <c r="E21" s="106"/>
    </row>
    <row r="22" spans="2:5" s="17" customFormat="1" ht="76.5" customHeight="1">
      <c r="B22" s="104" t="s">
        <v>66</v>
      </c>
      <c r="C22" s="105"/>
      <c r="D22" s="105"/>
      <c r="E22" s="106"/>
    </row>
    <row r="23" spans="2:5" s="17" customFormat="1" ht="28.5" customHeight="1">
      <c r="B23" s="107"/>
      <c r="C23" s="108"/>
      <c r="D23" s="108"/>
      <c r="E23" s="109"/>
    </row>
  </sheetData>
  <sheetProtection/>
  <mergeCells count="3">
    <mergeCell ref="B21:E21"/>
    <mergeCell ref="B22:E22"/>
    <mergeCell ref="B23:E23"/>
  </mergeCells>
  <printOptions/>
  <pageMargins left="0.27" right="0.22" top="0.44" bottom="0.4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H21" sqref="H21"/>
    </sheetView>
  </sheetViews>
  <sheetFormatPr defaultColWidth="11.421875" defaultRowHeight="15"/>
  <cols>
    <col min="1" max="1" width="7.28125" style="13" customWidth="1"/>
    <col min="2" max="2" width="17.140625" style="13" customWidth="1"/>
    <col min="3" max="3" width="23.8515625" style="13" customWidth="1"/>
    <col min="4" max="4" width="22.140625" style="13" customWidth="1"/>
    <col min="5" max="5" width="21.421875" style="13" customWidth="1"/>
    <col min="6" max="6" width="8.14062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281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SE BRINDA ESTA FACILIDAD"," ")</f>
        <v>NO SE BRINDA ESTA FACILIDAD</v>
      </c>
      <c r="O1" s="20"/>
      <c r="P1" s="20"/>
      <c r="Q1" s="20"/>
      <c r="R1" s="20"/>
      <c r="S1" s="20"/>
    </row>
    <row r="2" spans="1:20" ht="23.25" customHeight="1" thickTop="1">
      <c r="A2" s="86" t="str">
        <f>+Portada!B7</f>
        <v>Cargo por Originación y/o Terminación en Red de Servicios Móviles</v>
      </c>
      <c r="B2" s="28"/>
      <c r="C2" s="28"/>
      <c r="D2" s="28"/>
      <c r="E2" s="28"/>
      <c r="F2" s="28"/>
      <c r="G2" s="28"/>
      <c r="N2" s="18"/>
      <c r="O2" s="32"/>
      <c r="P2" s="33"/>
      <c r="Q2" s="33"/>
      <c r="R2" s="33"/>
      <c r="S2" s="34"/>
      <c r="T2" s="19"/>
    </row>
    <row r="3" spans="1:20" ht="18.75">
      <c r="A3" s="97" t="str">
        <f>Portada!D3</f>
        <v>CONVERGIA</v>
      </c>
      <c r="B3" s="28"/>
      <c r="C3" s="28"/>
      <c r="D3" s="28"/>
      <c r="E3" s="28"/>
      <c r="F3" s="28"/>
      <c r="G3" s="28"/>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4">
        <v>40544</v>
      </c>
      <c r="C6" s="88"/>
      <c r="D6" s="88"/>
      <c r="E6" s="99">
        <f>C6+D6</f>
        <v>0</v>
      </c>
      <c r="F6" s="19"/>
      <c r="G6" s="76">
        <v>6601869</v>
      </c>
      <c r="H6" s="76">
        <v>20810288</v>
      </c>
      <c r="I6" s="77">
        <f>+H6/G6</f>
        <v>3.1521812989624607</v>
      </c>
      <c r="J6" s="18"/>
      <c r="K6" s="52" t="s">
        <v>70</v>
      </c>
      <c r="L6" s="47"/>
      <c r="M6" s="47"/>
      <c r="N6" s="18"/>
      <c r="O6" s="35"/>
      <c r="P6" s="43"/>
      <c r="Q6" s="43"/>
      <c r="R6" s="28"/>
      <c r="S6" s="37"/>
      <c r="T6" s="19"/>
    </row>
    <row r="7" spans="1:20" ht="15.75">
      <c r="A7" s="18"/>
      <c r="B7" s="84">
        <v>40575</v>
      </c>
      <c r="C7" s="88"/>
      <c r="D7" s="88"/>
      <c r="E7" s="99">
        <f aca="true" t="shared" si="0" ref="E7:E17">C7+D7</f>
        <v>0</v>
      </c>
      <c r="F7" s="19"/>
      <c r="G7" s="19"/>
      <c r="H7" s="19"/>
      <c r="K7" s="52" t="s">
        <v>69</v>
      </c>
      <c r="L7" s="46"/>
      <c r="M7" s="46"/>
      <c r="N7" s="18"/>
      <c r="O7" s="42"/>
      <c r="P7" s="65">
        <f>+K8</f>
        <v>0</v>
      </c>
      <c r="Q7" s="65" t="e">
        <f>+L8*C18/(C18+D18)+M8*D18/(C18+D18)</f>
        <v>#DIV/0!</v>
      </c>
      <c r="R7" s="55" t="e">
        <f>+IF(P7=Q7,"VERIFICADO","NO CUMPLE")</f>
        <v>#DIV/0!</v>
      </c>
      <c r="S7" s="37"/>
      <c r="T7" s="19"/>
    </row>
    <row r="8" spans="1:20" ht="15">
      <c r="A8" s="18"/>
      <c r="B8" s="84">
        <v>40603</v>
      </c>
      <c r="C8" s="88"/>
      <c r="D8" s="88"/>
      <c r="E8" s="99">
        <f t="shared" si="0"/>
        <v>0</v>
      </c>
      <c r="F8" s="19"/>
      <c r="G8" s="19"/>
      <c r="H8" s="19"/>
      <c r="K8" s="89"/>
      <c r="L8" s="96" t="e">
        <f>+(K8*(C18+D18)*G6)/(C18*G6+D18*H6)</f>
        <v>#DIV/0!</v>
      </c>
      <c r="M8" s="96" t="e">
        <f>+(K8*(C18+D18)*H6)/(C18*G6+D18*H6)</f>
        <v>#DIV/0!</v>
      </c>
      <c r="N8" s="18"/>
      <c r="O8" s="35"/>
      <c r="P8" s="58"/>
      <c r="Q8" s="58"/>
      <c r="R8" s="54"/>
      <c r="S8" s="37"/>
      <c r="T8" s="19"/>
    </row>
    <row r="9" spans="1:20" ht="15" customHeight="1">
      <c r="A9" s="18"/>
      <c r="B9" s="84">
        <v>40634</v>
      </c>
      <c r="C9" s="88"/>
      <c r="D9" s="88"/>
      <c r="E9" s="99">
        <f t="shared" si="0"/>
        <v>0</v>
      </c>
      <c r="F9" s="19"/>
      <c r="G9" s="25" t="s">
        <v>14</v>
      </c>
      <c r="N9" s="18"/>
      <c r="O9" s="35"/>
      <c r="P9" s="59" t="s">
        <v>19</v>
      </c>
      <c r="Q9" s="60"/>
      <c r="R9" s="54"/>
      <c r="S9" s="37"/>
      <c r="T9" s="19"/>
    </row>
    <row r="10" spans="1:20" ht="15">
      <c r="A10" s="18"/>
      <c r="B10" s="84">
        <v>40664</v>
      </c>
      <c r="C10" s="88"/>
      <c r="D10" s="88"/>
      <c r="E10" s="99">
        <f t="shared" si="0"/>
        <v>0</v>
      </c>
      <c r="F10" s="19"/>
      <c r="G10" s="16" t="s">
        <v>71</v>
      </c>
      <c r="H10" s="19"/>
      <c r="N10" s="18"/>
      <c r="O10" s="35"/>
      <c r="P10" s="60"/>
      <c r="Q10" s="60"/>
      <c r="R10" s="54"/>
      <c r="S10" s="37"/>
      <c r="T10" s="19"/>
    </row>
    <row r="11" spans="1:20" ht="15.75">
      <c r="A11" s="18"/>
      <c r="B11" s="84">
        <v>40695</v>
      </c>
      <c r="C11" s="88"/>
      <c r="D11" s="88"/>
      <c r="E11" s="99">
        <f t="shared" si="0"/>
        <v>0</v>
      </c>
      <c r="F11" s="19"/>
      <c r="G11" s="16" t="s">
        <v>72</v>
      </c>
      <c r="H11" s="19"/>
      <c r="N11" s="18"/>
      <c r="O11" s="35"/>
      <c r="P11" s="65">
        <f>+H6/G6</f>
        <v>3.1521812989624607</v>
      </c>
      <c r="Q11" s="65" t="e">
        <f>+M8/L8</f>
        <v>#DIV/0!</v>
      </c>
      <c r="R11" s="55" t="e">
        <f>+IF(P11=Q11,"VERIFICADO","NO CUMPLE")</f>
        <v>#DIV/0!</v>
      </c>
      <c r="S11" s="37"/>
      <c r="T11" s="19"/>
    </row>
    <row r="12" spans="1:20" ht="15">
      <c r="A12" s="18"/>
      <c r="B12" s="84">
        <v>40725</v>
      </c>
      <c r="C12" s="88"/>
      <c r="D12" s="88"/>
      <c r="E12" s="99">
        <f t="shared" si="0"/>
        <v>0</v>
      </c>
      <c r="F12" s="19"/>
      <c r="G12" s="16" t="s">
        <v>73</v>
      </c>
      <c r="H12" s="19"/>
      <c r="N12" s="18"/>
      <c r="O12" s="35"/>
      <c r="R12" s="28"/>
      <c r="S12" s="37"/>
      <c r="T12" s="19"/>
    </row>
    <row r="13" spans="1:20" ht="15.75" thickBot="1">
      <c r="A13" s="18"/>
      <c r="B13" s="84">
        <v>40756</v>
      </c>
      <c r="C13" s="88"/>
      <c r="D13" s="88"/>
      <c r="E13" s="99">
        <f t="shared" si="0"/>
        <v>0</v>
      </c>
      <c r="F13" s="19"/>
      <c r="G13" s="16" t="s">
        <v>74</v>
      </c>
      <c r="H13" s="19"/>
      <c r="N13" s="18"/>
      <c r="O13" s="38"/>
      <c r="P13" s="39"/>
      <c r="Q13" s="39"/>
      <c r="R13" s="40"/>
      <c r="S13" s="41"/>
      <c r="T13" s="19"/>
    </row>
    <row r="14" spans="1:19" ht="15.75" thickTop="1">
      <c r="A14" s="18"/>
      <c r="B14" s="84">
        <v>40787</v>
      </c>
      <c r="C14" s="88"/>
      <c r="D14" s="88"/>
      <c r="E14" s="99">
        <f t="shared" si="0"/>
        <v>0</v>
      </c>
      <c r="F14" s="19"/>
      <c r="G14" s="16" t="s">
        <v>37</v>
      </c>
      <c r="H14" s="19"/>
      <c r="N14" s="18"/>
      <c r="O14" s="22"/>
      <c r="P14" s="31"/>
      <c r="Q14" s="31"/>
      <c r="R14" s="31"/>
      <c r="S14" s="31"/>
    </row>
    <row r="15" spans="1:14" ht="15">
      <c r="A15" s="18"/>
      <c r="B15" s="84">
        <v>40817</v>
      </c>
      <c r="C15" s="88"/>
      <c r="D15" s="88"/>
      <c r="E15" s="99">
        <f t="shared" si="0"/>
        <v>0</v>
      </c>
      <c r="F15" s="19"/>
      <c r="G15" s="16" t="s">
        <v>38</v>
      </c>
      <c r="H15" s="19"/>
      <c r="N15" s="18"/>
    </row>
    <row r="16" spans="1:14" ht="15">
      <c r="A16" s="18"/>
      <c r="B16" s="84">
        <v>40848</v>
      </c>
      <c r="C16" s="88"/>
      <c r="D16" s="88"/>
      <c r="E16" s="99">
        <f t="shared" si="0"/>
        <v>0</v>
      </c>
      <c r="F16" s="19"/>
      <c r="G16" s="19"/>
      <c r="H16" s="19"/>
      <c r="N16" s="18"/>
    </row>
    <row r="17" spans="1:14" ht="15">
      <c r="A17" s="18"/>
      <c r="B17" s="84">
        <v>40878</v>
      </c>
      <c r="C17" s="88"/>
      <c r="D17" s="88"/>
      <c r="E17" s="99">
        <f t="shared" si="0"/>
        <v>0</v>
      </c>
      <c r="F17" s="19"/>
      <c r="G17" s="19"/>
      <c r="H17" s="19"/>
      <c r="N17" s="18"/>
    </row>
    <row r="18" spans="1:8" ht="15">
      <c r="A18" s="18"/>
      <c r="B18" s="24" t="s">
        <v>10</v>
      </c>
      <c r="C18" s="98">
        <f>SUM(C6:C17)</f>
        <v>0</v>
      </c>
      <c r="D18" s="98">
        <f>SUM(D6:D17)</f>
        <v>0</v>
      </c>
      <c r="E18" s="100">
        <f>SUM(C18:D18)</f>
        <v>0</v>
      </c>
      <c r="F18" s="19"/>
      <c r="G18" s="19"/>
      <c r="H18" s="19"/>
    </row>
    <row r="19" spans="2:5" ht="15">
      <c r="B19" s="21"/>
      <c r="C19" s="22"/>
      <c r="D19" s="22"/>
      <c r="E19" s="22"/>
    </row>
    <row r="20" ht="15">
      <c r="B20" s="15" t="s">
        <v>12</v>
      </c>
    </row>
    <row r="21" spans="2:5" s="17" customFormat="1" ht="74.25" customHeight="1">
      <c r="B21" s="104" t="s">
        <v>40</v>
      </c>
      <c r="C21" s="105"/>
      <c r="D21" s="105"/>
      <c r="E21" s="106"/>
    </row>
    <row r="22" spans="2:5" s="17" customFormat="1" ht="79.5" customHeight="1">
      <c r="B22" s="104" t="s">
        <v>61</v>
      </c>
      <c r="C22" s="105"/>
      <c r="D22" s="105"/>
      <c r="E22" s="106"/>
    </row>
    <row r="23" spans="2:5" s="17" customFormat="1" ht="28.5" customHeight="1">
      <c r="B23" s="107"/>
      <c r="C23" s="108"/>
      <c r="D23" s="108"/>
      <c r="E23" s="109"/>
    </row>
  </sheetData>
  <sheetProtection/>
  <mergeCells count="3">
    <mergeCell ref="B21:E21"/>
    <mergeCell ref="B22:E22"/>
    <mergeCell ref="B23:E23"/>
  </mergeCells>
  <printOptions/>
  <pageMargins left="0.46" right="0.24" top="0.38" bottom="0.3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SE BRINDA ESTA FACILIDAD"," ")</f>
        <v>NO SE BRINDA ESTA FACILIDAD</v>
      </c>
      <c r="O1" s="20"/>
      <c r="P1" s="20"/>
      <c r="Q1" s="20"/>
      <c r="R1" s="20"/>
      <c r="S1" s="20"/>
    </row>
    <row r="2" spans="1:20" ht="23.25" customHeight="1" thickTop="1">
      <c r="A2" s="86" t="str">
        <f>+Portada!B8</f>
        <v>Cargo por Transporte Conmutado Local</v>
      </c>
      <c r="B2" s="28"/>
      <c r="C2" s="28"/>
      <c r="D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71</v>
      </c>
      <c r="H10" s="19"/>
      <c r="N10" s="18"/>
      <c r="O10" s="35"/>
      <c r="P10" s="60"/>
      <c r="Q10" s="60"/>
      <c r="R10" s="54"/>
      <c r="S10" s="37"/>
      <c r="T10" s="19"/>
    </row>
    <row r="11" spans="1:20" ht="15.75">
      <c r="A11" s="18"/>
      <c r="B11" s="52" t="s">
        <v>54</v>
      </c>
      <c r="C11" s="52"/>
      <c r="D11" s="52"/>
      <c r="E11" s="26">
        <f t="shared" si="0"/>
        <v>0</v>
      </c>
      <c r="F11" s="19"/>
      <c r="G11" s="16" t="s">
        <v>72</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73</v>
      </c>
      <c r="H12" s="19"/>
      <c r="N12" s="18"/>
      <c r="O12" s="35"/>
      <c r="R12" s="28"/>
      <c r="S12" s="37"/>
      <c r="T12" s="19"/>
    </row>
    <row r="13" spans="1:20" ht="15.75" thickBot="1">
      <c r="A13" s="18"/>
      <c r="B13" s="52" t="s">
        <v>56</v>
      </c>
      <c r="C13" s="52"/>
      <c r="D13" s="52"/>
      <c r="E13" s="26">
        <f t="shared" si="0"/>
        <v>0</v>
      </c>
      <c r="F13" s="19"/>
      <c r="G13" s="16" t="s">
        <v>74</v>
      </c>
      <c r="H13" s="19"/>
      <c r="N13" s="18"/>
      <c r="O13" s="38"/>
      <c r="P13" s="39"/>
      <c r="Q13" s="39"/>
      <c r="R13" s="40"/>
      <c r="S13" s="41"/>
      <c r="T13" s="19"/>
    </row>
    <row r="14" spans="1:19" ht="15.75" thickTop="1">
      <c r="A14" s="18"/>
      <c r="B14" s="52" t="s">
        <v>57</v>
      </c>
      <c r="C14" s="52"/>
      <c r="D14" s="52"/>
      <c r="E14" s="26">
        <f t="shared" si="0"/>
        <v>0</v>
      </c>
      <c r="F14" s="19"/>
      <c r="G14" s="16" t="s">
        <v>37</v>
      </c>
      <c r="H14" s="19"/>
      <c r="O14" s="22"/>
      <c r="P14" s="31"/>
      <c r="Q14" s="31"/>
      <c r="R14" s="31"/>
      <c r="S14" s="31"/>
    </row>
    <row r="15" spans="1:8" ht="15">
      <c r="A15" s="18"/>
      <c r="B15" s="52" t="s">
        <v>58</v>
      </c>
      <c r="C15" s="52"/>
      <c r="D15" s="52"/>
      <c r="E15" s="26">
        <f t="shared" si="0"/>
        <v>0</v>
      </c>
      <c r="F15" s="19"/>
      <c r="G15" s="16" t="s">
        <v>38</v>
      </c>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4" t="s">
        <v>41</v>
      </c>
      <c r="C21" s="105"/>
      <c r="D21" s="105"/>
      <c r="E21" s="106"/>
    </row>
    <row r="22" spans="2:5" s="17" customFormat="1" ht="79.5" customHeight="1">
      <c r="B22" s="104" t="s">
        <v>62</v>
      </c>
      <c r="C22" s="105"/>
      <c r="D22" s="105"/>
      <c r="E22" s="106"/>
    </row>
    <row r="23" spans="2:5" s="17" customFormat="1" ht="15">
      <c r="B23" s="107"/>
      <c r="C23" s="108"/>
      <c r="D23" s="108"/>
      <c r="E23" s="109"/>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0039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+IF(Portada!D9="NO","NO SE BRINDA ESTA FACILIDAD"," ")</f>
        <v>NO SE BRINDA ESTA FACILIDAD</v>
      </c>
      <c r="O1" s="20"/>
      <c r="P1" s="20"/>
      <c r="Q1" s="20"/>
      <c r="R1" s="20"/>
      <c r="S1" s="20"/>
    </row>
    <row r="2" spans="1:20" ht="23.25" customHeight="1" thickTop="1">
      <c r="A2" s="86" t="str">
        <f>+Portada!B9</f>
        <v>Cargo por Transporte Conmutado de Larga Distancia Nacional</v>
      </c>
      <c r="B2" s="28"/>
      <c r="C2" s="28"/>
      <c r="D2" s="28"/>
      <c r="E2" s="28"/>
      <c r="F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71</v>
      </c>
      <c r="H10" s="19"/>
      <c r="N10" s="18"/>
      <c r="O10" s="35"/>
      <c r="P10" s="60"/>
      <c r="Q10" s="60"/>
      <c r="R10" s="54"/>
      <c r="S10" s="37"/>
      <c r="T10" s="19"/>
    </row>
    <row r="11" spans="1:20" ht="15.75">
      <c r="A11" s="18"/>
      <c r="B11" s="52" t="s">
        <v>54</v>
      </c>
      <c r="C11" s="52"/>
      <c r="D11" s="52"/>
      <c r="E11" s="26">
        <f t="shared" si="0"/>
        <v>0</v>
      </c>
      <c r="F11" s="19"/>
      <c r="G11" s="16" t="s">
        <v>72</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73</v>
      </c>
      <c r="H12" s="19"/>
      <c r="N12" s="18"/>
      <c r="O12" s="35"/>
      <c r="R12" s="28"/>
      <c r="S12" s="37"/>
      <c r="T12" s="19"/>
    </row>
    <row r="13" spans="1:20" ht="15.75" thickBot="1">
      <c r="A13" s="18"/>
      <c r="B13" s="52" t="s">
        <v>56</v>
      </c>
      <c r="C13" s="52"/>
      <c r="D13" s="52"/>
      <c r="E13" s="26">
        <f t="shared" si="0"/>
        <v>0</v>
      </c>
      <c r="F13" s="19"/>
      <c r="G13" s="16" t="s">
        <v>74</v>
      </c>
      <c r="H13" s="19"/>
      <c r="N13" s="18"/>
      <c r="O13" s="38"/>
      <c r="P13" s="39"/>
      <c r="Q13" s="39"/>
      <c r="R13" s="40"/>
      <c r="S13" s="41"/>
      <c r="T13" s="19"/>
    </row>
    <row r="14" spans="1:19" ht="15.75" thickTop="1">
      <c r="A14" s="18"/>
      <c r="B14" s="52" t="s">
        <v>57</v>
      </c>
      <c r="C14" s="52"/>
      <c r="D14" s="52"/>
      <c r="E14" s="26">
        <f t="shared" si="0"/>
        <v>0</v>
      </c>
      <c r="F14" s="19"/>
      <c r="G14" s="16" t="s">
        <v>37</v>
      </c>
      <c r="H14" s="19"/>
      <c r="O14" s="22"/>
      <c r="P14" s="31"/>
      <c r="Q14" s="31"/>
      <c r="R14" s="31"/>
      <c r="S14" s="31"/>
    </row>
    <row r="15" spans="1:8" ht="15">
      <c r="A15" s="18"/>
      <c r="B15" s="52" t="s">
        <v>58</v>
      </c>
      <c r="C15" s="52"/>
      <c r="D15" s="52"/>
      <c r="E15" s="26">
        <f t="shared" si="0"/>
        <v>0</v>
      </c>
      <c r="F15" s="19"/>
      <c r="G15" s="16" t="s">
        <v>38</v>
      </c>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4" t="s">
        <v>42</v>
      </c>
      <c r="C21" s="105"/>
      <c r="D21" s="105"/>
      <c r="E21" s="106"/>
    </row>
    <row r="22" spans="2:5" s="17" customFormat="1" ht="85.5" customHeight="1">
      <c r="B22" s="104" t="s">
        <v>63</v>
      </c>
      <c r="C22" s="105"/>
      <c r="D22" s="105"/>
      <c r="E22" s="106"/>
    </row>
    <row r="23" spans="2:5" s="17" customFormat="1" ht="15">
      <c r="B23" s="107"/>
      <c r="C23" s="108"/>
      <c r="D23" s="108"/>
      <c r="E23" s="109"/>
    </row>
  </sheetData>
  <sheetProtection/>
  <mergeCells count="3">
    <mergeCell ref="B21:E21"/>
    <mergeCell ref="B22:E22"/>
    <mergeCell ref="B23:E23"/>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1.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+IF(Portada!D10="NO","NO SE BRINDA ESTA FACILIDAD"," ")</f>
        <v>NO SE BRINDA ESTA FACILIDAD</v>
      </c>
      <c r="O1" s="20"/>
      <c r="P1" s="20"/>
      <c r="Q1" s="20"/>
      <c r="R1" s="20"/>
      <c r="S1" s="20"/>
    </row>
    <row r="2" spans="1:20" ht="23.25" customHeight="1" thickTop="1">
      <c r="A2" s="14" t="str">
        <f>+Portada!B10</f>
        <v>Cargo por Acceso a Teléfonos Públicos Úrbanos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8" ht="15">
      <c r="B19" s="21"/>
      <c r="C19" s="22"/>
      <c r="D19" s="22"/>
      <c r="E19" s="22"/>
      <c r="H19" s="75"/>
    </row>
    <row r="20" ht="15">
      <c r="B20" s="15" t="s">
        <v>12</v>
      </c>
    </row>
    <row r="21" spans="2:5" s="17" customFormat="1" ht="74.25" customHeight="1">
      <c r="B21" s="104" t="s">
        <v>43</v>
      </c>
      <c r="C21" s="105"/>
      <c r="D21" s="105"/>
      <c r="E21" s="106"/>
    </row>
    <row r="22" spans="2:5" s="17" customFormat="1" ht="86.25" customHeight="1">
      <c r="B22" s="104" t="s">
        <v>64</v>
      </c>
      <c r="C22" s="105"/>
      <c r="D22" s="105"/>
      <c r="E22" s="106"/>
    </row>
    <row r="23" spans="2:5" s="17" customFormat="1" ht="15">
      <c r="B23" s="107"/>
      <c r="C23" s="108"/>
      <c r="D23" s="108"/>
      <c r="E23" s="109"/>
    </row>
  </sheetData>
  <sheetProtection/>
  <mergeCells count="3">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E2" sqref="E2"/>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+IF(Portada!D11="NO","EN ESTE PROCEDIMIENTO NO SE DIFERENCIA ESTA FACILIDAD"," ")</f>
        <v>EN ESTE PROCEDIMIENTO NO SE DIFERENCIA ESTA FACILIDAD</v>
      </c>
      <c r="O1" s="20"/>
      <c r="P1" s="20"/>
      <c r="Q1" s="20"/>
      <c r="R1" s="20"/>
      <c r="S1" s="20"/>
    </row>
    <row r="2" spans="1:20" ht="23.25" customHeight="1" thickTop="1">
      <c r="A2" s="14" t="str">
        <f>+Portada!B11</f>
        <v>Cargo por Acceso a Plataforma de Pago</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83"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68.25" customHeight="1">
      <c r="B21" s="104" t="s">
        <v>44</v>
      </c>
      <c r="C21" s="105"/>
      <c r="D21" s="105"/>
      <c r="E21" s="106"/>
    </row>
    <row r="22" spans="2:5" s="17" customFormat="1" ht="79.5" customHeight="1">
      <c r="B22" s="104" t="s">
        <v>65</v>
      </c>
      <c r="C22" s="105"/>
      <c r="D22" s="105"/>
      <c r="E22" s="106"/>
    </row>
    <row r="23" spans="2:5" s="17" customFormat="1" ht="15">
      <c r="B23" s="107"/>
      <c r="C23" s="108"/>
      <c r="D23" s="108"/>
      <c r="E23" s="109"/>
    </row>
  </sheetData>
  <sheetProtection/>
  <mergeCells count="3">
    <mergeCell ref="B21:E21"/>
    <mergeCell ref="B22:E22"/>
    <mergeCell ref="B23:E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2012-03-12T23:00:01Z</cp:lastPrinted>
  <dcterms:created xsi:type="dcterms:W3CDTF">2009-10-19T09:22:18Z</dcterms:created>
  <dcterms:modified xsi:type="dcterms:W3CDTF">2014-08-05T16:43:38Z</dcterms:modified>
  <cp:category/>
  <cp:version/>
  <cp:contentType/>
  <cp:contentStatus/>
</cp:coreProperties>
</file>