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5\"/>
    </mc:Choice>
  </mc:AlternateContent>
  <workbookProtection workbookAlgorithmName="SHA-512" workbookHashValue="dtLSv5RNKjWCNBhXZBMWZwy4AxbWR+zSxE/CLYTDaMiH5rFI/wUY2bHLFL8Cgya002FmopycCJfbViJNOf8L/g==" workbookSaltValue="nd8TU+MMMxCP8QWudnA/FQ==" workbookSpinCount="100000" lockStructure="1"/>
  <bookViews>
    <workbookView xWindow="600" yWindow="630" windowWidth="18435" windowHeight="11265"/>
  </bookViews>
  <sheets>
    <sheet name="INFORME 3" sheetId="1" r:id="rId1"/>
    <sheet name="NOTA 2" sheetId="2" r:id="rId2"/>
  </sheets>
  <definedNames>
    <definedName name="_xlnm._FilterDatabase" localSheetId="0" hidden="1">'INFORME 3'!$A$6:$AE$10</definedName>
    <definedName name="_xlnm._FilterDatabase" localSheetId="1" hidden="1">'NOTA 2'!$A$4:$D$4</definedName>
    <definedName name="_xlnm.Print_Area" localSheetId="0">'INFORME 3'!$A$1:$AE$65</definedName>
    <definedName name="_xlnm.Print_Area" localSheetId="1">'NOTA 2'!$A$1:$D$115</definedName>
  </definedNames>
  <calcPr calcId="152511"/>
</workbook>
</file>

<file path=xl/calcChain.xml><?xml version="1.0" encoding="utf-8"?>
<calcChain xmlns="http://schemas.openxmlformats.org/spreadsheetml/2006/main">
  <c r="AD60" i="1" l="1"/>
  <c r="AD59" i="1"/>
  <c r="AD58" i="1"/>
  <c r="AD57" i="1"/>
  <c r="AD56" i="1"/>
  <c r="AD55" i="1"/>
  <c r="AB53" i="1"/>
  <c r="Z53" i="1"/>
  <c r="X53" i="1"/>
  <c r="V53" i="1"/>
  <c r="T53" i="1"/>
  <c r="R53" i="1"/>
  <c r="P53" i="1"/>
  <c r="N53" i="1"/>
  <c r="L53" i="1"/>
  <c r="J53" i="1"/>
  <c r="H53" i="1"/>
  <c r="F53" i="1"/>
  <c r="D53" i="1"/>
  <c r="AC53" i="1"/>
  <c r="AA53" i="1"/>
  <c r="Y53" i="1"/>
  <c r="W53" i="1"/>
  <c r="U53" i="1"/>
  <c r="S53" i="1"/>
  <c r="Q53" i="1"/>
  <c r="O53" i="1"/>
  <c r="M53" i="1"/>
  <c r="K53" i="1"/>
  <c r="I53" i="1"/>
  <c r="G53" i="1"/>
  <c r="E53" i="1"/>
  <c r="AD52" i="1"/>
  <c r="AD51" i="1"/>
  <c r="AD50" i="1"/>
  <c r="AD49" i="1"/>
  <c r="AD48" i="1"/>
  <c r="AD47" i="1"/>
  <c r="AB45" i="1"/>
  <c r="Z45" i="1"/>
  <c r="X45" i="1"/>
  <c r="V45" i="1"/>
  <c r="T45" i="1"/>
  <c r="R45" i="1"/>
  <c r="P45" i="1"/>
  <c r="N45" i="1"/>
  <c r="L45" i="1"/>
  <c r="J45" i="1"/>
  <c r="H45" i="1"/>
  <c r="F45" i="1"/>
  <c r="D45" i="1"/>
  <c r="AC45" i="1"/>
  <c r="AA45" i="1"/>
  <c r="Y45" i="1"/>
  <c r="W45" i="1"/>
  <c r="U45" i="1"/>
  <c r="S45" i="1"/>
  <c r="Q45" i="1"/>
  <c r="O45" i="1"/>
  <c r="M45" i="1"/>
  <c r="K45" i="1"/>
  <c r="I45" i="1"/>
  <c r="G45" i="1"/>
  <c r="E45" i="1"/>
  <c r="AD44" i="1"/>
  <c r="AD43" i="1"/>
  <c r="AD42" i="1"/>
  <c r="AC39" i="1"/>
  <c r="Y39" i="1"/>
  <c r="U39" i="1"/>
  <c r="Q39" i="1"/>
  <c r="M39" i="1"/>
  <c r="I39" i="1"/>
  <c r="E39" i="1"/>
  <c r="AD41" i="1"/>
  <c r="AB39" i="1"/>
  <c r="Z39" i="1"/>
  <c r="X39" i="1"/>
  <c r="V39" i="1"/>
  <c r="T39" i="1"/>
  <c r="R39" i="1"/>
  <c r="P39" i="1"/>
  <c r="N39" i="1"/>
  <c r="L39" i="1"/>
  <c r="J39" i="1"/>
  <c r="H39" i="1"/>
  <c r="F39" i="1"/>
  <c r="AD40" i="1"/>
  <c r="AA39" i="1"/>
  <c r="W39" i="1"/>
  <c r="S39" i="1"/>
  <c r="O39" i="1"/>
  <c r="K39" i="1"/>
  <c r="G39" i="1"/>
  <c r="AD38" i="1"/>
  <c r="AD37" i="1"/>
  <c r="AD36" i="1"/>
  <c r="AD35" i="1"/>
  <c r="Z32" i="1"/>
  <c r="V32" i="1"/>
  <c r="R32" i="1"/>
  <c r="N32" i="1"/>
  <c r="J32" i="1"/>
  <c r="F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AD33" i="1"/>
  <c r="AB32" i="1"/>
  <c r="X32" i="1"/>
  <c r="T32" i="1"/>
  <c r="P32" i="1"/>
  <c r="L32" i="1"/>
  <c r="H32" i="1"/>
  <c r="D32" i="1"/>
  <c r="AD31" i="1"/>
  <c r="AD30" i="1"/>
  <c r="AD29" i="1"/>
  <c r="AD28" i="1"/>
  <c r="AD27" i="1"/>
  <c r="AD26" i="1"/>
  <c r="AC23" i="1"/>
  <c r="Y23" i="1"/>
  <c r="U23" i="1"/>
  <c r="Q23" i="1"/>
  <c r="M23" i="1"/>
  <c r="I23" i="1"/>
  <c r="E23" i="1"/>
  <c r="AD25" i="1"/>
  <c r="AB23" i="1"/>
  <c r="Z23" i="1"/>
  <c r="X23" i="1"/>
  <c r="V23" i="1"/>
  <c r="T23" i="1"/>
  <c r="R23" i="1"/>
  <c r="P23" i="1"/>
  <c r="N23" i="1"/>
  <c r="L23" i="1"/>
  <c r="J23" i="1"/>
  <c r="H23" i="1"/>
  <c r="F23" i="1"/>
  <c r="AD24" i="1"/>
  <c r="AA23" i="1"/>
  <c r="W23" i="1"/>
  <c r="S23" i="1"/>
  <c r="O23" i="1"/>
  <c r="K23" i="1"/>
  <c r="G23" i="1"/>
  <c r="AD22" i="1"/>
  <c r="AD21" i="1"/>
  <c r="AD20" i="1"/>
  <c r="AD19" i="1"/>
  <c r="AD18" i="1"/>
  <c r="AD17" i="1"/>
  <c r="AB14" i="1"/>
  <c r="X14" i="1"/>
  <c r="T14" i="1"/>
  <c r="P14" i="1"/>
  <c r="P13" i="1" s="1"/>
  <c r="P12" i="1" s="1"/>
  <c r="L14" i="1"/>
  <c r="H14" i="1"/>
  <c r="AD16" i="1"/>
  <c r="AC14" i="1"/>
  <c r="AC13" i="1" s="1"/>
  <c r="AC12" i="1" s="1"/>
  <c r="AA14" i="1"/>
  <c r="AA13" i="1" s="1"/>
  <c r="AA12" i="1" s="1"/>
  <c r="Y14" i="1"/>
  <c r="Y13" i="1" s="1"/>
  <c r="Y12" i="1" s="1"/>
  <c r="W14" i="1"/>
  <c r="U14" i="1"/>
  <c r="U13" i="1" s="1"/>
  <c r="U12" i="1" s="1"/>
  <c r="S14" i="1"/>
  <c r="S13" i="1" s="1"/>
  <c r="S12" i="1" s="1"/>
  <c r="Q14" i="1"/>
  <c r="Q13" i="1" s="1"/>
  <c r="Q12" i="1" s="1"/>
  <c r="O14" i="1"/>
  <c r="M14" i="1"/>
  <c r="M13" i="1" s="1"/>
  <c r="M12" i="1" s="1"/>
  <c r="K14" i="1"/>
  <c r="K13" i="1" s="1"/>
  <c r="K12" i="1" s="1"/>
  <c r="I14" i="1"/>
  <c r="I13" i="1" s="1"/>
  <c r="I12" i="1" s="1"/>
  <c r="G14" i="1"/>
  <c r="E14" i="1"/>
  <c r="E13" i="1" s="1"/>
  <c r="E12" i="1" s="1"/>
  <c r="AD15" i="1"/>
  <c r="Z14" i="1"/>
  <c r="V14" i="1"/>
  <c r="R14" i="1"/>
  <c r="R13" i="1" s="1"/>
  <c r="R12" i="1" s="1"/>
  <c r="N14" i="1"/>
  <c r="J14" i="1"/>
  <c r="F14" i="1"/>
  <c r="AA8" i="1"/>
  <c r="W8" i="1"/>
  <c r="S8" i="1"/>
  <c r="O8" i="1"/>
  <c r="K8" i="1"/>
  <c r="G8" i="1"/>
  <c r="AD10" i="1"/>
  <c r="AB8" i="1"/>
  <c r="Z8" i="1"/>
  <c r="X8" i="1"/>
  <c r="V8" i="1"/>
  <c r="T8" i="1"/>
  <c r="R8" i="1"/>
  <c r="P8" i="1"/>
  <c r="N8" i="1"/>
  <c r="L8" i="1"/>
  <c r="J8" i="1"/>
  <c r="H8" i="1"/>
  <c r="F8" i="1"/>
  <c r="D8" i="1"/>
  <c r="AC8" i="1"/>
  <c r="Y8" i="1"/>
  <c r="U8" i="1"/>
  <c r="Q8" i="1"/>
  <c r="M8" i="1"/>
  <c r="I8" i="1"/>
  <c r="E8" i="1"/>
  <c r="AD8" i="1" l="1"/>
  <c r="F13" i="1"/>
  <c r="F12" i="1" s="1"/>
  <c r="V13" i="1"/>
  <c r="V12" i="1" s="1"/>
  <c r="G13" i="1"/>
  <c r="G12" i="1" s="1"/>
  <c r="O13" i="1"/>
  <c r="O12" i="1" s="1"/>
  <c r="W13" i="1"/>
  <c r="W12" i="1" s="1"/>
  <c r="T13" i="1"/>
  <c r="T12" i="1" s="1"/>
  <c r="AD45" i="1"/>
  <c r="AD53" i="1"/>
  <c r="H13" i="1"/>
  <c r="H12" i="1" s="1"/>
  <c r="X13" i="1"/>
  <c r="X12" i="1" s="1"/>
  <c r="L13" i="1"/>
  <c r="L12" i="1" s="1"/>
  <c r="AB13" i="1"/>
  <c r="AB12" i="1" s="1"/>
  <c r="J13" i="1"/>
  <c r="J12" i="1" s="1"/>
  <c r="Z13" i="1"/>
  <c r="Z12" i="1" s="1"/>
  <c r="N13" i="1"/>
  <c r="N12" i="1" s="1"/>
  <c r="AD32" i="1"/>
  <c r="AD34" i="1"/>
  <c r="AD46" i="1"/>
  <c r="AD54" i="1"/>
  <c r="AD9" i="1"/>
  <c r="D23" i="1"/>
  <c r="AD23" i="1" s="1"/>
  <c r="D39" i="1"/>
  <c r="AD39" i="1" s="1"/>
  <c r="D14" i="1"/>
  <c r="AD14" i="1" l="1"/>
  <c r="D13" i="1"/>
  <c r="AD13" i="1" l="1"/>
  <c r="D12" i="1"/>
  <c r="AD12" i="1" s="1"/>
</calcChain>
</file>

<file path=xl/sharedStrings.xml><?xml version="1.0" encoding="utf-8"?>
<sst xmlns="http://schemas.openxmlformats.org/spreadsheetml/2006/main" count="361" uniqueCount="227">
  <si>
    <t>AMERICA MOVIL PERU S.A.C</t>
  </si>
  <si>
    <t>INFORME 3: IMPUTACIÓN DEL CAPITAL INVERTIDO A LAS LÍNEAS DE NEGOCIO</t>
  </si>
  <si>
    <t>Periodo de reporte: Enero a Diciembre 2015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</si>
  <si>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</si>
  <si>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</si>
  <si>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</si>
  <si>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</si>
  <si>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</si>
  <si>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</si>
  <si>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</si>
  <si>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</si>
  <si>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</si>
  <si>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</si>
  <si>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</si>
  <si>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</si>
  <si>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</si>
  <si>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</si>
  <si>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</si>
  <si>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</si>
  <si>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</si>
  <si>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</si>
  <si>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</si>
  <si>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</si>
  <si>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</si>
  <si>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</si>
  <si>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</si>
  <si>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</si>
  <si>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</si>
  <si>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</si>
  <si>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</si>
  <si>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</si>
  <si>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</si>
  <si>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</si>
  <si>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</si>
  <si>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</si>
  <si>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</si>
  <si>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</si>
  <si>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</si>
  <si>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</si>
  <si>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</si>
  <si>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</si>
  <si>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</si>
  <si>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</si>
  <si>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</si>
  <si>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</si>
  <si>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</si>
  <si>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</si>
  <si>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</si>
  <si>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</si>
  <si>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</si>
  <si>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</si>
  <si>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</si>
  <si>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</si>
  <si>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</si>
  <si>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</si>
  <si>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</si>
  <si>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</si>
  <si>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</si>
  <si>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</si>
  <si>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</si>
  <si>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</si>
  <si>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</si>
  <si>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</si>
  <si>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</si>
  <si>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</si>
  <si>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</si>
  <si>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</si>
  <si>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</si>
  <si>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</si>
  <si>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</si>
  <si>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</si>
  <si>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</si>
  <si>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</si>
  <si>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</si>
  <si>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</si>
  <si>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</si>
  <si>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</si>
  <si>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</si>
  <si>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</si>
  <si>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</si>
  <si>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</si>
  <si>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</si>
  <si>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</si>
  <si>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</si>
  <si>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</si>
  <si>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</si>
  <si>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</si>
  <si>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Anexo 2</t>
  </si>
  <si>
    <t xml:space="preserve">Homologación Plan Contable Regulatorio y Plan Contable </t>
  </si>
  <si>
    <t>Descripción Código PCR</t>
  </si>
  <si>
    <t>Cta Local PCGE</t>
  </si>
  <si>
    <t>Nombre de la cta</t>
  </si>
  <si>
    <t xml:space="preserve">Equipos terminales -Teléfonos de Abonados  </t>
  </si>
  <si>
    <t>CPE - MANTENIMIENTO CLIENTES</t>
  </si>
  <si>
    <t>CPE - CABLE MODEM CLIENTE</t>
  </si>
  <si>
    <t xml:space="preserve">Equipos terminales -Teléfonos Públicos  </t>
  </si>
  <si>
    <t>TELEFONIA PUBLICA RURAL TPR</t>
  </si>
  <si>
    <t>PTE - EQUIPO PARA TELEFONIA PUBLICA</t>
  </si>
  <si>
    <t>PTE - EQUIPO MTTO. TPI/TPE</t>
  </si>
  <si>
    <t xml:space="preserve">Equipos Terminales -Televisión de Paga  </t>
  </si>
  <si>
    <t>CPE - SET TOP BOX</t>
  </si>
  <si>
    <t>CPE - ANTENAS CLIENTES</t>
  </si>
  <si>
    <t>CPE - LNB ABONADO</t>
  </si>
  <si>
    <t xml:space="preserve">Equipos Terminales -Internet Fijo  </t>
  </si>
  <si>
    <t>CPE - EQUIPO CPE CLIENTES</t>
  </si>
  <si>
    <t xml:space="preserve">Equipos Terminales -Telefonía Móvil  </t>
  </si>
  <si>
    <t>MSC - CELULARES CLIENTES BUSINESS</t>
  </si>
  <si>
    <t>MSC - CELULARES CLIENTES CONSUMER</t>
  </si>
  <si>
    <t xml:space="preserve">Planta y Equipo de Acceso Local  </t>
  </si>
  <si>
    <t>UM - ACOMETIDAS/INSTALACION EN CLIENTES</t>
  </si>
  <si>
    <t>UM - ACOPLADORES DE RED</t>
  </si>
  <si>
    <t>UM - AMPLIFICADORES</t>
  </si>
  <si>
    <t>UM - ANTENAS RECEPTORAS</t>
  </si>
  <si>
    <t xml:space="preserve">Centrales de Larga Distancia Nacional  </t>
  </si>
  <si>
    <t>CX - CENTRALES TELEFONICAS ( SOFTSWITCH )</t>
  </si>
  <si>
    <t>CONMUTADORES PARA DATOS</t>
  </si>
  <si>
    <t xml:space="preserve">Centrales de Larga Distancia Internacional  </t>
  </si>
  <si>
    <t xml:space="preserve">Controladores  </t>
  </si>
  <si>
    <t>BASE STATION CONTROLLER (BSC)</t>
  </si>
  <si>
    <t>CENTRAL DE DATOS GPRS</t>
  </si>
  <si>
    <t>MSC SERVER</t>
  </si>
  <si>
    <t>RADIO NETWORK CONTROLLER</t>
  </si>
  <si>
    <t>CENTRAL DE DATOS 4G</t>
  </si>
  <si>
    <t>PTI - CONTROLADORES CMTS</t>
  </si>
  <si>
    <t xml:space="preserve">Gateways  </t>
  </si>
  <si>
    <t>MEDIA GATEWAY</t>
  </si>
  <si>
    <t>PTI - CONVERSORES</t>
  </si>
  <si>
    <t xml:space="preserve">Cabeceras  </t>
  </si>
  <si>
    <t>PTI - CODIFICADORES/DECODIFICADORES</t>
  </si>
  <si>
    <t>PTI - EQUIPO DE CABECERA</t>
  </si>
  <si>
    <t>PTI - GABINETES/CHASIS/RACKS</t>
  </si>
  <si>
    <t>PTI - MODULADORES/DEMODULADORES</t>
  </si>
  <si>
    <t xml:space="preserve">Transmisión de Datos (Servicio Final)  </t>
  </si>
  <si>
    <t>PTI - EQUIPO DE ACCESO A RED DE DATOS</t>
  </si>
  <si>
    <t>PTI - SWITCHES</t>
  </si>
  <si>
    <t>RUTEADORES CELULARES</t>
  </si>
  <si>
    <t xml:space="preserve">Cables de Transmisión (excluidos internacional)  </t>
  </si>
  <si>
    <t>PTE - CABLE  DE FIBRA OPTICA</t>
  </si>
  <si>
    <t>PTE - CABLE DE COBRE</t>
  </si>
  <si>
    <t>TX - CABLE  DE FIBRA ÓPTICA</t>
  </si>
  <si>
    <t>PTE - CABLE COAXIAL</t>
  </si>
  <si>
    <t xml:space="preserve">Equipos de Transmisión (excluidos internacional)  </t>
  </si>
  <si>
    <t>PTE - NODOS OPTICOS</t>
  </si>
  <si>
    <t>PTI - TRANSMISORES OPTICOS</t>
  </si>
  <si>
    <t>TX - CONMUTADORES PARA DATOS</t>
  </si>
  <si>
    <t>TX - EQUIPO OPTICO</t>
  </si>
  <si>
    <t>TX - GABINETES/CHASIS/RACKS</t>
  </si>
  <si>
    <t>TX - MULTIPLEXOR EST.IMPU</t>
  </si>
  <si>
    <t>MULTIPLEXORES</t>
  </si>
  <si>
    <t>TX - ROUTERS</t>
  </si>
  <si>
    <t>TARJETAS</t>
  </si>
  <si>
    <t>MICROONDAS</t>
  </si>
  <si>
    <t xml:space="preserve">Equipos de Transmisión Radio  </t>
  </si>
  <si>
    <t>BASE TRANSCEIVER STATION (BTS)</t>
  </si>
  <si>
    <t>REPETIDORES GSM</t>
  </si>
  <si>
    <t>MICROCELULAS GSM</t>
  </si>
  <si>
    <t>UNIVERSAL MOBILE TELECOMMUNICATIONS SYS</t>
  </si>
  <si>
    <t>REPETIDORES 3G</t>
  </si>
  <si>
    <t>LONG TERM EVOLUTION (4G)</t>
  </si>
  <si>
    <t xml:space="preserve">Equipos de Transmisión por Satélite  </t>
  </si>
  <si>
    <t>PTI - RECEPTORES SATELITALES/ÓPTICOS</t>
  </si>
  <si>
    <t>TX - RECEPTORES SATELITALES/ÓPTICOS</t>
  </si>
  <si>
    <t xml:space="preserve">Cables y Equipos internacionales (excluyendo satélite)  </t>
  </si>
  <si>
    <t xml:space="preserve">Otros equipos de transmisión  </t>
  </si>
  <si>
    <t>CANALIZACION</t>
  </si>
  <si>
    <t>PTE - MULTITAPS</t>
  </si>
  <si>
    <t>PTE - POSTES</t>
  </si>
  <si>
    <t>PTE - SPLITERS</t>
  </si>
  <si>
    <t xml:space="preserve">Equipos de Fuerza (Planta Energía Eléctrica)  </t>
  </si>
  <si>
    <t>EQUIPO DE FUERZA</t>
  </si>
  <si>
    <t>CORRIENTE ALTERNA GPOS. ELECTROGENOS Y TANQ</t>
  </si>
  <si>
    <t>FZA - CORRIENTE DIRECTA ENERGIA SOLAR.</t>
  </si>
  <si>
    <t xml:space="preserve">Sistemas de Gestión de Red  </t>
  </si>
  <si>
    <t>SERVIDORES</t>
  </si>
  <si>
    <t>SERVIDORES (DATA CENTER)</t>
  </si>
  <si>
    <t xml:space="preserve">Otros  </t>
  </si>
  <si>
    <t>MSC - EQUIPO DIVERSO</t>
  </si>
  <si>
    <t>MSC - EQUIPO DIVERSO - FIJA</t>
  </si>
  <si>
    <t>MV - INSTALAC. EQUIPOS COMUNICAC. ARRENDADOS</t>
  </si>
  <si>
    <t>AIRES ACONDICIONADOS</t>
  </si>
  <si>
    <t xml:space="preserve">Terrenos  </t>
  </si>
  <si>
    <t>TERRENO</t>
  </si>
  <si>
    <t>INM - TERRENOS - FIJA</t>
  </si>
  <si>
    <t xml:space="preserve">Edificios  </t>
  </si>
  <si>
    <t>EDIFICIOS</t>
  </si>
  <si>
    <t>INM - INSTALACIONES Y MEJORAS</t>
  </si>
  <si>
    <t>INM - OBRAS CIVILES</t>
  </si>
  <si>
    <t>MEJORAS A INMUEBLES ARRENDADOS</t>
  </si>
  <si>
    <t>INM - EDIFICIOS - FIJA</t>
  </si>
  <si>
    <t xml:space="preserve">Vehículos y Ayudas Mecánicas  </t>
  </si>
  <si>
    <t>EQUIPO DE TRANSPORTE VEHICULOS</t>
  </si>
  <si>
    <t>MONTACARGAS</t>
  </si>
  <si>
    <t>EQT - UNID. TRANSP.-FIJA</t>
  </si>
  <si>
    <t xml:space="preserve">Equipos Sistemas Informáticos  </t>
  </si>
  <si>
    <t>EQUIPO DE COMPUTO CENTRAL</t>
  </si>
  <si>
    <t>EQUIPO DE COMPUTO PERIFERICO</t>
  </si>
  <si>
    <t>EQC - EQ. COMPUTO - FIJA</t>
  </si>
  <si>
    <t>CONMUTADORES</t>
  </si>
  <si>
    <t xml:space="preserve">Edificios en arrendamiento financiero  </t>
  </si>
  <si>
    <t>INM - LEASING - INST.SITES LSB 2008 - 2013</t>
  </si>
  <si>
    <t xml:space="preserve">Otros activos bajo la forma de arrendamiento o leasing  </t>
  </si>
  <si>
    <t>MSC - LEASING - EQ. DIVERSOS LSB 2012 - 2013</t>
  </si>
  <si>
    <t>TX - LEASING - INST.FIBRA OPTICA LSB 2012</t>
  </si>
  <si>
    <t>MV - LEASING - EQ. COMUNIC. LSB 2008 - 2013</t>
  </si>
  <si>
    <t>EQC - LEASING - EQ. COMP. LSB 2012 - 2013</t>
  </si>
  <si>
    <t xml:space="preserve">Otros Activos no de comunicaciones  </t>
  </si>
  <si>
    <t>PTI - HERRAMIENTAS MÓVIL</t>
  </si>
  <si>
    <t>PTI - INSTRUMENTOS</t>
  </si>
  <si>
    <t>PTI - EQUIPO DE MEDICION MÓVIL</t>
  </si>
  <si>
    <t>MOBILIARIO Y EQUIPO</t>
  </si>
  <si>
    <t>MUEBLES Y ENSERES - FIJA</t>
  </si>
  <si>
    <t>MBL -ACTIVOS MENORES</t>
  </si>
  <si>
    <t xml:space="preserve">Concesiones  </t>
  </si>
  <si>
    <t>CONCESIONES Y DERECHOS - MÓVIL</t>
  </si>
  <si>
    <t>CONCESIONES Y DERECHOS - FIJA</t>
  </si>
  <si>
    <t xml:space="preserve">Licencias  </t>
  </si>
  <si>
    <t>LICENCIAS DE SOFTWARE</t>
  </si>
  <si>
    <t>LICENCIAS - FIJA</t>
  </si>
  <si>
    <t xml:space="preserve">Software  </t>
  </si>
  <si>
    <t>DESARROLLO DE SOFTWARE</t>
  </si>
  <si>
    <t>DESARROLLO SW - FIJA</t>
  </si>
  <si>
    <t xml:space="preserve">Otros Activos Intangibles  </t>
  </si>
  <si>
    <t>IRU PARTES RELACIONADAS</t>
  </si>
  <si>
    <t>IRU TERCEROS</t>
  </si>
  <si>
    <t>Otros Activos No Corrientes</t>
  </si>
  <si>
    <t>DIFERIDO ACT LEASEB</t>
  </si>
  <si>
    <t>DIFERIDO ACTIVO LEASEBACK/COSTO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</si>
</sst>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64" fontId="0" fillId="3" borderId="2" xfId="0" applyNumberFormat="1" applyFill="1" applyBorder="1"/>
    <xf numFmtId="164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4" fontId="0" fillId="2" borderId="0" xfId="0" applyNumberFormat="1" applyFill="1"/>
    <xf numFmtId="0" fontId="2" fillId="3" borderId="2" xfId="0" applyFont="1" applyFill="1" applyBorder="1" applyAlignment="1">
      <alignment horizontal="center"/>
    </xf>
    <xf numFmtId="165" fontId="0" fillId="3" borderId="0" xfId="1" applyNumberFormat="1" applyFont="1" applyFill="1"/>
    <xf numFmtId="164" fontId="0" fillId="3" borderId="0" xfId="0" applyNumberFormat="1" applyFill="1"/>
    <xf numFmtId="0" fontId="0" fillId="2" borderId="0" xfId="0" applyFill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164" fontId="0" fillId="3" borderId="2" xfId="0" applyNumberFormat="1" applyFont="1" applyFill="1" applyBorder="1"/>
    <xf numFmtId="0" fontId="0" fillId="2" borderId="0" xfId="0" applyFont="1" applyFill="1"/>
    <xf numFmtId="0" fontId="0" fillId="3" borderId="0" xfId="0" applyFont="1" applyFill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  <xf numFmtId="0" fontId="0" fillId="4" borderId="0" xfId="0" applyFill="1"/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</cellXfs>
  <cellStyles count="4">
    <cellStyle name="Comma" xfId="1" builtinId="3"/>
    <cellStyle name="Millares 2" xfId="2"/>
    <cellStyle name="Normal" xfId="0" builtinId="0"/>
    <cellStyle name="Normal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119063</xdr:rowOff>
    </xdr:from>
    <xdr:to>
      <xdr:col>6</xdr:col>
      <xdr:colOff>192998</xdr:colOff>
      <xdr:row>64</xdr:row>
      <xdr:rowOff>80873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968288"/>
          <a:ext cx="9679898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view="pageBreakPreview" zoomScale="80" zoomScaleNormal="80" zoomScaleSheetLayoutView="80" workbookViewId="0">
      <pane ySplit="6" topLeftCell="A7" activePane="bottomLeft" state="frozen"/>
      <selection activeCell="A41" activeCellId="1" sqref="A8 A41"/>
      <selection pane="bottomLeft"/>
    </sheetView>
  </sheetViews>
  <sheetFormatPr defaultColWidth="9.140625" defaultRowHeight="15" x14ac:dyDescent="0.25"/>
  <cols>
    <col min="1" max="1" width="64.28515625" style="2" bestFit="1" customWidth="1"/>
    <col min="2" max="2" width="14.7109375" style="2" customWidth="1"/>
    <col min="3" max="3" width="12.28515625" style="2" customWidth="1"/>
    <col min="4" max="17" width="17" style="2" customWidth="1"/>
    <col min="18" max="18" width="19.5703125" style="2" customWidth="1"/>
    <col min="19" max="29" width="17" style="2" customWidth="1"/>
    <col min="30" max="30" width="19.140625" style="2" customWidth="1"/>
    <col min="31" max="31" width="9.140625" style="2"/>
    <col min="32" max="32" width="16.42578125" style="2" bestFit="1" customWidth="1"/>
    <col min="33" max="33" width="13.5703125" style="2" bestFit="1" customWidth="1"/>
    <col min="34" max="16384" width="9.140625" style="2"/>
  </cols>
  <sheetData>
    <row r="1" spans="1:33" x14ac:dyDescent="0.25">
      <c r="A1" s="1" t="s">
        <v>0</v>
      </c>
    </row>
    <row r="2" spans="1:33" ht="15" customHeight="1" x14ac:dyDescent="0.25">
      <c r="A2" s="1"/>
    </row>
    <row r="3" spans="1:33" ht="21.75" customHeight="1" x14ac:dyDescent="0.25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</row>
    <row r="4" spans="1:33" x14ac:dyDescent="0.25">
      <c r="A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3" x14ac:dyDescent="0.25">
      <c r="A5" s="8" t="s">
        <v>2</v>
      </c>
    </row>
    <row r="6" spans="1:33" ht="120" x14ac:dyDescent="0.25">
      <c r="A6" s="9" t="s">
        <v>3</v>
      </c>
      <c r="B6" s="9" t="s">
        <v>4</v>
      </c>
      <c r="C6" s="10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9" t="s">
        <v>20</v>
      </c>
      <c r="S6" s="9" t="s">
        <v>21</v>
      </c>
      <c r="T6" s="9" t="s">
        <v>22</v>
      </c>
      <c r="U6" s="9" t="s">
        <v>23</v>
      </c>
      <c r="V6" s="9" t="s">
        <v>24</v>
      </c>
      <c r="W6" s="9" t="s">
        <v>25</v>
      </c>
      <c r="X6" s="9" t="s">
        <v>26</v>
      </c>
      <c r="Y6" s="9" t="s">
        <v>27</v>
      </c>
      <c r="Z6" s="9" t="s">
        <v>28</v>
      </c>
      <c r="AA6" s="9" t="s">
        <v>29</v>
      </c>
      <c r="AB6" s="9" t="s">
        <v>30</v>
      </c>
      <c r="AC6" s="9" t="s">
        <v>31</v>
      </c>
      <c r="AD6" s="9" t="s">
        <v>32</v>
      </c>
      <c r="AE6" s="9" t="s">
        <v>33</v>
      </c>
    </row>
    <row r="8" spans="1:33" x14ac:dyDescent="0.25">
      <c r="A8" s="11" t="s">
        <v>34</v>
      </c>
      <c r="B8" s="11"/>
      <c r="C8" s="12"/>
      <c r="D8" s="13">
        <f>+D9-D10</f>
        <v>-30.605739898104211</v>
      </c>
      <c r="E8" s="13">
        <f t="shared" ref="E8:AC8" si="0">+E9-E10</f>
        <v>-27785.237564404109</v>
      </c>
      <c r="F8" s="13">
        <f t="shared" si="0"/>
        <v>-1365.1990168790439</v>
      </c>
      <c r="G8" s="13">
        <f t="shared" si="0"/>
        <v>-4628.3087510092337</v>
      </c>
      <c r="H8" s="13">
        <f t="shared" si="0"/>
        <v>-398.38402213909069</v>
      </c>
      <c r="I8" s="13">
        <f t="shared" si="0"/>
        <v>0</v>
      </c>
      <c r="J8" s="13">
        <f t="shared" si="0"/>
        <v>-4.5847629810789943E-2</v>
      </c>
      <c r="K8" s="13">
        <f t="shared" si="0"/>
        <v>-2.1591979595235223E-2</v>
      </c>
      <c r="L8" s="13">
        <f t="shared" si="0"/>
        <v>-22.545037455697678</v>
      </c>
      <c r="M8" s="13">
        <f t="shared" si="0"/>
        <v>-1.600351937800597</v>
      </c>
      <c r="N8" s="13">
        <f t="shared" si="0"/>
        <v>-606.18711900489234</v>
      </c>
      <c r="O8" s="13">
        <f t="shared" si="0"/>
        <v>-44063.454881337995</v>
      </c>
      <c r="P8" s="13">
        <f t="shared" si="0"/>
        <v>-58.854063074343181</v>
      </c>
      <c r="Q8" s="13">
        <f t="shared" si="0"/>
        <v>-65534.888745167089</v>
      </c>
      <c r="R8" s="13">
        <f t="shared" si="0"/>
        <v>168386.72286834009</v>
      </c>
      <c r="S8" s="13">
        <f t="shared" si="0"/>
        <v>-1422.8231511845734</v>
      </c>
      <c r="T8" s="13">
        <f t="shared" si="0"/>
        <v>776.71501674076899</v>
      </c>
      <c r="U8" s="13">
        <f t="shared" si="0"/>
        <v>-40167.099347999552</v>
      </c>
      <c r="V8" s="13">
        <f t="shared" si="0"/>
        <v>18122.696763607812</v>
      </c>
      <c r="W8" s="13">
        <f t="shared" si="0"/>
        <v>-1489.5500841760295</v>
      </c>
      <c r="X8" s="13">
        <f t="shared" si="0"/>
        <v>-155256.1204584431</v>
      </c>
      <c r="Y8" s="13">
        <f t="shared" si="0"/>
        <v>80.184105251958542</v>
      </c>
      <c r="Z8" s="13">
        <f t="shared" si="0"/>
        <v>8638.0566539577867</v>
      </c>
      <c r="AA8" s="13">
        <f t="shared" si="0"/>
        <v>0</v>
      </c>
      <c r="AB8" s="13">
        <f t="shared" si="0"/>
        <v>31477.648967989589</v>
      </c>
      <c r="AC8" s="13">
        <f t="shared" si="0"/>
        <v>35310.627130964531</v>
      </c>
      <c r="AD8" s="13">
        <f t="shared" ref="AD8:AD10" si="1">SUM(D8:AC8)</f>
        <v>-80038.274266867549</v>
      </c>
      <c r="AE8" s="14"/>
      <c r="AF8" s="15"/>
      <c r="AG8" s="15"/>
    </row>
    <row r="9" spans="1:33" x14ac:dyDescent="0.25">
      <c r="A9" s="11" t="s">
        <v>35</v>
      </c>
      <c r="B9" s="11"/>
      <c r="C9" s="12"/>
      <c r="D9" s="13">
        <v>16.327728499189519</v>
      </c>
      <c r="E9" s="13">
        <v>14823.030475573412</v>
      </c>
      <c r="F9" s="13">
        <v>728.31432826566686</v>
      </c>
      <c r="G9" s="13">
        <v>905.87393510698871</v>
      </c>
      <c r="H9" s="13">
        <v>77.973558211775412</v>
      </c>
      <c r="I9" s="13">
        <v>0</v>
      </c>
      <c r="J9" s="13">
        <v>2.4459060763575756E-2</v>
      </c>
      <c r="K9" s="13">
        <v>1.1519015118235335E-2</v>
      </c>
      <c r="L9" s="13">
        <v>4.41261871146214</v>
      </c>
      <c r="M9" s="13">
        <v>0.31322826229676271</v>
      </c>
      <c r="N9" s="13">
        <v>267.21221100761022</v>
      </c>
      <c r="O9" s="13">
        <v>19423.529194755731</v>
      </c>
      <c r="P9" s="13">
        <v>30.271185120498082</v>
      </c>
      <c r="Q9" s="13">
        <v>33707.422146034034</v>
      </c>
      <c r="R9" s="13">
        <v>576385.83335417614</v>
      </c>
      <c r="S9" s="13">
        <v>50835.122956159124</v>
      </c>
      <c r="T9" s="13">
        <v>11901.454938282592</v>
      </c>
      <c r="U9" s="13">
        <v>286004.13566130865</v>
      </c>
      <c r="V9" s="13">
        <v>22329.482836442126</v>
      </c>
      <c r="W9" s="13">
        <v>53219.166145423187</v>
      </c>
      <c r="X9" s="13">
        <v>248429.06797669057</v>
      </c>
      <c r="Y9" s="13">
        <v>163.18214819836024</v>
      </c>
      <c r="Z9" s="13">
        <v>17579.252604025813</v>
      </c>
      <c r="AA9" s="13">
        <v>0</v>
      </c>
      <c r="AB9" s="13">
        <v>102873.10557007896</v>
      </c>
      <c r="AC9" s="13">
        <v>35819.495740756582</v>
      </c>
      <c r="AD9" s="13">
        <f t="shared" si="1"/>
        <v>1475524.016519167</v>
      </c>
      <c r="AE9" s="14"/>
      <c r="AF9" s="15"/>
      <c r="AG9" s="15"/>
    </row>
    <row r="10" spans="1:33" x14ac:dyDescent="0.25">
      <c r="A10" s="11" t="s">
        <v>36</v>
      </c>
      <c r="B10" s="16"/>
      <c r="C10" s="13"/>
      <c r="D10" s="13">
        <v>46.93346839729373</v>
      </c>
      <c r="E10" s="13">
        <v>42608.26803997752</v>
      </c>
      <c r="F10" s="13">
        <v>2093.5133451447109</v>
      </c>
      <c r="G10" s="13">
        <v>5534.1826861162226</v>
      </c>
      <c r="H10" s="13">
        <v>476.3575803508661</v>
      </c>
      <c r="I10" s="13">
        <v>0</v>
      </c>
      <c r="J10" s="13">
        <v>7.0306690574365699E-2</v>
      </c>
      <c r="K10" s="13">
        <v>3.3110994713470558E-2</v>
      </c>
      <c r="L10" s="13">
        <v>26.957656167159818</v>
      </c>
      <c r="M10" s="13">
        <v>1.9135802000973596</v>
      </c>
      <c r="N10" s="13">
        <v>873.39933001250256</v>
      </c>
      <c r="O10" s="13">
        <v>63486.984076093722</v>
      </c>
      <c r="P10" s="13">
        <v>89.125248194841262</v>
      </c>
      <c r="Q10" s="13">
        <v>99242.310891201123</v>
      </c>
      <c r="R10" s="13">
        <v>407999.11048583605</v>
      </c>
      <c r="S10" s="13">
        <v>52257.946107343698</v>
      </c>
      <c r="T10" s="13">
        <v>11124.739921541823</v>
      </c>
      <c r="U10" s="13">
        <v>326171.23500930821</v>
      </c>
      <c r="V10" s="13">
        <v>4206.786072834313</v>
      </c>
      <c r="W10" s="13">
        <v>54708.716229599217</v>
      </c>
      <c r="X10" s="13">
        <v>403685.18843513366</v>
      </c>
      <c r="Y10" s="13">
        <v>82.998042946401696</v>
      </c>
      <c r="Z10" s="13">
        <v>8941.1959500680259</v>
      </c>
      <c r="AA10" s="13">
        <v>0</v>
      </c>
      <c r="AB10" s="13">
        <v>71395.456602089369</v>
      </c>
      <c r="AC10" s="13">
        <v>508.86860979204914</v>
      </c>
      <c r="AD10" s="13">
        <f t="shared" si="1"/>
        <v>1555562.290786034</v>
      </c>
      <c r="AE10" s="14"/>
      <c r="AF10" s="15"/>
      <c r="AG10" s="15"/>
    </row>
    <row r="11" spans="1:33" x14ac:dyDescent="0.25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8"/>
      <c r="AE11" s="19"/>
      <c r="AF11" s="19"/>
      <c r="AG11" s="19"/>
    </row>
    <row r="12" spans="1:33" x14ac:dyDescent="0.25">
      <c r="A12" s="8" t="s">
        <v>37</v>
      </c>
      <c r="B12" s="20"/>
      <c r="C12" s="21"/>
      <c r="D12" s="13">
        <f>+D13+D45+D53+D60</f>
        <v>197.46835543577612</v>
      </c>
      <c r="E12" s="13">
        <f t="shared" ref="E12:AC12" si="2">+E13+E45+E53+E60</f>
        <v>179270.46317135711</v>
      </c>
      <c r="F12" s="13">
        <f t="shared" si="2"/>
        <v>8808.2694815798895</v>
      </c>
      <c r="G12" s="13">
        <f t="shared" si="2"/>
        <v>9876.4534365430045</v>
      </c>
      <c r="H12" s="13">
        <f t="shared" si="2"/>
        <v>850.12073657823248</v>
      </c>
      <c r="I12" s="13">
        <f t="shared" si="2"/>
        <v>0</v>
      </c>
      <c r="J12" s="13">
        <f t="shared" si="2"/>
        <v>0.29580908971672148</v>
      </c>
      <c r="K12" s="13">
        <f t="shared" si="2"/>
        <v>0.13931153814510588</v>
      </c>
      <c r="L12" s="13">
        <f t="shared" si="2"/>
        <v>48.109368807291119</v>
      </c>
      <c r="M12" s="13">
        <f t="shared" si="2"/>
        <v>3.4150274422211799</v>
      </c>
      <c r="N12" s="13">
        <f t="shared" si="2"/>
        <v>2689.5484221018269</v>
      </c>
      <c r="O12" s="13">
        <f t="shared" si="2"/>
        <v>195502.0023239741</v>
      </c>
      <c r="P12" s="13">
        <f t="shared" si="2"/>
        <v>528.96063750372923</v>
      </c>
      <c r="Q12" s="13">
        <f t="shared" si="2"/>
        <v>589005.66449577129</v>
      </c>
      <c r="R12" s="13">
        <f t="shared" si="2"/>
        <v>361985.36460753845</v>
      </c>
      <c r="S12" s="13">
        <f t="shared" si="2"/>
        <v>215674.48901182122</v>
      </c>
      <c r="T12" s="13">
        <f t="shared" si="2"/>
        <v>1056.0177622508006</v>
      </c>
      <c r="U12" s="13">
        <f t="shared" si="2"/>
        <v>1398224.3313408771</v>
      </c>
      <c r="V12" s="13">
        <f t="shared" si="2"/>
        <v>22052.871424353394</v>
      </c>
      <c r="W12" s="13">
        <f t="shared" si="2"/>
        <v>225789.09613237582</v>
      </c>
      <c r="X12" s="13">
        <f t="shared" si="2"/>
        <v>51.077086209808307</v>
      </c>
      <c r="Y12" s="13">
        <f t="shared" si="2"/>
        <v>499.31734966334125</v>
      </c>
      <c r="Z12" s="13">
        <f t="shared" si="2"/>
        <v>53790.355846000355</v>
      </c>
      <c r="AA12" s="13">
        <f t="shared" si="2"/>
        <v>0</v>
      </c>
      <c r="AB12" s="13">
        <f t="shared" si="2"/>
        <v>0</v>
      </c>
      <c r="AC12" s="13">
        <f t="shared" si="2"/>
        <v>1305.1408542075339</v>
      </c>
      <c r="AD12" s="13">
        <f>SUM(D12:AC12)</f>
        <v>3267208.9719930198</v>
      </c>
      <c r="AE12" s="14">
        <v>2</v>
      </c>
      <c r="AF12" s="19"/>
      <c r="AG12" s="19"/>
    </row>
    <row r="13" spans="1:33" x14ac:dyDescent="0.25">
      <c r="A13" s="22" t="s">
        <v>38</v>
      </c>
      <c r="B13" s="20" t="s">
        <v>39</v>
      </c>
      <c r="C13" s="21">
        <v>301</v>
      </c>
      <c r="D13" s="13">
        <f t="shared" ref="D13:AC13" si="3">+D14+D22+D23+D32+D39</f>
        <v>95.592675667908935</v>
      </c>
      <c r="E13" s="13">
        <f t="shared" si="3"/>
        <v>86783.237774767971</v>
      </c>
      <c r="F13" s="13">
        <f t="shared" si="3"/>
        <v>4264.0049636816748</v>
      </c>
      <c r="G13" s="13">
        <f t="shared" si="3"/>
        <v>7475.1482634638633</v>
      </c>
      <c r="H13" s="13">
        <f t="shared" si="3"/>
        <v>643.42717642495359</v>
      </c>
      <c r="I13" s="13">
        <f t="shared" si="3"/>
        <v>0</v>
      </c>
      <c r="J13" s="13">
        <f t="shared" si="3"/>
        <v>0.14319855103116358</v>
      </c>
      <c r="K13" s="13">
        <f t="shared" si="3"/>
        <v>6.7439477344681989E-2</v>
      </c>
      <c r="L13" s="13">
        <f t="shared" si="3"/>
        <v>36.41232827216588</v>
      </c>
      <c r="M13" s="13">
        <f t="shared" si="3"/>
        <v>2.5847169349219801</v>
      </c>
      <c r="N13" s="13">
        <f t="shared" si="3"/>
        <v>1757.3498805862891</v>
      </c>
      <c r="O13" s="13">
        <f t="shared" si="3"/>
        <v>127740.93138279582</v>
      </c>
      <c r="P13" s="13">
        <f t="shared" si="3"/>
        <v>410.98784063646002</v>
      </c>
      <c r="Q13" s="13">
        <f t="shared" si="3"/>
        <v>457641.17216009978</v>
      </c>
      <c r="R13" s="13">
        <f t="shared" si="3"/>
        <v>82400.719553880597</v>
      </c>
      <c r="S13" s="13">
        <f t="shared" si="3"/>
        <v>55052.226515249371</v>
      </c>
      <c r="T13" s="13">
        <f t="shared" si="3"/>
        <v>707.67984313364013</v>
      </c>
      <c r="U13" s="13">
        <f t="shared" si="3"/>
        <v>358157.87979563221</v>
      </c>
      <c r="V13" s="13">
        <f t="shared" si="3"/>
        <v>20734.72200541299</v>
      </c>
      <c r="W13" s="13">
        <f t="shared" si="3"/>
        <v>57634.041568410365</v>
      </c>
      <c r="X13" s="13">
        <f t="shared" si="3"/>
        <v>51.077086209808307</v>
      </c>
      <c r="Y13" s="13">
        <f t="shared" si="3"/>
        <v>430.71704436329054</v>
      </c>
      <c r="Z13" s="13">
        <f t="shared" si="3"/>
        <v>46400.196389850971</v>
      </c>
      <c r="AA13" s="13">
        <f t="shared" si="3"/>
        <v>0</v>
      </c>
      <c r="AB13" s="13">
        <f t="shared" si="3"/>
        <v>0</v>
      </c>
      <c r="AC13" s="13">
        <f t="shared" si="3"/>
        <v>1305.1408542075339</v>
      </c>
      <c r="AD13" s="13">
        <f t="shared" ref="AD13:AD60" si="4">SUM(D13:AC13)</f>
        <v>1309725.4604577108</v>
      </c>
      <c r="AE13" s="14">
        <v>2</v>
      </c>
      <c r="AF13" s="19"/>
      <c r="AG13" s="19"/>
    </row>
    <row r="14" spans="1:33" s="27" customFormat="1" x14ac:dyDescent="0.25">
      <c r="A14" s="23" t="s">
        <v>40</v>
      </c>
      <c r="B14" s="20" t="s">
        <v>39</v>
      </c>
      <c r="C14" s="24">
        <v>3011</v>
      </c>
      <c r="D14" s="25">
        <f t="shared" ref="D14:AC14" si="5">+D15+D16+D17+D18+D19+D20+D21</f>
        <v>37.985637927831689</v>
      </c>
      <c r="E14" s="25">
        <f t="shared" si="5"/>
        <v>34485.033767329973</v>
      </c>
      <c r="F14" s="25">
        <f t="shared" si="5"/>
        <v>1694.3865996133413</v>
      </c>
      <c r="G14" s="25">
        <f t="shared" si="5"/>
        <v>4166.6804142390029</v>
      </c>
      <c r="H14" s="25">
        <f t="shared" si="5"/>
        <v>358.64912902164252</v>
      </c>
      <c r="I14" s="25">
        <f t="shared" si="5"/>
        <v>0</v>
      </c>
      <c r="J14" s="25">
        <f t="shared" si="5"/>
        <v>5.6902772866791726E-2</v>
      </c>
      <c r="K14" s="25">
        <f t="shared" si="5"/>
        <v>2.6798408461301052E-2</v>
      </c>
      <c r="L14" s="25">
        <f t="shared" si="5"/>
        <v>20.296391416077519</v>
      </c>
      <c r="M14" s="25">
        <f t="shared" si="5"/>
        <v>1.4407325513167528</v>
      </c>
      <c r="N14" s="25">
        <f t="shared" si="5"/>
        <v>351.83522740963457</v>
      </c>
      <c r="O14" s="25">
        <f t="shared" si="5"/>
        <v>25574.736220194405</v>
      </c>
      <c r="P14" s="25">
        <f t="shared" si="5"/>
        <v>81.721192053441115</v>
      </c>
      <c r="Q14" s="25">
        <f t="shared" si="5"/>
        <v>90997.782473907224</v>
      </c>
      <c r="R14" s="25">
        <f t="shared" si="5"/>
        <v>1097.5607101592675</v>
      </c>
      <c r="S14" s="25">
        <f t="shared" si="5"/>
        <v>79.821722476443483</v>
      </c>
      <c r="T14" s="25">
        <f t="shared" si="5"/>
        <v>48.067588919690223</v>
      </c>
      <c r="U14" s="25">
        <f t="shared" si="5"/>
        <v>501.21281897134565</v>
      </c>
      <c r="V14" s="25">
        <f t="shared" si="5"/>
        <v>7017.653832378599</v>
      </c>
      <c r="W14" s="25">
        <f t="shared" si="5"/>
        <v>83.565166433280297</v>
      </c>
      <c r="X14" s="25">
        <f t="shared" si="5"/>
        <v>49.253193423635004</v>
      </c>
      <c r="Y14" s="25">
        <f t="shared" si="5"/>
        <v>165.62534715799927</v>
      </c>
      <c r="Z14" s="25">
        <f t="shared" si="5"/>
        <v>17842.453034634076</v>
      </c>
      <c r="AA14" s="25">
        <f t="shared" si="5"/>
        <v>0</v>
      </c>
      <c r="AB14" s="25">
        <f t="shared" si="5"/>
        <v>0</v>
      </c>
      <c r="AC14" s="25">
        <f t="shared" si="5"/>
        <v>527.44006748059485</v>
      </c>
      <c r="AD14" s="25">
        <f t="shared" si="4"/>
        <v>185183.28496888018</v>
      </c>
      <c r="AE14" s="14">
        <v>2</v>
      </c>
      <c r="AF14" s="26"/>
      <c r="AG14" s="26"/>
    </row>
    <row r="15" spans="1:33" s="27" customFormat="1" x14ac:dyDescent="0.25">
      <c r="A15" s="23" t="s">
        <v>41</v>
      </c>
      <c r="B15" s="20" t="s">
        <v>39</v>
      </c>
      <c r="C15" s="28">
        <v>30111</v>
      </c>
      <c r="D15" s="25">
        <v>0.5544799605085905</v>
      </c>
      <c r="E15" s="25">
        <v>503.38130947740603</v>
      </c>
      <c r="F15" s="25">
        <v>24.73312194005635</v>
      </c>
      <c r="G15" s="25">
        <v>54.947628572801065</v>
      </c>
      <c r="H15" s="25">
        <v>4.7296449859927794</v>
      </c>
      <c r="I15" s="25">
        <v>0</v>
      </c>
      <c r="J15" s="25">
        <v>8.3061517387050495E-4</v>
      </c>
      <c r="K15" s="25">
        <v>3.9117891065949736E-4</v>
      </c>
      <c r="L15" s="25">
        <v>0.26765637534562409</v>
      </c>
      <c r="M15" s="25">
        <v>1.8999498217325005E-2</v>
      </c>
      <c r="N15" s="25">
        <v>15.708102589862442</v>
      </c>
      <c r="O15" s="25">
        <v>1141.8145454427674</v>
      </c>
      <c r="P15" s="25">
        <v>1.3539674456894295</v>
      </c>
      <c r="Q15" s="25">
        <v>1507.6632144453697</v>
      </c>
      <c r="R15" s="25">
        <v>0</v>
      </c>
      <c r="S15" s="25">
        <v>0</v>
      </c>
      <c r="T15" s="25">
        <v>0</v>
      </c>
      <c r="U15" s="25">
        <v>0</v>
      </c>
      <c r="V15" s="25">
        <v>17.986084393992019</v>
      </c>
      <c r="W15" s="25">
        <v>0</v>
      </c>
      <c r="X15" s="25">
        <v>0.11863681436775739</v>
      </c>
      <c r="Y15" s="25">
        <v>0.34173868024794046</v>
      </c>
      <c r="Z15" s="25">
        <v>36.814753641693521</v>
      </c>
      <c r="AA15" s="25">
        <v>0</v>
      </c>
      <c r="AB15" s="25">
        <v>0</v>
      </c>
      <c r="AC15" s="25">
        <v>9.3434768091355416</v>
      </c>
      <c r="AD15" s="25">
        <f t="shared" si="4"/>
        <v>3319.7785828675383</v>
      </c>
      <c r="AE15" s="14">
        <v>2</v>
      </c>
      <c r="AF15" s="26"/>
      <c r="AG15" s="26"/>
    </row>
    <row r="16" spans="1:33" s="27" customFormat="1" x14ac:dyDescent="0.25">
      <c r="A16" s="23" t="s">
        <v>42</v>
      </c>
      <c r="B16" s="20" t="s">
        <v>39</v>
      </c>
      <c r="C16" s="28">
        <v>30112</v>
      </c>
      <c r="D16" s="25">
        <v>5.1719947580660754</v>
      </c>
      <c r="E16" s="25">
        <v>4695.3644484059669</v>
      </c>
      <c r="F16" s="25">
        <v>230.70189391019227</v>
      </c>
      <c r="G16" s="25">
        <v>1593.3437864969228</v>
      </c>
      <c r="H16" s="25">
        <v>137.14787419412306</v>
      </c>
      <c r="I16" s="25">
        <v>0</v>
      </c>
      <c r="J16" s="25">
        <v>7.7476872586846844E-3</v>
      </c>
      <c r="K16" s="25">
        <v>3.6487797927650676E-3</v>
      </c>
      <c r="L16" s="25">
        <v>7.7613653882842772</v>
      </c>
      <c r="M16" s="25">
        <v>0.55093792430050559</v>
      </c>
      <c r="N16" s="25">
        <v>6.3070183872021737</v>
      </c>
      <c r="O16" s="25">
        <v>458.45418259045692</v>
      </c>
      <c r="P16" s="25">
        <v>9.901861447291699</v>
      </c>
      <c r="Q16" s="25">
        <v>11025.872376876037</v>
      </c>
      <c r="R16" s="25">
        <v>262.89306757540857</v>
      </c>
      <c r="S16" s="25">
        <v>19.11928632899048</v>
      </c>
      <c r="T16" s="25">
        <v>11.513382161992089</v>
      </c>
      <c r="U16" s="25">
        <v>120.05292670177167</v>
      </c>
      <c r="V16" s="25">
        <v>403.71950504037943</v>
      </c>
      <c r="W16" s="25">
        <v>20.015934191837765</v>
      </c>
      <c r="X16" s="25">
        <v>2.8394014158550012</v>
      </c>
      <c r="Y16" s="25">
        <v>40.030576202347987</v>
      </c>
      <c r="Z16" s="25">
        <v>4312.405607569096</v>
      </c>
      <c r="AA16" s="25">
        <v>0</v>
      </c>
      <c r="AB16" s="25">
        <v>0</v>
      </c>
      <c r="AC16" s="25">
        <v>27.432518526427696</v>
      </c>
      <c r="AD16" s="25">
        <f t="shared" si="4"/>
        <v>23390.611342560002</v>
      </c>
      <c r="AE16" s="14">
        <v>2</v>
      </c>
      <c r="AF16" s="26"/>
      <c r="AG16" s="26"/>
    </row>
    <row r="17" spans="1:31" s="27" customFormat="1" x14ac:dyDescent="0.25">
      <c r="A17" s="23" t="s">
        <v>43</v>
      </c>
      <c r="B17" s="20" t="s">
        <v>39</v>
      </c>
      <c r="C17" s="28">
        <v>30113</v>
      </c>
      <c r="D17" s="25">
        <v>2.9071685478185976</v>
      </c>
      <c r="E17" s="25">
        <v>2639.2555451961771</v>
      </c>
      <c r="F17" s="25">
        <v>129.67710163509133</v>
      </c>
      <c r="G17" s="25">
        <v>710.89393314341021</v>
      </c>
      <c r="H17" s="25">
        <v>61.190555694495153</v>
      </c>
      <c r="I17" s="25">
        <v>0</v>
      </c>
      <c r="J17" s="25">
        <v>4.3549604689091309E-3</v>
      </c>
      <c r="K17" s="25">
        <v>2.0509722742660112E-3</v>
      </c>
      <c r="L17" s="25">
        <v>3.4628481399931679</v>
      </c>
      <c r="M17" s="25">
        <v>0.2458091161763282</v>
      </c>
      <c r="N17" s="25">
        <v>212.13328777959472</v>
      </c>
      <c r="O17" s="25">
        <v>15419.868324240351</v>
      </c>
      <c r="P17" s="25">
        <v>6.9753994718671937</v>
      </c>
      <c r="Q17" s="25">
        <v>7767.2127371133975</v>
      </c>
      <c r="R17" s="25">
        <v>0</v>
      </c>
      <c r="S17" s="25">
        <v>0</v>
      </c>
      <c r="T17" s="25">
        <v>0</v>
      </c>
      <c r="U17" s="25">
        <v>0</v>
      </c>
      <c r="V17" s="25">
        <v>46.014778151245267</v>
      </c>
      <c r="W17" s="25">
        <v>0</v>
      </c>
      <c r="X17" s="25">
        <v>0.2913577407213519</v>
      </c>
      <c r="Y17" s="25">
        <v>0.87479431292360033</v>
      </c>
      <c r="Z17" s="25">
        <v>94.239660240014587</v>
      </c>
      <c r="AA17" s="25">
        <v>0</v>
      </c>
      <c r="AB17" s="25">
        <v>0</v>
      </c>
      <c r="AC17" s="25">
        <v>48.413052497498036</v>
      </c>
      <c r="AD17" s="25">
        <f t="shared" si="4"/>
        <v>27143.662758953516</v>
      </c>
      <c r="AE17" s="14">
        <v>2</v>
      </c>
    </row>
    <row r="18" spans="1:31" s="27" customFormat="1" x14ac:dyDescent="0.25">
      <c r="A18" s="23" t="s">
        <v>44</v>
      </c>
      <c r="B18" s="20" t="s">
        <v>39</v>
      </c>
      <c r="C18" s="24">
        <v>30114</v>
      </c>
      <c r="D18" s="25">
        <v>29.351994661438429</v>
      </c>
      <c r="E18" s="25">
        <v>26647.032464250424</v>
      </c>
      <c r="F18" s="25">
        <v>1309.2744821280014</v>
      </c>
      <c r="G18" s="25">
        <v>1807.4950660258689</v>
      </c>
      <c r="H18" s="25">
        <v>155.58105414703152</v>
      </c>
      <c r="I18" s="25">
        <v>0</v>
      </c>
      <c r="J18" s="25">
        <v>4.3969509965327405E-2</v>
      </c>
      <c r="K18" s="25">
        <v>2.0707477483610476E-2</v>
      </c>
      <c r="L18" s="25">
        <v>8.804521512454448</v>
      </c>
      <c r="M18" s="25">
        <v>0.6249860126225939</v>
      </c>
      <c r="N18" s="25">
        <v>117.68681865297523</v>
      </c>
      <c r="O18" s="25">
        <v>8554.5991679208328</v>
      </c>
      <c r="P18" s="25">
        <v>63.489963688592802</v>
      </c>
      <c r="Q18" s="25">
        <v>70697.034145472411</v>
      </c>
      <c r="R18" s="25">
        <v>0</v>
      </c>
      <c r="S18" s="25">
        <v>0</v>
      </c>
      <c r="T18" s="25">
        <v>0</v>
      </c>
      <c r="U18" s="25">
        <v>0</v>
      </c>
      <c r="V18" s="25">
        <v>6549.9334647929827</v>
      </c>
      <c r="W18" s="25">
        <v>0</v>
      </c>
      <c r="X18" s="25">
        <v>46.003797452690897</v>
      </c>
      <c r="Y18" s="25">
        <v>124.37823796247976</v>
      </c>
      <c r="Z18" s="25">
        <v>13398.99301318327</v>
      </c>
      <c r="AA18" s="25">
        <v>0</v>
      </c>
      <c r="AB18" s="25">
        <v>0</v>
      </c>
      <c r="AC18" s="25">
        <v>442.25101964753355</v>
      </c>
      <c r="AD18" s="25">
        <f t="shared" si="4"/>
        <v>129952.59887449905</v>
      </c>
      <c r="AE18" s="14">
        <v>2</v>
      </c>
    </row>
    <row r="19" spans="1:31" s="27" customFormat="1" x14ac:dyDescent="0.25">
      <c r="A19" s="23" t="s">
        <v>45</v>
      </c>
      <c r="B19" s="20" t="s">
        <v>39</v>
      </c>
      <c r="C19" s="24">
        <v>30115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834.66764258385888</v>
      </c>
      <c r="S19" s="25">
        <v>60.702436147453</v>
      </c>
      <c r="T19" s="25">
        <v>36.554206757698132</v>
      </c>
      <c r="U19" s="25">
        <v>381.15989226957396</v>
      </c>
      <c r="V19" s="25">
        <v>0</v>
      </c>
      <c r="W19" s="25">
        <v>63.549232241442532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f t="shared" si="4"/>
        <v>1376.6334100000265</v>
      </c>
      <c r="AE19" s="14">
        <v>2</v>
      </c>
    </row>
    <row r="20" spans="1:31" s="27" customFormat="1" x14ac:dyDescent="0.25">
      <c r="A20" s="23" t="s">
        <v>46</v>
      </c>
      <c r="B20" s="20" t="s">
        <v>39</v>
      </c>
      <c r="C20" s="24">
        <v>30116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f t="shared" si="4"/>
        <v>0</v>
      </c>
      <c r="AE20" s="14">
        <v>2</v>
      </c>
    </row>
    <row r="21" spans="1:31" s="27" customFormat="1" x14ac:dyDescent="0.25">
      <c r="A21" s="23" t="s">
        <v>47</v>
      </c>
      <c r="B21" s="20" t="s">
        <v>39</v>
      </c>
      <c r="C21" s="24">
        <v>30117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f t="shared" si="4"/>
        <v>0</v>
      </c>
      <c r="AE21" s="14">
        <v>2</v>
      </c>
    </row>
    <row r="22" spans="1:31" s="29" customFormat="1" x14ac:dyDescent="0.25">
      <c r="A22" s="22" t="s">
        <v>48</v>
      </c>
      <c r="B22" s="20" t="s">
        <v>39</v>
      </c>
      <c r="C22" s="21">
        <v>3012</v>
      </c>
      <c r="D22" s="13">
        <v>8.2700213092089072</v>
      </c>
      <c r="E22" s="13">
        <v>7507.8892882209657</v>
      </c>
      <c r="F22" s="13">
        <v>368.89240379384165</v>
      </c>
      <c r="G22" s="13">
        <v>781.55915440360411</v>
      </c>
      <c r="H22" s="13">
        <v>67.273100439343082</v>
      </c>
      <c r="I22" s="13">
        <v>0</v>
      </c>
      <c r="J22" s="13">
        <v>1.2388554459859353E-2</v>
      </c>
      <c r="K22" s="13">
        <v>5.834400081654618E-3</v>
      </c>
      <c r="L22" s="13">
        <v>3.8070667619204186</v>
      </c>
      <c r="M22" s="13">
        <v>0.27024335984129527</v>
      </c>
      <c r="N22" s="13">
        <v>297.47195075006516</v>
      </c>
      <c r="O22" s="13">
        <v>21623.095360152816</v>
      </c>
      <c r="P22" s="13">
        <v>19.143090211324292</v>
      </c>
      <c r="Q22" s="13">
        <v>21316.120276235237</v>
      </c>
      <c r="R22" s="13">
        <v>97.953929071752526</v>
      </c>
      <c r="S22" s="13">
        <v>7.1238440566153844</v>
      </c>
      <c r="T22" s="13">
        <v>4.2898849713800837</v>
      </c>
      <c r="U22" s="13">
        <v>44.731707745121454</v>
      </c>
      <c r="V22" s="13">
        <v>138.26315871671031</v>
      </c>
      <c r="W22" s="13">
        <v>7.4579349551305691</v>
      </c>
      <c r="X22" s="13">
        <v>0.92396016178700546</v>
      </c>
      <c r="Y22" s="13">
        <v>2.7983159322668589</v>
      </c>
      <c r="Z22" s="13">
        <v>301.45639815571099</v>
      </c>
      <c r="AA22" s="13">
        <v>0</v>
      </c>
      <c r="AB22" s="13">
        <v>0</v>
      </c>
      <c r="AC22" s="13">
        <v>129.52044484082208</v>
      </c>
      <c r="AD22" s="13">
        <f t="shared" si="4"/>
        <v>52728.329757200001</v>
      </c>
      <c r="AE22" s="14">
        <v>2</v>
      </c>
    </row>
    <row r="23" spans="1:31" x14ac:dyDescent="0.25">
      <c r="A23" s="22" t="s">
        <v>49</v>
      </c>
      <c r="B23" s="20" t="s">
        <v>39</v>
      </c>
      <c r="C23" s="21">
        <v>3013</v>
      </c>
      <c r="D23" s="13">
        <f t="shared" ref="D23:AC23" si="6">+D24+D25+D26+D27+D28+D29+D30+D31</f>
        <v>7.49880282404163</v>
      </c>
      <c r="E23" s="13">
        <f t="shared" si="6"/>
        <v>6807.7432079179061</v>
      </c>
      <c r="F23" s="13">
        <f t="shared" si="6"/>
        <v>334.49144759233741</v>
      </c>
      <c r="G23" s="13">
        <f t="shared" si="6"/>
        <v>417.96792840151272</v>
      </c>
      <c r="H23" s="13">
        <f t="shared" si="6"/>
        <v>35.976801332760971</v>
      </c>
      <c r="I23" s="13">
        <f t="shared" si="6"/>
        <v>0</v>
      </c>
      <c r="J23" s="13">
        <f t="shared" si="6"/>
        <v>1.123326333705341E-2</v>
      </c>
      <c r="K23" s="13">
        <f t="shared" si="6"/>
        <v>5.290314761363716E-3</v>
      </c>
      <c r="L23" s="13">
        <f t="shared" si="6"/>
        <v>2.0359710442907901</v>
      </c>
      <c r="M23" s="13">
        <f t="shared" si="6"/>
        <v>0.14452272312429568</v>
      </c>
      <c r="N23" s="13">
        <f t="shared" si="6"/>
        <v>149.63566891205977</v>
      </c>
      <c r="O23" s="13">
        <f t="shared" si="6"/>
        <v>10876.945977620089</v>
      </c>
      <c r="P23" s="13">
        <f t="shared" si="6"/>
        <v>33.995973266858776</v>
      </c>
      <c r="Q23" s="13">
        <f t="shared" si="6"/>
        <v>37855.030042921593</v>
      </c>
      <c r="R23" s="13">
        <f t="shared" si="6"/>
        <v>9682.4295561620238</v>
      </c>
      <c r="S23" s="13">
        <f t="shared" si="6"/>
        <v>4490.1704032093221</v>
      </c>
      <c r="T23" s="13">
        <f t="shared" si="6"/>
        <v>208.07553877756189</v>
      </c>
      <c r="U23" s="13">
        <f t="shared" si="6"/>
        <v>29165.819038810932</v>
      </c>
      <c r="V23" s="13">
        <f t="shared" si="6"/>
        <v>917.72772693575325</v>
      </c>
      <c r="W23" s="13">
        <f t="shared" si="6"/>
        <v>4700.7484355992137</v>
      </c>
      <c r="X23" s="13">
        <f t="shared" si="6"/>
        <v>0.40420718744610817</v>
      </c>
      <c r="Y23" s="13">
        <f t="shared" si="6"/>
        <v>17.506125810261135</v>
      </c>
      <c r="Z23" s="13">
        <f t="shared" si="6"/>
        <v>1885.8962891109254</v>
      </c>
      <c r="AA23" s="13">
        <f t="shared" si="6"/>
        <v>0</v>
      </c>
      <c r="AB23" s="13">
        <f t="shared" si="6"/>
        <v>0</v>
      </c>
      <c r="AC23" s="13">
        <f t="shared" si="6"/>
        <v>87.230945802759393</v>
      </c>
      <c r="AD23" s="13">
        <f t="shared" si="4"/>
        <v>107677.49113554088</v>
      </c>
      <c r="AE23" s="14">
        <v>2</v>
      </c>
    </row>
    <row r="24" spans="1:31" s="27" customFormat="1" x14ac:dyDescent="0.25">
      <c r="A24" s="23" t="s">
        <v>50</v>
      </c>
      <c r="B24" s="20" t="s">
        <v>39</v>
      </c>
      <c r="C24" s="24">
        <v>30131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f t="shared" si="4"/>
        <v>0</v>
      </c>
      <c r="AE24" s="14">
        <v>2</v>
      </c>
    </row>
    <row r="25" spans="1:31" s="27" customFormat="1" x14ac:dyDescent="0.25">
      <c r="A25" s="23" t="s">
        <v>51</v>
      </c>
      <c r="B25" s="20" t="s">
        <v>39</v>
      </c>
      <c r="C25" s="24">
        <v>30132</v>
      </c>
      <c r="D25" s="25">
        <v>0.29064513962760063</v>
      </c>
      <c r="E25" s="25">
        <v>263.86044834657002</v>
      </c>
      <c r="F25" s="25">
        <v>12.964511238784034</v>
      </c>
      <c r="G25" s="25">
        <v>2.798245793960997</v>
      </c>
      <c r="H25" s="25">
        <v>0.24086042533115182</v>
      </c>
      <c r="I25" s="25">
        <v>0</v>
      </c>
      <c r="J25" s="25">
        <v>4.3538861704751637E-4</v>
      </c>
      <c r="K25" s="25">
        <v>2.0504663325202511E-4</v>
      </c>
      <c r="L25" s="25">
        <v>1.363058508604093E-2</v>
      </c>
      <c r="M25" s="25">
        <v>9.675625200741755E-4</v>
      </c>
      <c r="N25" s="25">
        <v>5.1062531644623625</v>
      </c>
      <c r="O25" s="25">
        <v>371.17112665530044</v>
      </c>
      <c r="P25" s="25">
        <v>6.9936372791669532</v>
      </c>
      <c r="Q25" s="25">
        <v>7787.5208111852871</v>
      </c>
      <c r="R25" s="25">
        <v>0</v>
      </c>
      <c r="S25" s="25">
        <v>0</v>
      </c>
      <c r="T25" s="25">
        <v>0.26522343768824308</v>
      </c>
      <c r="U25" s="25">
        <v>0</v>
      </c>
      <c r="V25" s="25">
        <v>418.50331030773395</v>
      </c>
      <c r="W25" s="25">
        <v>0</v>
      </c>
      <c r="X25" s="25">
        <v>0</v>
      </c>
      <c r="Y25" s="25">
        <v>7.9435843783149833</v>
      </c>
      <c r="Z25" s="25">
        <v>855.74480976955113</v>
      </c>
      <c r="AA25" s="25">
        <v>0</v>
      </c>
      <c r="AB25" s="25">
        <v>0</v>
      </c>
      <c r="AC25" s="25">
        <v>0</v>
      </c>
      <c r="AD25" s="25">
        <f t="shared" si="4"/>
        <v>9733.4187057046365</v>
      </c>
      <c r="AE25" s="14">
        <v>2</v>
      </c>
    </row>
    <row r="26" spans="1:31" s="27" customFormat="1" x14ac:dyDescent="0.25">
      <c r="A26" s="23" t="s">
        <v>52</v>
      </c>
      <c r="B26" s="20" t="s">
        <v>39</v>
      </c>
      <c r="C26" s="24">
        <v>30133</v>
      </c>
      <c r="D26" s="25">
        <v>8.3011533449606073E-3</v>
      </c>
      <c r="E26" s="25">
        <v>7.5361523203222767</v>
      </c>
      <c r="F26" s="25">
        <v>0.37028107875295596</v>
      </c>
      <c r="G26" s="25">
        <v>7.9921059276352707E-2</v>
      </c>
      <c r="H26" s="25">
        <v>6.8792456944855567E-3</v>
      </c>
      <c r="I26" s="25">
        <v>0</v>
      </c>
      <c r="J26" s="25">
        <v>1.2435190484838728E-5</v>
      </c>
      <c r="K26" s="25">
        <v>5.8563633566137211E-6</v>
      </c>
      <c r="L26" s="25">
        <v>3.8930489987114769E-4</v>
      </c>
      <c r="M26" s="25">
        <v>2.7634678014101291E-5</v>
      </c>
      <c r="N26" s="25">
        <v>0.145840355667751</v>
      </c>
      <c r="O26" s="25">
        <v>10.601066453529119</v>
      </c>
      <c r="P26" s="25">
        <v>0.19974617696268132</v>
      </c>
      <c r="Q26" s="25">
        <v>222.42038698307596</v>
      </c>
      <c r="R26" s="25">
        <v>0</v>
      </c>
      <c r="S26" s="25">
        <v>0</v>
      </c>
      <c r="T26" s="25">
        <v>7.5750808348237489E-3</v>
      </c>
      <c r="U26" s="25">
        <v>0</v>
      </c>
      <c r="V26" s="25">
        <v>11.95292705974507</v>
      </c>
      <c r="W26" s="25">
        <v>0</v>
      </c>
      <c r="X26" s="25">
        <v>0</v>
      </c>
      <c r="Y26" s="25">
        <v>0.22687773866618022</v>
      </c>
      <c r="Z26" s="25">
        <v>24.441037958360546</v>
      </c>
      <c r="AA26" s="25">
        <v>0</v>
      </c>
      <c r="AB26" s="25">
        <v>0</v>
      </c>
      <c r="AC26" s="25">
        <v>0</v>
      </c>
      <c r="AD26" s="25">
        <f t="shared" si="4"/>
        <v>277.99742789536486</v>
      </c>
      <c r="AE26" s="14">
        <v>2</v>
      </c>
    </row>
    <row r="27" spans="1:31" s="27" customFormat="1" x14ac:dyDescent="0.25">
      <c r="A27" s="23" t="s">
        <v>53</v>
      </c>
      <c r="B27" s="20" t="s">
        <v>39</v>
      </c>
      <c r="C27" s="24">
        <v>30134</v>
      </c>
      <c r="D27" s="25">
        <v>5.6293605691881927</v>
      </c>
      <c r="E27" s="25">
        <v>5110.5812593104993</v>
      </c>
      <c r="F27" s="25">
        <v>251.10314406054982</v>
      </c>
      <c r="G27" s="25">
        <v>350.68478839282619</v>
      </c>
      <c r="H27" s="25">
        <v>30.185370946237331</v>
      </c>
      <c r="I27" s="25">
        <v>0</v>
      </c>
      <c r="J27" s="25">
        <v>8.4328247023880924E-3</v>
      </c>
      <c r="K27" s="25">
        <v>3.9714458447600619E-3</v>
      </c>
      <c r="L27" s="25">
        <v>1.7082269387788103</v>
      </c>
      <c r="M27" s="25">
        <v>0.12125791749292315</v>
      </c>
      <c r="N27" s="25">
        <v>100.63377364052199</v>
      </c>
      <c r="O27" s="25">
        <v>7315.0213940988288</v>
      </c>
      <c r="P27" s="25">
        <v>11.264923161776487</v>
      </c>
      <c r="Q27" s="25">
        <v>12543.662197074516</v>
      </c>
      <c r="R27" s="25">
        <v>3359.2334182855329</v>
      </c>
      <c r="S27" s="25">
        <v>432.82069397584235</v>
      </c>
      <c r="T27" s="25">
        <v>136.34160974313752</v>
      </c>
      <c r="U27" s="25">
        <v>2766.1136950261644</v>
      </c>
      <c r="V27" s="25">
        <v>51.982406920991814</v>
      </c>
      <c r="W27" s="25">
        <v>453.118928102974</v>
      </c>
      <c r="X27" s="25">
        <v>0.23404439302386928</v>
      </c>
      <c r="Y27" s="25">
        <v>1.0734696513130053</v>
      </c>
      <c r="Z27" s="25">
        <v>115.64251587280222</v>
      </c>
      <c r="AA27" s="25">
        <v>0</v>
      </c>
      <c r="AB27" s="25">
        <v>0</v>
      </c>
      <c r="AC27" s="25">
        <v>70.507534286459332</v>
      </c>
      <c r="AD27" s="25">
        <f t="shared" si="4"/>
        <v>33107.676416639995</v>
      </c>
      <c r="AE27" s="14">
        <v>2</v>
      </c>
    </row>
    <row r="28" spans="1:31" s="27" customFormat="1" x14ac:dyDescent="0.25">
      <c r="A28" s="23" t="s">
        <v>54</v>
      </c>
      <c r="B28" s="20" t="s">
        <v>39</v>
      </c>
      <c r="C28" s="24">
        <v>30135</v>
      </c>
      <c r="D28" s="25">
        <v>8.7258747801685382E-2</v>
      </c>
      <c r="E28" s="25">
        <v>79.217331301715447</v>
      </c>
      <c r="F28" s="25">
        <v>3.8922619452940026</v>
      </c>
      <c r="G28" s="25">
        <v>7.3588564414162176</v>
      </c>
      <c r="H28" s="25">
        <v>0.6334172988861827</v>
      </c>
      <c r="I28" s="25">
        <v>0</v>
      </c>
      <c r="J28" s="25">
        <v>1.3071426406562902E-4</v>
      </c>
      <c r="K28" s="25">
        <v>6.1559991959432168E-5</v>
      </c>
      <c r="L28" s="25">
        <v>3.5845857099886413E-2</v>
      </c>
      <c r="M28" s="25">
        <v>2.5445061683598471E-3</v>
      </c>
      <c r="N28" s="25">
        <v>0.58536962982318885</v>
      </c>
      <c r="O28" s="25">
        <v>42.550241441886236</v>
      </c>
      <c r="P28" s="25">
        <v>0.22102925461809367</v>
      </c>
      <c r="Q28" s="25">
        <v>246.11941562176722</v>
      </c>
      <c r="R28" s="25">
        <v>1401.7470978294634</v>
      </c>
      <c r="S28" s="25">
        <v>101.94412645189085</v>
      </c>
      <c r="T28" s="25">
        <v>61.389408935801008</v>
      </c>
      <c r="U28" s="25">
        <v>640.12278125923183</v>
      </c>
      <c r="V28" s="25">
        <v>24.921995531724907</v>
      </c>
      <c r="W28" s="25">
        <v>106.72505715924262</v>
      </c>
      <c r="X28" s="25">
        <v>0.17270697931892556</v>
      </c>
      <c r="Y28" s="25">
        <v>0.4730427920311418</v>
      </c>
      <c r="Z28" s="25">
        <v>50.959855752852846</v>
      </c>
      <c r="AA28" s="25">
        <v>0</v>
      </c>
      <c r="AB28" s="25">
        <v>0</v>
      </c>
      <c r="AC28" s="25">
        <v>1.616309867710114</v>
      </c>
      <c r="AD28" s="25">
        <f t="shared" si="4"/>
        <v>2770.7761468800004</v>
      </c>
      <c r="AE28" s="14">
        <v>2</v>
      </c>
    </row>
    <row r="29" spans="1:31" s="27" customFormat="1" x14ac:dyDescent="0.25">
      <c r="A29" s="23" t="s">
        <v>55</v>
      </c>
      <c r="B29" s="20" t="s">
        <v>39</v>
      </c>
      <c r="C29" s="24">
        <v>30136</v>
      </c>
      <c r="D29" s="25">
        <v>1.0229397504215458</v>
      </c>
      <c r="E29" s="25">
        <v>928.66972254754899</v>
      </c>
      <c r="F29" s="25">
        <v>45.629229884701886</v>
      </c>
      <c r="G29" s="25">
        <v>54.453229740172532</v>
      </c>
      <c r="H29" s="25">
        <v>4.6870893558307944</v>
      </c>
      <c r="I29" s="25">
        <v>0</v>
      </c>
      <c r="J29" s="25">
        <v>1.5323714816962793E-3</v>
      </c>
      <c r="K29" s="25">
        <v>7.2167163060890972E-4</v>
      </c>
      <c r="L29" s="25">
        <v>0.2652481003580851</v>
      </c>
      <c r="M29" s="25">
        <v>1.882854762340214E-2</v>
      </c>
      <c r="N29" s="25">
        <v>21.507499810515213</v>
      </c>
      <c r="O29" s="25">
        <v>1563.3699856023725</v>
      </c>
      <c r="P29" s="25">
        <v>2.2788817328560205</v>
      </c>
      <c r="Q29" s="25">
        <v>2537.5692522275285</v>
      </c>
      <c r="R29" s="25">
        <v>0</v>
      </c>
      <c r="S29" s="25">
        <v>0</v>
      </c>
      <c r="T29" s="25">
        <v>0</v>
      </c>
      <c r="U29" s="25">
        <v>0</v>
      </c>
      <c r="V29" s="25">
        <v>0.82977012357091262</v>
      </c>
      <c r="W29" s="25">
        <v>0</v>
      </c>
      <c r="X29" s="25">
        <v>-2.5441848966867007E-3</v>
      </c>
      <c r="Y29" s="25">
        <v>1.5749813272309943E-2</v>
      </c>
      <c r="Z29" s="25">
        <v>1.6966926164228371</v>
      </c>
      <c r="AA29" s="25">
        <v>0</v>
      </c>
      <c r="AB29" s="25">
        <v>0</v>
      </c>
      <c r="AC29" s="25">
        <v>15.107101648589945</v>
      </c>
      <c r="AD29" s="25">
        <f t="shared" si="4"/>
        <v>5177.1209313600011</v>
      </c>
      <c r="AE29" s="14">
        <v>2</v>
      </c>
    </row>
    <row r="30" spans="1:31" s="27" customFormat="1" x14ac:dyDescent="0.25">
      <c r="A30" s="23" t="s">
        <v>56</v>
      </c>
      <c r="B30" s="20" t="s">
        <v>39</v>
      </c>
      <c r="C30" s="24">
        <v>30137</v>
      </c>
      <c r="D30" s="25">
        <v>0.46029746365764368</v>
      </c>
      <c r="E30" s="25">
        <v>417.87829409124981</v>
      </c>
      <c r="F30" s="25">
        <v>20.532019384254696</v>
      </c>
      <c r="G30" s="25">
        <v>2.5928869738604785</v>
      </c>
      <c r="H30" s="25">
        <v>0.22318406078102473</v>
      </c>
      <c r="I30" s="25">
        <v>0</v>
      </c>
      <c r="J30" s="25">
        <v>6.8952908137105305E-4</v>
      </c>
      <c r="K30" s="25">
        <v>3.2473429742667321E-4</v>
      </c>
      <c r="L30" s="25">
        <v>1.2630258068096303E-2</v>
      </c>
      <c r="M30" s="25">
        <v>8.9655464152228639E-4</v>
      </c>
      <c r="N30" s="25">
        <v>21.656932311069248</v>
      </c>
      <c r="O30" s="25">
        <v>1574.2321633681706</v>
      </c>
      <c r="P30" s="25">
        <v>13.037755661478538</v>
      </c>
      <c r="Q30" s="25">
        <v>14517.737979829417</v>
      </c>
      <c r="R30" s="25">
        <v>4921.4490400470277</v>
      </c>
      <c r="S30" s="25">
        <v>3955.4055827815887</v>
      </c>
      <c r="T30" s="25">
        <v>10.071721580100263</v>
      </c>
      <c r="U30" s="25">
        <v>25759.582562525535</v>
      </c>
      <c r="V30" s="25">
        <v>409.53731699198659</v>
      </c>
      <c r="W30" s="25">
        <v>4140.9044503369969</v>
      </c>
      <c r="X30" s="25">
        <v>0</v>
      </c>
      <c r="Y30" s="25">
        <v>7.7734014366635158</v>
      </c>
      <c r="Z30" s="25">
        <v>837.41137714093588</v>
      </c>
      <c r="AA30" s="25">
        <v>0</v>
      </c>
      <c r="AB30" s="25">
        <v>0</v>
      </c>
      <c r="AC30" s="25">
        <v>0</v>
      </c>
      <c r="AD30" s="25">
        <f t="shared" si="4"/>
        <v>56610.501507060864</v>
      </c>
      <c r="AE30" s="14">
        <v>2</v>
      </c>
    </row>
    <row r="31" spans="1:31" s="27" customFormat="1" x14ac:dyDescent="0.25">
      <c r="A31" s="23" t="s">
        <v>57</v>
      </c>
      <c r="B31" s="20" t="s">
        <v>39</v>
      </c>
      <c r="C31" s="24">
        <v>30138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f t="shared" si="4"/>
        <v>0</v>
      </c>
      <c r="AE31" s="14">
        <v>2</v>
      </c>
    </row>
    <row r="32" spans="1:31" x14ac:dyDescent="0.25">
      <c r="A32" s="22" t="s">
        <v>58</v>
      </c>
      <c r="B32" s="20" t="s">
        <v>39</v>
      </c>
      <c r="C32" s="21">
        <v>3014</v>
      </c>
      <c r="D32" s="13">
        <f t="shared" ref="D32:AC32" si="7">+D33+D34+D35+D36+D37+D38</f>
        <v>18.111499964316767</v>
      </c>
      <c r="E32" s="13">
        <f t="shared" si="7"/>
        <v>16442.416711102258</v>
      </c>
      <c r="F32" s="13">
        <f t="shared" si="7"/>
        <v>807.88120227806269</v>
      </c>
      <c r="G32" s="13">
        <f t="shared" si="7"/>
        <v>757.3341378876969</v>
      </c>
      <c r="H32" s="13">
        <f t="shared" si="7"/>
        <v>65.187919861472452</v>
      </c>
      <c r="I32" s="13">
        <f t="shared" si="7"/>
        <v>0</v>
      </c>
      <c r="J32" s="13">
        <f t="shared" si="7"/>
        <v>2.7131163907380833E-2</v>
      </c>
      <c r="K32" s="13">
        <f t="shared" si="7"/>
        <v>1.2777444328109663E-2</v>
      </c>
      <c r="L32" s="13">
        <f t="shared" si="7"/>
        <v>3.6890638511170004</v>
      </c>
      <c r="M32" s="13">
        <f t="shared" si="7"/>
        <v>0.26186696271436855</v>
      </c>
      <c r="N32" s="13">
        <f t="shared" si="7"/>
        <v>447.23121308299284</v>
      </c>
      <c r="O32" s="13">
        <f t="shared" si="7"/>
        <v>32509.025285061296</v>
      </c>
      <c r="P32" s="13">
        <f t="shared" si="7"/>
        <v>210.43117999636635</v>
      </c>
      <c r="Q32" s="13">
        <f t="shared" si="7"/>
        <v>234318.29935269078</v>
      </c>
      <c r="R32" s="13">
        <f t="shared" si="7"/>
        <v>37274.92382406145</v>
      </c>
      <c r="S32" s="13">
        <f t="shared" si="7"/>
        <v>29791.643691155445</v>
      </c>
      <c r="T32" s="13">
        <f t="shared" si="7"/>
        <v>79.635644714100508</v>
      </c>
      <c r="U32" s="13">
        <f t="shared" si="7"/>
        <v>194002.54241609029</v>
      </c>
      <c r="V32" s="13">
        <f t="shared" si="7"/>
        <v>11869.388758390111</v>
      </c>
      <c r="W32" s="13">
        <f t="shared" si="7"/>
        <v>31188.799065405896</v>
      </c>
      <c r="X32" s="13">
        <f t="shared" si="7"/>
        <v>0.23682433214187829</v>
      </c>
      <c r="Y32" s="13">
        <f t="shared" si="7"/>
        <v>225.62643983571664</v>
      </c>
      <c r="Z32" s="13">
        <f t="shared" si="7"/>
        <v>24306.238297572268</v>
      </c>
      <c r="AA32" s="13">
        <f t="shared" si="7"/>
        <v>0</v>
      </c>
      <c r="AB32" s="13">
        <f t="shared" si="7"/>
        <v>0</v>
      </c>
      <c r="AC32" s="13">
        <f t="shared" si="7"/>
        <v>221.50626668510719</v>
      </c>
      <c r="AD32" s="13">
        <f t="shared" si="4"/>
        <v>614540.45056958974</v>
      </c>
      <c r="AE32" s="14">
        <v>2</v>
      </c>
    </row>
    <row r="33" spans="1:31" s="27" customFormat="1" x14ac:dyDescent="0.25">
      <c r="A33" s="23" t="s">
        <v>59</v>
      </c>
      <c r="B33" s="20" t="s">
        <v>39</v>
      </c>
      <c r="C33" s="24">
        <v>30141</v>
      </c>
      <c r="D33" s="25">
        <v>17.229186596943013</v>
      </c>
      <c r="E33" s="25">
        <v>15641.413807713938</v>
      </c>
      <c r="F33" s="25">
        <v>768.52475000054392</v>
      </c>
      <c r="G33" s="25">
        <v>741.23613123269615</v>
      </c>
      <c r="H33" s="25">
        <v>63.802275777498451</v>
      </c>
      <c r="I33" s="25">
        <v>0</v>
      </c>
      <c r="J33" s="25">
        <v>2.5809451810919825E-2</v>
      </c>
      <c r="K33" s="25">
        <v>1.2154982911121749E-2</v>
      </c>
      <c r="L33" s="25">
        <v>3.6106485632605194</v>
      </c>
      <c r="M33" s="25">
        <v>0.25630067975205767</v>
      </c>
      <c r="N33" s="25">
        <v>350.89396053374588</v>
      </c>
      <c r="O33" s="25">
        <v>25506.315976318056</v>
      </c>
      <c r="P33" s="25">
        <v>116.631196410114</v>
      </c>
      <c r="Q33" s="25">
        <v>129870.59994987187</v>
      </c>
      <c r="R33" s="25">
        <v>13483.201139390336</v>
      </c>
      <c r="S33" s="25">
        <v>10836.550094604238</v>
      </c>
      <c r="T33" s="25">
        <v>34.316256011535437</v>
      </c>
      <c r="U33" s="25">
        <v>70573.042640698462</v>
      </c>
      <c r="V33" s="25">
        <v>11682.885772628963</v>
      </c>
      <c r="W33" s="25">
        <v>11344.757844400381</v>
      </c>
      <c r="X33" s="25">
        <v>0.23682433214187829</v>
      </c>
      <c r="Y33" s="25">
        <v>221.75210238803882</v>
      </c>
      <c r="Z33" s="25">
        <v>23888.864476857674</v>
      </c>
      <c r="AA33" s="25">
        <v>0</v>
      </c>
      <c r="AB33" s="25">
        <v>0</v>
      </c>
      <c r="AC33" s="25">
        <v>221.50626668510719</v>
      </c>
      <c r="AD33" s="25">
        <f t="shared" si="4"/>
        <v>315367.6655661299</v>
      </c>
      <c r="AE33" s="14">
        <v>2</v>
      </c>
    </row>
    <row r="34" spans="1:31" s="27" customFormat="1" x14ac:dyDescent="0.25">
      <c r="A34" s="23" t="s">
        <v>60</v>
      </c>
      <c r="B34" s="20" t="s">
        <v>39</v>
      </c>
      <c r="C34" s="24">
        <v>30142</v>
      </c>
      <c r="D34" s="25">
        <v>0.82743382813275168</v>
      </c>
      <c r="E34" s="25">
        <v>751.18084254897883</v>
      </c>
      <c r="F34" s="25">
        <v>36.908496656513364</v>
      </c>
      <c r="G34" s="25">
        <v>15.989635493847658</v>
      </c>
      <c r="H34" s="25">
        <v>1.3763159813372379</v>
      </c>
      <c r="I34" s="25">
        <v>0</v>
      </c>
      <c r="J34" s="25">
        <v>1.2395021316738376E-3</v>
      </c>
      <c r="K34" s="25">
        <v>5.8374456533091042E-4</v>
      </c>
      <c r="L34" s="25">
        <v>7.7887399157012149E-2</v>
      </c>
      <c r="M34" s="25">
        <v>5.5288109596673849E-3</v>
      </c>
      <c r="N34" s="25">
        <v>89.838460874469973</v>
      </c>
      <c r="O34" s="25">
        <v>6530.3152166107093</v>
      </c>
      <c r="P34" s="25">
        <v>87.208282210028415</v>
      </c>
      <c r="Q34" s="25">
        <v>97107.740294362433</v>
      </c>
      <c r="R34" s="25">
        <v>5068.5286680930085</v>
      </c>
      <c r="S34" s="25">
        <v>3907.1218431002985</v>
      </c>
      <c r="T34" s="25">
        <v>7.9271589803328135</v>
      </c>
      <c r="U34" s="25">
        <v>25429.569637007549</v>
      </c>
      <c r="V34" s="25">
        <v>64.115729916733684</v>
      </c>
      <c r="W34" s="25">
        <v>4090.3563211146679</v>
      </c>
      <c r="X34" s="25">
        <v>0</v>
      </c>
      <c r="Y34" s="25">
        <v>1.5513128271182932</v>
      </c>
      <c r="Z34" s="25">
        <v>167.11950637289107</v>
      </c>
      <c r="AA34" s="25">
        <v>0</v>
      </c>
      <c r="AB34" s="25">
        <v>0</v>
      </c>
      <c r="AC34" s="25">
        <v>0</v>
      </c>
      <c r="AD34" s="25">
        <f t="shared" si="4"/>
        <v>143357.76039543588</v>
      </c>
      <c r="AE34" s="14">
        <v>2</v>
      </c>
    </row>
    <row r="35" spans="1:31" s="27" customFormat="1" x14ac:dyDescent="0.25">
      <c r="A35" s="23" t="s">
        <v>61</v>
      </c>
      <c r="B35" s="20" t="s">
        <v>39</v>
      </c>
      <c r="C35" s="24">
        <v>30143</v>
      </c>
      <c r="D35" s="25">
        <v>2.5730230467336667E-3</v>
      </c>
      <c r="E35" s="25">
        <v>2.3359035543724964</v>
      </c>
      <c r="F35" s="25">
        <v>0.11477221415011468</v>
      </c>
      <c r="G35" s="25">
        <v>3.7946195404324279E-3</v>
      </c>
      <c r="H35" s="25">
        <v>3.2662380068646457E-4</v>
      </c>
      <c r="I35" s="25">
        <v>0</v>
      </c>
      <c r="J35" s="25">
        <v>3.8544079814447871E-6</v>
      </c>
      <c r="K35" s="25">
        <v>1.8152366617539153E-6</v>
      </c>
      <c r="L35" s="25">
        <v>1.8484039045691737E-5</v>
      </c>
      <c r="M35" s="25">
        <v>1.3120833249127667E-6</v>
      </c>
      <c r="N35" s="25">
        <v>7.011955314040706E-3</v>
      </c>
      <c r="O35" s="25">
        <v>0.50969571428273308</v>
      </c>
      <c r="P35" s="25">
        <v>0.16097444936243038</v>
      </c>
      <c r="Q35" s="25">
        <v>179.24748230985472</v>
      </c>
      <c r="R35" s="25">
        <v>16321.726397387605</v>
      </c>
      <c r="S35" s="25">
        <v>13117.89417863068</v>
      </c>
      <c r="T35" s="25">
        <v>32.587646397434</v>
      </c>
      <c r="U35" s="25">
        <v>85430.298124643436</v>
      </c>
      <c r="V35" s="25">
        <v>0.5830345482175342</v>
      </c>
      <c r="W35" s="25">
        <v>13733.091397707374</v>
      </c>
      <c r="X35" s="25">
        <v>0</v>
      </c>
      <c r="Y35" s="25">
        <v>1.1066541208080739E-2</v>
      </c>
      <c r="Z35" s="25">
        <v>1.1921740551744207</v>
      </c>
      <c r="AA35" s="25">
        <v>0</v>
      </c>
      <c r="AB35" s="25">
        <v>0</v>
      </c>
      <c r="AC35" s="25">
        <v>0</v>
      </c>
      <c r="AD35" s="25">
        <f t="shared" si="4"/>
        <v>128819.76657984064</v>
      </c>
      <c r="AE35" s="14">
        <v>2</v>
      </c>
    </row>
    <row r="36" spans="1:31" s="27" customFormat="1" x14ac:dyDescent="0.25">
      <c r="A36" s="23" t="s">
        <v>62</v>
      </c>
      <c r="B36" s="20" t="s">
        <v>39</v>
      </c>
      <c r="C36" s="24">
        <v>30144</v>
      </c>
      <c r="D36" s="25">
        <v>9.881882326817689E-3</v>
      </c>
      <c r="E36" s="25">
        <v>8.9712076541277579</v>
      </c>
      <c r="F36" s="25">
        <v>0.44079104384996615</v>
      </c>
      <c r="G36" s="25">
        <v>3.0433094091290094E-2</v>
      </c>
      <c r="H36" s="25">
        <v>2.6195440024570139E-3</v>
      </c>
      <c r="I36" s="25">
        <v>0</v>
      </c>
      <c r="J36" s="25">
        <v>1.4803134453279091E-5</v>
      </c>
      <c r="K36" s="25">
        <v>6.9715485485250347E-6</v>
      </c>
      <c r="L36" s="25">
        <v>1.4824318840684408E-4</v>
      </c>
      <c r="M36" s="25">
        <v>1.0522993110959563E-5</v>
      </c>
      <c r="N36" s="25">
        <v>0.7894427537476697</v>
      </c>
      <c r="O36" s="25">
        <v>57.384220268921474</v>
      </c>
      <c r="P36" s="25">
        <v>1.055476971191232</v>
      </c>
      <c r="Q36" s="25">
        <v>1175.2895597493164</v>
      </c>
      <c r="R36" s="25">
        <v>1785.9360142801766</v>
      </c>
      <c r="S36" s="25">
        <v>1435.3701976576804</v>
      </c>
      <c r="T36" s="25">
        <v>3.5686108052927721</v>
      </c>
      <c r="U36" s="25">
        <v>9347.8497566233764</v>
      </c>
      <c r="V36" s="25">
        <v>110.14609103798503</v>
      </c>
      <c r="W36" s="25">
        <v>1502.6855565041524</v>
      </c>
      <c r="X36" s="25">
        <v>0</v>
      </c>
      <c r="Y36" s="25">
        <v>2.0906758597881243</v>
      </c>
      <c r="Z36" s="25">
        <v>225.22389524912271</v>
      </c>
      <c r="AA36" s="25">
        <v>0</v>
      </c>
      <c r="AB36" s="25">
        <v>0</v>
      </c>
      <c r="AC36" s="25">
        <v>0</v>
      </c>
      <c r="AD36" s="25">
        <f t="shared" si="4"/>
        <v>15656.844611520015</v>
      </c>
      <c r="AE36" s="14">
        <v>2</v>
      </c>
    </row>
    <row r="37" spans="1:31" s="27" customFormat="1" x14ac:dyDescent="0.25">
      <c r="A37" s="23" t="s">
        <v>63</v>
      </c>
      <c r="B37" s="20" t="s">
        <v>39</v>
      </c>
      <c r="C37" s="24">
        <v>30145</v>
      </c>
      <c r="D37" s="25">
        <v>1.1125344386582137E-2</v>
      </c>
      <c r="E37" s="25">
        <v>10.100077233752543</v>
      </c>
      <c r="F37" s="25">
        <v>0.49625688741945839</v>
      </c>
      <c r="G37" s="25">
        <v>5.439407265063885E-2</v>
      </c>
      <c r="H37" s="25">
        <v>4.6819973793585405E-3</v>
      </c>
      <c r="I37" s="25">
        <v>0</v>
      </c>
      <c r="J37" s="25">
        <v>1.666585002198109E-5</v>
      </c>
      <c r="K37" s="25">
        <v>7.848796003129005E-6</v>
      </c>
      <c r="L37" s="25">
        <v>2.6495993920223827E-4</v>
      </c>
      <c r="M37" s="25">
        <v>1.8808092600204038E-5</v>
      </c>
      <c r="N37" s="25">
        <v>0.51591439132644323</v>
      </c>
      <c r="O37" s="25">
        <v>37.501573016206251</v>
      </c>
      <c r="P37" s="25">
        <v>0.22195995801137491</v>
      </c>
      <c r="Q37" s="25">
        <v>247.15576791670378</v>
      </c>
      <c r="R37" s="25">
        <v>615.53160491032463</v>
      </c>
      <c r="S37" s="25">
        <v>494.70737716254837</v>
      </c>
      <c r="T37" s="25">
        <v>1.2341006335165254</v>
      </c>
      <c r="U37" s="25">
        <v>3221.7822571174743</v>
      </c>
      <c r="V37" s="25">
        <v>8.7100050894487673</v>
      </c>
      <c r="W37" s="25">
        <v>517.90794567932346</v>
      </c>
      <c r="X37" s="25">
        <v>0</v>
      </c>
      <c r="Y37" s="25">
        <v>0.1653240456155852</v>
      </c>
      <c r="Z37" s="25">
        <v>17.809994484587033</v>
      </c>
      <c r="AA37" s="25">
        <v>0</v>
      </c>
      <c r="AB37" s="25">
        <v>0</v>
      </c>
      <c r="AC37" s="25">
        <v>0</v>
      </c>
      <c r="AD37" s="25">
        <f t="shared" si="4"/>
        <v>5173.9106682233523</v>
      </c>
      <c r="AE37" s="14">
        <v>2</v>
      </c>
    </row>
    <row r="38" spans="1:31" s="27" customFormat="1" x14ac:dyDescent="0.25">
      <c r="A38" s="23" t="s">
        <v>64</v>
      </c>
      <c r="B38" s="20" t="s">
        <v>39</v>
      </c>
      <c r="C38" s="24">
        <v>30146</v>
      </c>
      <c r="D38" s="25">
        <v>3.1299289480872391E-2</v>
      </c>
      <c r="E38" s="25">
        <v>28.414872397087905</v>
      </c>
      <c r="F38" s="25">
        <v>1.3961354755859496</v>
      </c>
      <c r="G38" s="25">
        <v>1.9749374870603253E-2</v>
      </c>
      <c r="H38" s="25">
        <v>1.6999374542521562E-3</v>
      </c>
      <c r="I38" s="25">
        <v>0</v>
      </c>
      <c r="J38" s="25">
        <v>4.6886572330462623E-5</v>
      </c>
      <c r="K38" s="25">
        <v>2.2081270443594752E-5</v>
      </c>
      <c r="L38" s="25">
        <v>9.6201532814178624E-5</v>
      </c>
      <c r="M38" s="25">
        <v>6.8288336074442851E-6</v>
      </c>
      <c r="N38" s="25">
        <v>5.186422574388855</v>
      </c>
      <c r="O38" s="25">
        <v>376.99860313312206</v>
      </c>
      <c r="P38" s="25">
        <v>5.1532899976588746</v>
      </c>
      <c r="Q38" s="25">
        <v>5738.2662984806266</v>
      </c>
      <c r="R38" s="25">
        <v>0</v>
      </c>
      <c r="S38" s="25">
        <v>0</v>
      </c>
      <c r="T38" s="25">
        <v>1.8718859889576248E-3</v>
      </c>
      <c r="U38" s="25">
        <v>0</v>
      </c>
      <c r="V38" s="25">
        <v>2.9481251687621084</v>
      </c>
      <c r="W38" s="25">
        <v>0</v>
      </c>
      <c r="X38" s="25">
        <v>0</v>
      </c>
      <c r="Y38" s="25">
        <v>5.5958173947717828E-2</v>
      </c>
      <c r="Z38" s="25">
        <v>6.028250552818947</v>
      </c>
      <c r="AA38" s="25">
        <v>0</v>
      </c>
      <c r="AB38" s="25">
        <v>0</v>
      </c>
      <c r="AC38" s="25">
        <v>0</v>
      </c>
      <c r="AD38" s="25">
        <f t="shared" si="4"/>
        <v>6164.5027484400043</v>
      </c>
      <c r="AE38" s="14">
        <v>2</v>
      </c>
    </row>
    <row r="39" spans="1:31" x14ac:dyDescent="0.25">
      <c r="A39" s="22" t="s">
        <v>65</v>
      </c>
      <c r="B39" s="20" t="s">
        <v>39</v>
      </c>
      <c r="C39" s="21">
        <v>3015</v>
      </c>
      <c r="D39" s="13">
        <f t="shared" ref="D39:AC39" si="8">+D40+D41+D42+D43+D44</f>
        <v>23.726713642509935</v>
      </c>
      <c r="E39" s="13">
        <f t="shared" si="8"/>
        <v>21540.154800196862</v>
      </c>
      <c r="F39" s="13">
        <f t="shared" si="8"/>
        <v>1058.3533104040916</v>
      </c>
      <c r="G39" s="13">
        <f t="shared" si="8"/>
        <v>1351.6066285320462</v>
      </c>
      <c r="H39" s="13">
        <f t="shared" si="8"/>
        <v>116.3402257697346</v>
      </c>
      <c r="I39" s="13">
        <f t="shared" si="8"/>
        <v>0</v>
      </c>
      <c r="J39" s="13">
        <f t="shared" si="8"/>
        <v>3.5542796460078269E-2</v>
      </c>
      <c r="K39" s="13">
        <f t="shared" si="8"/>
        <v>1.6738909712252933E-2</v>
      </c>
      <c r="L39" s="13">
        <f t="shared" si="8"/>
        <v>6.5838351987601538</v>
      </c>
      <c r="M39" s="13">
        <f t="shared" si="8"/>
        <v>0.46735133792526817</v>
      </c>
      <c r="N39" s="13">
        <f t="shared" si="8"/>
        <v>511.17582043153669</v>
      </c>
      <c r="O39" s="13">
        <f t="shared" si="8"/>
        <v>37157.128539767211</v>
      </c>
      <c r="P39" s="13">
        <f t="shared" si="8"/>
        <v>65.696405108469506</v>
      </c>
      <c r="Q39" s="13">
        <f t="shared" si="8"/>
        <v>73153.940014344931</v>
      </c>
      <c r="R39" s="13">
        <f t="shared" si="8"/>
        <v>34247.851534426103</v>
      </c>
      <c r="S39" s="13">
        <f t="shared" si="8"/>
        <v>20683.466854351544</v>
      </c>
      <c r="T39" s="13">
        <f t="shared" si="8"/>
        <v>367.61118575090745</v>
      </c>
      <c r="U39" s="13">
        <f t="shared" si="8"/>
        <v>134443.57381401453</v>
      </c>
      <c r="V39" s="13">
        <f t="shared" si="8"/>
        <v>791.68852899181661</v>
      </c>
      <c r="W39" s="13">
        <f t="shared" si="8"/>
        <v>21653.470966016848</v>
      </c>
      <c r="X39" s="13">
        <f t="shared" si="8"/>
        <v>0.25890110479830608</v>
      </c>
      <c r="Y39" s="13">
        <f t="shared" si="8"/>
        <v>19.160815627046638</v>
      </c>
      <c r="Z39" s="13">
        <f t="shared" si="8"/>
        <v>2064.1523703779931</v>
      </c>
      <c r="AA39" s="13">
        <f t="shared" si="8"/>
        <v>0</v>
      </c>
      <c r="AB39" s="13">
        <f t="shared" si="8"/>
        <v>0</v>
      </c>
      <c r="AC39" s="13">
        <f t="shared" si="8"/>
        <v>339.44312939825039</v>
      </c>
      <c r="AD39" s="13">
        <f t="shared" si="4"/>
        <v>349595.90402650007</v>
      </c>
      <c r="AE39" s="14">
        <v>2</v>
      </c>
    </row>
    <row r="40" spans="1:31" s="27" customFormat="1" x14ac:dyDescent="0.25">
      <c r="A40" s="23" t="s">
        <v>66</v>
      </c>
      <c r="B40" s="20" t="s">
        <v>39</v>
      </c>
      <c r="C40" s="24">
        <v>30151</v>
      </c>
      <c r="D40" s="25">
        <v>2.7560231187963926</v>
      </c>
      <c r="E40" s="25">
        <v>2502.0390731834914</v>
      </c>
      <c r="F40" s="25">
        <v>122.93511167523879</v>
      </c>
      <c r="G40" s="25">
        <v>175.24546844239049</v>
      </c>
      <c r="H40" s="25">
        <v>15.084342539703091</v>
      </c>
      <c r="I40" s="25">
        <v>0</v>
      </c>
      <c r="J40" s="25">
        <v>4.1285434732581837E-3</v>
      </c>
      <c r="K40" s="25">
        <v>1.9443410008439074E-3</v>
      </c>
      <c r="L40" s="25">
        <v>0.85364133261711561</v>
      </c>
      <c r="M40" s="25">
        <v>6.0595444275708309E-2</v>
      </c>
      <c r="N40" s="25">
        <v>24.706434635975825</v>
      </c>
      <c r="O40" s="25">
        <v>1795.8990445857039</v>
      </c>
      <c r="P40" s="25">
        <v>12.110921044630459</v>
      </c>
      <c r="Q40" s="25">
        <v>13485.693625923332</v>
      </c>
      <c r="R40" s="25">
        <v>3513.4272004594782</v>
      </c>
      <c r="S40" s="25">
        <v>2547.7380129120993</v>
      </c>
      <c r="T40" s="25">
        <v>0.35899650956319296</v>
      </c>
      <c r="U40" s="25">
        <v>16566.342009935226</v>
      </c>
      <c r="V40" s="25">
        <v>566.86339887917802</v>
      </c>
      <c r="W40" s="25">
        <v>2667.2207072482665</v>
      </c>
      <c r="X40" s="25">
        <v>0</v>
      </c>
      <c r="Y40" s="25">
        <v>14.538627634417693</v>
      </c>
      <c r="Z40" s="25">
        <v>1566.2142613211854</v>
      </c>
      <c r="AA40" s="25">
        <v>0</v>
      </c>
      <c r="AB40" s="25">
        <v>0</v>
      </c>
      <c r="AC40" s="25">
        <v>0</v>
      </c>
      <c r="AD40" s="25">
        <f t="shared" si="4"/>
        <v>45580.093569710036</v>
      </c>
      <c r="AE40" s="14">
        <v>2</v>
      </c>
    </row>
    <row r="41" spans="1:31" s="27" customFormat="1" x14ac:dyDescent="0.25">
      <c r="A41" s="23" t="s">
        <v>67</v>
      </c>
      <c r="B41" s="20" t="s">
        <v>39</v>
      </c>
      <c r="C41" s="24">
        <v>30152</v>
      </c>
      <c r="D41" s="25">
        <v>1.6661212774856417E-2</v>
      </c>
      <c r="E41" s="25">
        <v>15.125782176863664</v>
      </c>
      <c r="F41" s="25">
        <v>0.74318972114297688</v>
      </c>
      <c r="G41" s="25">
        <v>6.7967501950799564E-2</v>
      </c>
      <c r="H41" s="25">
        <v>5.8503371876393682E-3</v>
      </c>
      <c r="I41" s="25">
        <v>0</v>
      </c>
      <c r="J41" s="25">
        <v>2.4958622730363637E-5</v>
      </c>
      <c r="K41" s="25">
        <v>1.1754284244206617E-5</v>
      </c>
      <c r="L41" s="25">
        <v>3.3107771319639088E-4</v>
      </c>
      <c r="M41" s="25">
        <v>2.3501440657067124E-5</v>
      </c>
      <c r="N41" s="25">
        <v>1.1291549043555935</v>
      </c>
      <c r="O41" s="25">
        <v>82.077735772067172</v>
      </c>
      <c r="P41" s="25">
        <v>0.75448980439307189</v>
      </c>
      <c r="Q41" s="25">
        <v>840.13580044260436</v>
      </c>
      <c r="R41" s="25">
        <v>6231.8876057803154</v>
      </c>
      <c r="S41" s="25">
        <v>5008.6149072337603</v>
      </c>
      <c r="T41" s="25">
        <v>12.448772239721723</v>
      </c>
      <c r="U41" s="25">
        <v>32618.609274463506</v>
      </c>
      <c r="V41" s="25">
        <v>10.88209345537625</v>
      </c>
      <c r="W41" s="25">
        <v>5243.5067214531318</v>
      </c>
      <c r="X41" s="25">
        <v>0</v>
      </c>
      <c r="Y41" s="25">
        <v>0.20655231499107457</v>
      </c>
      <c r="Z41" s="25">
        <v>22.251424933814519</v>
      </c>
      <c r="AA41" s="25">
        <v>0</v>
      </c>
      <c r="AB41" s="25">
        <v>0</v>
      </c>
      <c r="AC41" s="25">
        <v>0</v>
      </c>
      <c r="AD41" s="25">
        <f t="shared" si="4"/>
        <v>50088.464375040014</v>
      </c>
      <c r="AE41" s="14">
        <v>2</v>
      </c>
    </row>
    <row r="42" spans="1:31" s="27" customFormat="1" x14ac:dyDescent="0.25">
      <c r="A42" s="23" t="s">
        <v>68</v>
      </c>
      <c r="B42" s="20" t="s">
        <v>39</v>
      </c>
      <c r="C42" s="24">
        <v>30153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f t="shared" si="4"/>
        <v>0</v>
      </c>
      <c r="AE42" s="14">
        <v>2</v>
      </c>
    </row>
    <row r="43" spans="1:31" s="27" customFormat="1" x14ac:dyDescent="0.25">
      <c r="A43" s="23" t="s">
        <v>69</v>
      </c>
      <c r="B43" s="20" t="s">
        <v>39</v>
      </c>
      <c r="C43" s="24">
        <v>30154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f t="shared" si="4"/>
        <v>0</v>
      </c>
      <c r="AE43" s="14">
        <v>2</v>
      </c>
    </row>
    <row r="44" spans="1:31" s="27" customFormat="1" x14ac:dyDescent="0.25">
      <c r="A44" s="23" t="s">
        <v>70</v>
      </c>
      <c r="B44" s="20" t="s">
        <v>39</v>
      </c>
      <c r="C44" s="24">
        <v>30155</v>
      </c>
      <c r="D44" s="25">
        <v>20.954029310938687</v>
      </c>
      <c r="E44" s="25">
        <v>19022.989944836507</v>
      </c>
      <c r="F44" s="25">
        <v>934.67500900770983</v>
      </c>
      <c r="G44" s="25">
        <v>1176.2931925877049</v>
      </c>
      <c r="H44" s="25">
        <v>101.25003289284388</v>
      </c>
      <c r="I44" s="25">
        <v>0</v>
      </c>
      <c r="J44" s="25">
        <v>3.1389294364089722E-2</v>
      </c>
      <c r="K44" s="25">
        <v>1.4782814427164821E-2</v>
      </c>
      <c r="L44" s="25">
        <v>5.7298627884298421</v>
      </c>
      <c r="M44" s="25">
        <v>0.40673239220890278</v>
      </c>
      <c r="N44" s="25">
        <v>485.34023089120529</v>
      </c>
      <c r="O44" s="25">
        <v>35279.15175940944</v>
      </c>
      <c r="P44" s="25">
        <v>52.830994259445973</v>
      </c>
      <c r="Q44" s="25">
        <v>58828.110587978998</v>
      </c>
      <c r="R44" s="25">
        <v>24502.536728186307</v>
      </c>
      <c r="S44" s="25">
        <v>13127.113934205685</v>
      </c>
      <c r="T44" s="25">
        <v>354.80341700162256</v>
      </c>
      <c r="U44" s="25">
        <v>85258.622529615794</v>
      </c>
      <c r="V44" s="25">
        <v>213.94303665726238</v>
      </c>
      <c r="W44" s="25">
        <v>13742.743537315449</v>
      </c>
      <c r="X44" s="25">
        <v>0.25890110479830608</v>
      </c>
      <c r="Y44" s="25">
        <v>4.4156356776378711</v>
      </c>
      <c r="Z44" s="25">
        <v>475.6866841229932</v>
      </c>
      <c r="AA44" s="25">
        <v>0</v>
      </c>
      <c r="AB44" s="25">
        <v>0</v>
      </c>
      <c r="AC44" s="25">
        <v>339.44312939825039</v>
      </c>
      <c r="AD44" s="25">
        <f t="shared" si="4"/>
        <v>253927.34608175003</v>
      </c>
      <c r="AE44" s="14">
        <v>2</v>
      </c>
    </row>
    <row r="45" spans="1:31" x14ac:dyDescent="0.25">
      <c r="A45" s="22" t="s">
        <v>71</v>
      </c>
      <c r="B45" s="20" t="s">
        <v>39</v>
      </c>
      <c r="C45" s="21">
        <v>302</v>
      </c>
      <c r="D45" s="13">
        <f t="shared" ref="D45:AC45" si="9">+D46+D47+D48+D49+D50+D51+D52</f>
        <v>100.00921515437729</v>
      </c>
      <c r="E45" s="13">
        <f t="shared" si="9"/>
        <v>90792.766681850393</v>
      </c>
      <c r="F45" s="13">
        <f t="shared" si="9"/>
        <v>4461.0090349770589</v>
      </c>
      <c r="G45" s="13">
        <f t="shared" si="9"/>
        <v>2277.7659017186002</v>
      </c>
      <c r="H45" s="13">
        <f t="shared" si="9"/>
        <v>196.05985474068876</v>
      </c>
      <c r="I45" s="13">
        <f t="shared" si="9"/>
        <v>0</v>
      </c>
      <c r="J45" s="13">
        <f t="shared" si="9"/>
        <v>0.1498145605801724</v>
      </c>
      <c r="K45" s="13">
        <f t="shared" si="9"/>
        <v>7.0555292573814279E-2</v>
      </c>
      <c r="L45" s="13">
        <f t="shared" si="9"/>
        <v>11.095266183000243</v>
      </c>
      <c r="M45" s="13">
        <f t="shared" si="9"/>
        <v>0.78759375633196904</v>
      </c>
      <c r="N45" s="13">
        <f t="shared" si="9"/>
        <v>889.78895059733316</v>
      </c>
      <c r="O45" s="13">
        <f t="shared" si="9"/>
        <v>64678.337842151072</v>
      </c>
      <c r="P45" s="13">
        <f t="shared" si="9"/>
        <v>90.378253819084236</v>
      </c>
      <c r="Q45" s="13">
        <f t="shared" si="9"/>
        <v>100637.55159154329</v>
      </c>
      <c r="R45" s="13">
        <f t="shared" si="9"/>
        <v>178814.26115135846</v>
      </c>
      <c r="S45" s="13">
        <f t="shared" si="9"/>
        <v>81450.38796440835</v>
      </c>
      <c r="T45" s="13">
        <f t="shared" si="9"/>
        <v>153.59524465497489</v>
      </c>
      <c r="U45" s="13">
        <f t="shared" si="9"/>
        <v>524629.52833502402</v>
      </c>
      <c r="V45" s="13">
        <f t="shared" si="9"/>
        <v>812.93356990052303</v>
      </c>
      <c r="W45" s="13">
        <f t="shared" si="9"/>
        <v>85270.212357415658</v>
      </c>
      <c r="X45" s="13">
        <f t="shared" si="9"/>
        <v>0</v>
      </c>
      <c r="Y45" s="13">
        <f t="shared" si="9"/>
        <v>56.327767780723121</v>
      </c>
      <c r="Z45" s="13">
        <f t="shared" si="9"/>
        <v>6068.0660805774869</v>
      </c>
      <c r="AA45" s="13">
        <f t="shared" si="9"/>
        <v>0</v>
      </c>
      <c r="AB45" s="13">
        <f t="shared" si="9"/>
        <v>0</v>
      </c>
      <c r="AC45" s="13">
        <f t="shared" si="9"/>
        <v>0</v>
      </c>
      <c r="AD45" s="13">
        <f t="shared" si="4"/>
        <v>1141391.0830274643</v>
      </c>
      <c r="AE45" s="14">
        <v>2</v>
      </c>
    </row>
    <row r="46" spans="1:31" s="27" customFormat="1" x14ac:dyDescent="0.25">
      <c r="A46" s="23" t="s">
        <v>72</v>
      </c>
      <c r="B46" s="20" t="s">
        <v>39</v>
      </c>
      <c r="C46" s="24">
        <v>3021</v>
      </c>
      <c r="D46" s="25">
        <v>80.071656969322262</v>
      </c>
      <c r="E46" s="25">
        <v>72692.573957537345</v>
      </c>
      <c r="F46" s="25">
        <v>3571.674716518321</v>
      </c>
      <c r="G46" s="25">
        <v>1820.2462929813848</v>
      </c>
      <c r="H46" s="25">
        <v>156.67862247166826</v>
      </c>
      <c r="I46" s="25">
        <v>0</v>
      </c>
      <c r="J46" s="25">
        <v>0.11994794764930483</v>
      </c>
      <c r="K46" s="25">
        <v>5.6489586240827089E-2</v>
      </c>
      <c r="L46" s="25">
        <v>8.8666342419164828</v>
      </c>
      <c r="M46" s="25">
        <v>0.6293950639338628</v>
      </c>
      <c r="N46" s="25">
        <v>704.36094627197258</v>
      </c>
      <c r="O46" s="25">
        <v>51199.663937400663</v>
      </c>
      <c r="P46" s="25">
        <v>67.773072227654239</v>
      </c>
      <c r="Q46" s="25">
        <v>75466.340238006742</v>
      </c>
      <c r="R46" s="25">
        <v>48206.321890891362</v>
      </c>
      <c r="S46" s="25">
        <v>13667.143860315904</v>
      </c>
      <c r="T46" s="25">
        <v>0.15288472497951913</v>
      </c>
      <c r="U46" s="25">
        <v>86662.662010002256</v>
      </c>
      <c r="V46" s="25">
        <v>497.18521150879343</v>
      </c>
      <c r="W46" s="25">
        <v>14308.099548865694</v>
      </c>
      <c r="X46" s="25">
        <v>0</v>
      </c>
      <c r="Y46" s="25">
        <v>42.094100914744075</v>
      </c>
      <c r="Z46" s="25">
        <v>4534.7045696452988</v>
      </c>
      <c r="AA46" s="25">
        <v>0</v>
      </c>
      <c r="AB46" s="25">
        <v>0</v>
      </c>
      <c r="AC46" s="25">
        <v>0</v>
      </c>
      <c r="AD46" s="25">
        <f t="shared" si="4"/>
        <v>373687.41998409375</v>
      </c>
      <c r="AE46" s="14">
        <v>2</v>
      </c>
    </row>
    <row r="47" spans="1:31" s="27" customFormat="1" x14ac:dyDescent="0.25">
      <c r="A47" s="23" t="s">
        <v>73</v>
      </c>
      <c r="B47" s="20" t="s">
        <v>39</v>
      </c>
      <c r="C47" s="24">
        <v>3022</v>
      </c>
      <c r="D47" s="25">
        <v>18.487292421233906</v>
      </c>
      <c r="E47" s="25">
        <v>16783.57764121264</v>
      </c>
      <c r="F47" s="25">
        <v>824.64379303528244</v>
      </c>
      <c r="G47" s="25">
        <v>412.33452146209993</v>
      </c>
      <c r="H47" s="25">
        <v>35.491902974504256</v>
      </c>
      <c r="I47" s="25">
        <v>0</v>
      </c>
      <c r="J47" s="25">
        <v>2.7694103849619942E-2</v>
      </c>
      <c r="K47" s="25">
        <v>1.3042561364613677E-2</v>
      </c>
      <c r="L47" s="25">
        <v>2.0085300550904575</v>
      </c>
      <c r="M47" s="25">
        <v>0.14257483369061372</v>
      </c>
      <c r="N47" s="25">
        <v>170.52460658547125</v>
      </c>
      <c r="O47" s="25">
        <v>12395.352974130386</v>
      </c>
      <c r="P47" s="25">
        <v>20.002308377253875</v>
      </c>
      <c r="Q47" s="25">
        <v>22272.872690098211</v>
      </c>
      <c r="R47" s="25">
        <v>78014.57339191802</v>
      </c>
      <c r="S47" s="25">
        <v>34974.75254552847</v>
      </c>
      <c r="T47" s="25">
        <v>75.992262711141947</v>
      </c>
      <c r="U47" s="25">
        <v>225181.72353592396</v>
      </c>
      <c r="V47" s="25">
        <v>237.72196698018325</v>
      </c>
      <c r="W47" s="25">
        <v>36614.9830742177</v>
      </c>
      <c r="X47" s="25">
        <v>0</v>
      </c>
      <c r="Y47" s="25">
        <v>11.868734541325081</v>
      </c>
      <c r="Z47" s="25">
        <v>1278.5925721388235</v>
      </c>
      <c r="AA47" s="25">
        <v>0</v>
      </c>
      <c r="AB47" s="25">
        <v>0</v>
      </c>
      <c r="AC47" s="25">
        <v>0</v>
      </c>
      <c r="AD47" s="25">
        <f t="shared" si="4"/>
        <v>429325.68765581073</v>
      </c>
      <c r="AE47" s="14">
        <v>2</v>
      </c>
    </row>
    <row r="48" spans="1:31" s="27" customFormat="1" x14ac:dyDescent="0.25">
      <c r="A48" s="23" t="s">
        <v>74</v>
      </c>
      <c r="B48" s="20" t="s">
        <v>39</v>
      </c>
      <c r="C48" s="24">
        <v>3023</v>
      </c>
      <c r="D48" s="25">
        <v>0.19793044738111065</v>
      </c>
      <c r="E48" s="25">
        <v>179.68997057488542</v>
      </c>
      <c r="F48" s="25">
        <v>8.8288815455776444</v>
      </c>
      <c r="G48" s="25">
        <v>9.3636674521674728</v>
      </c>
      <c r="H48" s="25">
        <v>0.80598242300796097</v>
      </c>
      <c r="I48" s="25">
        <v>0</v>
      </c>
      <c r="J48" s="25">
        <v>2.9650130694521459E-4</v>
      </c>
      <c r="K48" s="25">
        <v>1.3963753842766741E-4</v>
      </c>
      <c r="L48" s="25">
        <v>4.5611527836335528E-2</v>
      </c>
      <c r="M48" s="25">
        <v>3.2377190369438907E-3</v>
      </c>
      <c r="N48" s="25">
        <v>1.6347380260443525</v>
      </c>
      <c r="O48" s="25">
        <v>118.82833368623834</v>
      </c>
      <c r="P48" s="25">
        <v>0.29198041713468248</v>
      </c>
      <c r="Q48" s="25">
        <v>325.12460742970433</v>
      </c>
      <c r="R48" s="25">
        <v>1175.5122860061363</v>
      </c>
      <c r="S48" s="25">
        <v>276.4728062039747</v>
      </c>
      <c r="T48" s="25">
        <v>4.31005730098823E-3</v>
      </c>
      <c r="U48" s="25">
        <v>1738.7395995998772</v>
      </c>
      <c r="V48" s="25">
        <v>7.0367100099509008</v>
      </c>
      <c r="W48" s="25">
        <v>289.43870600549076</v>
      </c>
      <c r="X48" s="25">
        <v>0</v>
      </c>
      <c r="Y48" s="25">
        <v>0.3301779048159888</v>
      </c>
      <c r="Z48" s="25">
        <v>35.569336824593819</v>
      </c>
      <c r="AA48" s="25">
        <v>0</v>
      </c>
      <c r="AB48" s="25">
        <v>0</v>
      </c>
      <c r="AC48" s="25">
        <v>0</v>
      </c>
      <c r="AD48" s="25">
        <f t="shared" si="4"/>
        <v>4167.9193100000011</v>
      </c>
      <c r="AE48" s="14">
        <v>2</v>
      </c>
    </row>
    <row r="49" spans="1:31" s="27" customFormat="1" x14ac:dyDescent="0.25">
      <c r="A49" s="23" t="s">
        <v>75</v>
      </c>
      <c r="B49" s="20" t="s">
        <v>39</v>
      </c>
      <c r="C49" s="24">
        <v>3024</v>
      </c>
      <c r="D49" s="25">
        <v>0.38736859276722951</v>
      </c>
      <c r="E49" s="25">
        <v>351.6702556729586</v>
      </c>
      <c r="F49" s="25">
        <v>17.278955639572626</v>
      </c>
      <c r="G49" s="25">
        <v>13.789106428417707</v>
      </c>
      <c r="H49" s="25">
        <v>1.186904326436558</v>
      </c>
      <c r="I49" s="25">
        <v>0</v>
      </c>
      <c r="J49" s="25">
        <v>5.8028108128235984E-4</v>
      </c>
      <c r="K49" s="25">
        <v>2.7328386043635853E-4</v>
      </c>
      <c r="L49" s="25">
        <v>6.7168362707325943E-2</v>
      </c>
      <c r="M49" s="25">
        <v>4.767923745027814E-3</v>
      </c>
      <c r="N49" s="25">
        <v>3.3090935878148442</v>
      </c>
      <c r="O49" s="25">
        <v>240.53644730056931</v>
      </c>
      <c r="P49" s="25">
        <v>0.48021972025158621</v>
      </c>
      <c r="Q49" s="25">
        <v>534.73191647226258</v>
      </c>
      <c r="R49" s="25">
        <v>3104.5905392409095</v>
      </c>
      <c r="S49" s="25">
        <v>302.86340469043506</v>
      </c>
      <c r="T49" s="25">
        <v>5.7145834200332327E-3</v>
      </c>
      <c r="U49" s="25">
        <v>1768.9919417854851</v>
      </c>
      <c r="V49" s="25">
        <v>9.8515466875920747</v>
      </c>
      <c r="W49" s="25">
        <v>317.06695914730631</v>
      </c>
      <c r="X49" s="25">
        <v>0</v>
      </c>
      <c r="Y49" s="25">
        <v>0.46360387776006295</v>
      </c>
      <c r="Z49" s="25">
        <v>49.943022354647184</v>
      </c>
      <c r="AA49" s="25">
        <v>0</v>
      </c>
      <c r="AB49" s="25">
        <v>0</v>
      </c>
      <c r="AC49" s="25">
        <v>0</v>
      </c>
      <c r="AD49" s="25">
        <f t="shared" si="4"/>
        <v>6717.2197899600005</v>
      </c>
      <c r="AE49" s="14">
        <v>2</v>
      </c>
    </row>
    <row r="50" spans="1:31" s="27" customFormat="1" x14ac:dyDescent="0.25">
      <c r="A50" s="23" t="s">
        <v>76</v>
      </c>
      <c r="B50" s="20" t="s">
        <v>39</v>
      </c>
      <c r="C50" s="24">
        <v>3025</v>
      </c>
      <c r="D50" s="25">
        <v>5.6971913226025135E-2</v>
      </c>
      <c r="E50" s="25">
        <v>51.721610023281194</v>
      </c>
      <c r="F50" s="25">
        <v>2.5412880127987201</v>
      </c>
      <c r="G50" s="25">
        <v>0.28059165497067545</v>
      </c>
      <c r="H50" s="25">
        <v>2.4152068952078158E-2</v>
      </c>
      <c r="I50" s="25">
        <v>0</v>
      </c>
      <c r="J50" s="25">
        <v>8.5344356839451625E-5</v>
      </c>
      <c r="K50" s="25">
        <v>4.019299621487158E-5</v>
      </c>
      <c r="L50" s="25">
        <v>1.3667950241415209E-3</v>
      </c>
      <c r="M50" s="25">
        <v>9.7021487312202287E-5</v>
      </c>
      <c r="N50" s="25">
        <v>2.4593936126717613</v>
      </c>
      <c r="O50" s="25">
        <v>178.77215811729965</v>
      </c>
      <c r="P50" s="25">
        <v>0.89809316161858699</v>
      </c>
      <c r="Q50" s="25">
        <v>1000.0403091138036</v>
      </c>
      <c r="R50" s="25">
        <v>25898.800427611444</v>
      </c>
      <c r="S50" s="25">
        <v>20815.060557396628</v>
      </c>
      <c r="T50" s="25">
        <v>51.735073373655254</v>
      </c>
      <c r="U50" s="25">
        <v>135558.10137557637</v>
      </c>
      <c r="V50" s="25">
        <v>45.016384589849324</v>
      </c>
      <c r="W50" s="25">
        <v>21791.236092543393</v>
      </c>
      <c r="X50" s="25">
        <v>0</v>
      </c>
      <c r="Y50" s="25">
        <v>0.85445309651960033</v>
      </c>
      <c r="Z50" s="25">
        <v>92.048345899646932</v>
      </c>
      <c r="AA50" s="25">
        <v>0</v>
      </c>
      <c r="AB50" s="25">
        <v>0</v>
      </c>
      <c r="AC50" s="25">
        <v>0</v>
      </c>
      <c r="AD50" s="25">
        <f t="shared" si="4"/>
        <v>205489.64886711998</v>
      </c>
      <c r="AE50" s="14">
        <v>2</v>
      </c>
    </row>
    <row r="51" spans="1:31" s="27" customFormat="1" x14ac:dyDescent="0.25">
      <c r="A51" s="23" t="s">
        <v>77</v>
      </c>
      <c r="B51" s="20" t="s">
        <v>39</v>
      </c>
      <c r="C51" s="24">
        <v>3026</v>
      </c>
      <c r="D51" s="25">
        <v>1.2437283293169578E-2</v>
      </c>
      <c r="E51" s="25">
        <v>11.291113108424357</v>
      </c>
      <c r="F51" s="25">
        <v>0.5547772078378348</v>
      </c>
      <c r="G51" s="25">
        <v>0.1046159369046962</v>
      </c>
      <c r="H51" s="25">
        <v>9.0048698058128075E-3</v>
      </c>
      <c r="I51" s="25">
        <v>0</v>
      </c>
      <c r="J51" s="25">
        <v>1.8631144425052177E-5</v>
      </c>
      <c r="K51" s="25">
        <v>8.7743530455511652E-6</v>
      </c>
      <c r="L51" s="25">
        <v>5.095965595348364E-4</v>
      </c>
      <c r="M51" s="25">
        <v>3.6173541212813004E-5</v>
      </c>
      <c r="N51" s="25">
        <v>0.45858395018215986</v>
      </c>
      <c r="O51" s="25">
        <v>33.334250373595061</v>
      </c>
      <c r="P51" s="25">
        <v>0.16202764303074541</v>
      </c>
      <c r="Q51" s="25">
        <v>180.42022937734185</v>
      </c>
      <c r="R51" s="25">
        <v>15735.507694130756</v>
      </c>
      <c r="S51" s="25">
        <v>10528.451107917606</v>
      </c>
      <c r="T51" s="25">
        <v>24.963131592984261</v>
      </c>
      <c r="U51" s="25">
        <v>68368.49792192578</v>
      </c>
      <c r="V51" s="25">
        <v>8.0371502688823675</v>
      </c>
      <c r="W51" s="25">
        <v>11022.209767240165</v>
      </c>
      <c r="X51" s="25">
        <v>0</v>
      </c>
      <c r="Y51" s="25">
        <v>0.1535490662592581</v>
      </c>
      <c r="Z51" s="25">
        <v>16.541501951565319</v>
      </c>
      <c r="AA51" s="25">
        <v>0</v>
      </c>
      <c r="AB51" s="25">
        <v>0</v>
      </c>
      <c r="AC51" s="25">
        <v>0</v>
      </c>
      <c r="AD51" s="25">
        <f t="shared" si="4"/>
        <v>105930.70943702001</v>
      </c>
      <c r="AE51" s="14">
        <v>2</v>
      </c>
    </row>
    <row r="52" spans="1:31" s="27" customFormat="1" x14ac:dyDescent="0.25">
      <c r="A52" s="23" t="s">
        <v>78</v>
      </c>
      <c r="B52" s="20" t="s">
        <v>39</v>
      </c>
      <c r="C52" s="24">
        <v>3027</v>
      </c>
      <c r="D52" s="25">
        <v>0.79555752715359151</v>
      </c>
      <c r="E52" s="25">
        <v>722.24213372085876</v>
      </c>
      <c r="F52" s="25">
        <v>35.486623017667419</v>
      </c>
      <c r="G52" s="25">
        <v>21.647105802654746</v>
      </c>
      <c r="H52" s="25">
        <v>1.863285606313875</v>
      </c>
      <c r="I52" s="25">
        <v>0</v>
      </c>
      <c r="J52" s="25">
        <v>1.1917511917555257E-3</v>
      </c>
      <c r="K52" s="25">
        <v>5.612562202490705E-4</v>
      </c>
      <c r="L52" s="25">
        <v>0.10544560386596563</v>
      </c>
      <c r="M52" s="25">
        <v>7.4850208969958953E-3</v>
      </c>
      <c r="N52" s="25">
        <v>7.041588563176191</v>
      </c>
      <c r="O52" s="25">
        <v>511.84974114231454</v>
      </c>
      <c r="P52" s="25">
        <v>0.77055227214052535</v>
      </c>
      <c r="Q52" s="25">
        <v>858.02160104523227</v>
      </c>
      <c r="R52" s="25">
        <v>6678.9549215598045</v>
      </c>
      <c r="S52" s="25">
        <v>885.64368235533493</v>
      </c>
      <c r="T52" s="25">
        <v>0.74186761149288138</v>
      </c>
      <c r="U52" s="25">
        <v>5350.8119502102809</v>
      </c>
      <c r="V52" s="25">
        <v>8.0845998552718008</v>
      </c>
      <c r="W52" s="25">
        <v>927.17820939591854</v>
      </c>
      <c r="X52" s="25">
        <v>0</v>
      </c>
      <c r="Y52" s="25">
        <v>0.56314837929904915</v>
      </c>
      <c r="Z52" s="25">
        <v>60.666731762912342</v>
      </c>
      <c r="AA52" s="25">
        <v>0</v>
      </c>
      <c r="AB52" s="25">
        <v>0</v>
      </c>
      <c r="AC52" s="25">
        <v>0</v>
      </c>
      <c r="AD52" s="25">
        <f t="shared" si="4"/>
        <v>16072.477983460001</v>
      </c>
      <c r="AE52" s="14">
        <v>2</v>
      </c>
    </row>
    <row r="53" spans="1:31" x14ac:dyDescent="0.25">
      <c r="A53" s="30" t="s">
        <v>79</v>
      </c>
      <c r="B53" s="20" t="s">
        <v>39</v>
      </c>
      <c r="C53" s="21">
        <v>31</v>
      </c>
      <c r="D53" s="13">
        <f t="shared" ref="D53:AC53" si="10">+D54+D55+D56+D57+D58+D59</f>
        <v>1.8664646134898726</v>
      </c>
      <c r="E53" s="13">
        <f t="shared" si="10"/>
        <v>1694.4587147387388</v>
      </c>
      <c r="F53" s="13">
        <f t="shared" si="10"/>
        <v>83.255482921154112</v>
      </c>
      <c r="G53" s="13">
        <f t="shared" si="10"/>
        <v>123.5392713605424</v>
      </c>
      <c r="H53" s="13">
        <f t="shared" si="10"/>
        <v>10.633705412590203</v>
      </c>
      <c r="I53" s="13">
        <f t="shared" si="10"/>
        <v>0</v>
      </c>
      <c r="J53" s="13">
        <f t="shared" si="10"/>
        <v>2.7959781053855004E-3</v>
      </c>
      <c r="K53" s="13">
        <f t="shared" si="10"/>
        <v>1.3167682266096187E-3</v>
      </c>
      <c r="L53" s="13">
        <f t="shared" si="10"/>
        <v>0.60177435212499553</v>
      </c>
      <c r="M53" s="13">
        <f t="shared" si="10"/>
        <v>4.2716750967231105E-2</v>
      </c>
      <c r="N53" s="13">
        <f t="shared" si="10"/>
        <v>42.409590918204891</v>
      </c>
      <c r="O53" s="13">
        <f t="shared" si="10"/>
        <v>3082.7330990272003</v>
      </c>
      <c r="P53" s="13">
        <f t="shared" si="10"/>
        <v>27.594543048184988</v>
      </c>
      <c r="Q53" s="13">
        <f t="shared" si="10"/>
        <v>30726.940744128195</v>
      </c>
      <c r="R53" s="13">
        <f t="shared" si="10"/>
        <v>58393.726863264092</v>
      </c>
      <c r="S53" s="13">
        <f t="shared" si="10"/>
        <v>45211.557428639382</v>
      </c>
      <c r="T53" s="13">
        <f t="shared" si="10"/>
        <v>112.09003556662438</v>
      </c>
      <c r="U53" s="13">
        <f t="shared" si="10"/>
        <v>294279.5003888089</v>
      </c>
      <c r="V53" s="13">
        <f t="shared" si="10"/>
        <v>505.21584903987934</v>
      </c>
      <c r="W53" s="13">
        <f t="shared" si="10"/>
        <v>47331.869120552175</v>
      </c>
      <c r="X53" s="13">
        <f t="shared" si="10"/>
        <v>0</v>
      </c>
      <c r="Y53" s="13">
        <f t="shared" si="10"/>
        <v>12.272537519327532</v>
      </c>
      <c r="Z53" s="13">
        <f t="shared" si="10"/>
        <v>1322.0933755718936</v>
      </c>
      <c r="AA53" s="13">
        <f t="shared" si="10"/>
        <v>0</v>
      </c>
      <c r="AB53" s="13">
        <f t="shared" si="10"/>
        <v>0</v>
      </c>
      <c r="AC53" s="13">
        <f t="shared" si="10"/>
        <v>0</v>
      </c>
      <c r="AD53" s="13">
        <f t="shared" si="4"/>
        <v>482962.40581897995</v>
      </c>
      <c r="AE53" s="14">
        <v>2</v>
      </c>
    </row>
    <row r="54" spans="1:31" s="27" customFormat="1" x14ac:dyDescent="0.25">
      <c r="A54" s="23" t="s">
        <v>80</v>
      </c>
      <c r="B54" s="20" t="s">
        <v>39</v>
      </c>
      <c r="C54" s="24">
        <v>311</v>
      </c>
      <c r="D54" s="25">
        <v>8.137567075815702E-2</v>
      </c>
      <c r="E54" s="25">
        <v>73.876415061547917</v>
      </c>
      <c r="F54" s="25">
        <v>3.6298415292939921</v>
      </c>
      <c r="G54" s="25">
        <v>0.73109548058850171</v>
      </c>
      <c r="H54" s="25">
        <v>6.2929414132332578E-2</v>
      </c>
      <c r="I54" s="25">
        <v>0</v>
      </c>
      <c r="J54" s="25">
        <v>1.2190137016605194E-4</v>
      </c>
      <c r="K54" s="25">
        <v>5.7409552208458205E-5</v>
      </c>
      <c r="L54" s="25">
        <v>3.5612522587143594E-3</v>
      </c>
      <c r="M54" s="25">
        <v>2.5279429960715981E-4</v>
      </c>
      <c r="N54" s="25">
        <v>6.9948637259644624</v>
      </c>
      <c r="O54" s="25">
        <v>508.45333483183958</v>
      </c>
      <c r="P54" s="25">
        <v>7.5372790523601765</v>
      </c>
      <c r="Q54" s="25">
        <v>8392.8741421598934</v>
      </c>
      <c r="R54" s="25">
        <v>28666.40398723886</v>
      </c>
      <c r="S54" s="25">
        <v>23039.404339400284</v>
      </c>
      <c r="T54" s="25">
        <v>57.301881751140272</v>
      </c>
      <c r="U54" s="25">
        <v>150044.14233921104</v>
      </c>
      <c r="V54" s="25">
        <v>106.94211363672956</v>
      </c>
      <c r="W54" s="25">
        <v>24119.896168787964</v>
      </c>
      <c r="X54" s="25">
        <v>0</v>
      </c>
      <c r="Y54" s="25">
        <v>2.0302595633052962</v>
      </c>
      <c r="Z54" s="25">
        <v>218.71538099681416</v>
      </c>
      <c r="AA54" s="25">
        <v>0</v>
      </c>
      <c r="AB54" s="25">
        <v>0</v>
      </c>
      <c r="AC54" s="25">
        <v>0</v>
      </c>
      <c r="AD54" s="25">
        <f t="shared" si="4"/>
        <v>235249.08174086999</v>
      </c>
      <c r="AE54" s="14">
        <v>2</v>
      </c>
    </row>
    <row r="55" spans="1:31" s="27" customFormat="1" x14ac:dyDescent="0.25">
      <c r="A55" s="23" t="s">
        <v>81</v>
      </c>
      <c r="B55" s="20" t="s">
        <v>39</v>
      </c>
      <c r="C55" s="24">
        <v>312</v>
      </c>
      <c r="D55" s="25">
        <v>1.6746553362440886</v>
      </c>
      <c r="E55" s="25">
        <v>1520.3258117906585</v>
      </c>
      <c r="F55" s="25">
        <v>74.699642167229229</v>
      </c>
      <c r="G55" s="25">
        <v>121.22683422404381</v>
      </c>
      <c r="H55" s="25">
        <v>10.434661213738684</v>
      </c>
      <c r="I55" s="25">
        <v>0</v>
      </c>
      <c r="J55" s="25">
        <v>2.5086463575918583E-3</v>
      </c>
      <c r="K55" s="25">
        <v>1.1814490997315808E-3</v>
      </c>
      <c r="L55" s="25">
        <v>0.59051019827075246</v>
      </c>
      <c r="M55" s="25">
        <v>4.1917168776083938E-2</v>
      </c>
      <c r="N55" s="25">
        <v>25.451490008376553</v>
      </c>
      <c r="O55" s="25">
        <v>1850.0567671050653</v>
      </c>
      <c r="P55" s="25">
        <v>10.108712066284259</v>
      </c>
      <c r="Q55" s="25">
        <v>11256.203667434906</v>
      </c>
      <c r="R55" s="25">
        <v>18043.560485238206</v>
      </c>
      <c r="S55" s="25">
        <v>14501.745176230932</v>
      </c>
      <c r="T55" s="25">
        <v>36.144471769892448</v>
      </c>
      <c r="U55" s="25">
        <v>94442.629042639572</v>
      </c>
      <c r="V55" s="25">
        <v>252.62595647846774</v>
      </c>
      <c r="W55" s="25">
        <v>15181.841629418468</v>
      </c>
      <c r="X55" s="25">
        <v>0</v>
      </c>
      <c r="Y55" s="25">
        <v>7.4631818802782908</v>
      </c>
      <c r="Z55" s="25">
        <v>803.99210913512673</v>
      </c>
      <c r="AA55" s="25">
        <v>0</v>
      </c>
      <c r="AB55" s="25">
        <v>0</v>
      </c>
      <c r="AC55" s="25">
        <v>0</v>
      </c>
      <c r="AD55" s="25">
        <f t="shared" si="4"/>
        <v>158140.82041159997</v>
      </c>
      <c r="AE55" s="14">
        <v>2</v>
      </c>
    </row>
    <row r="56" spans="1:31" s="27" customFormat="1" x14ac:dyDescent="0.25">
      <c r="A56" s="23" t="s">
        <v>82</v>
      </c>
      <c r="B56" s="20" t="s">
        <v>39</v>
      </c>
      <c r="C56" s="24">
        <v>313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f t="shared" si="4"/>
        <v>0</v>
      </c>
      <c r="AE56" s="14">
        <v>2</v>
      </c>
    </row>
    <row r="57" spans="1:31" s="27" customFormat="1" x14ac:dyDescent="0.25">
      <c r="A57" s="23" t="s">
        <v>83</v>
      </c>
      <c r="B57" s="20" t="s">
        <v>39</v>
      </c>
      <c r="C57" s="24">
        <v>314</v>
      </c>
      <c r="D57" s="25">
        <v>3.9972031736364554E-3</v>
      </c>
      <c r="E57" s="25">
        <v>3.628836948312379</v>
      </c>
      <c r="F57" s="25">
        <v>0.17829916417907943</v>
      </c>
      <c r="G57" s="25">
        <v>0.55744456396093101</v>
      </c>
      <c r="H57" s="25">
        <v>4.7982323448473932E-2</v>
      </c>
      <c r="I57" s="25">
        <v>0</v>
      </c>
      <c r="J57" s="25">
        <v>5.9878405813267262E-6</v>
      </c>
      <c r="K57" s="25">
        <v>2.8199785285541786E-6</v>
      </c>
      <c r="L57" s="25">
        <v>2.7153781759338765E-3</v>
      </c>
      <c r="M57" s="25">
        <v>1.9275021096134848E-4</v>
      </c>
      <c r="N57" s="25">
        <v>6.3043328817551897E-2</v>
      </c>
      <c r="O57" s="25">
        <v>4.5825897447008153</v>
      </c>
      <c r="P57" s="25">
        <v>0.10512441873929762</v>
      </c>
      <c r="Q57" s="25">
        <v>117.05762910162699</v>
      </c>
      <c r="R57" s="25">
        <v>2392.0555464123877</v>
      </c>
      <c r="S57" s="25">
        <v>202.59328631072518</v>
      </c>
      <c r="T57" s="25">
        <v>3.8053018312806789E-3</v>
      </c>
      <c r="U57" s="25">
        <v>1158.5792561839432</v>
      </c>
      <c r="V57" s="25">
        <v>5.9892350756686854</v>
      </c>
      <c r="W57" s="25">
        <v>212.09441695294365</v>
      </c>
      <c r="X57" s="25">
        <v>0</v>
      </c>
      <c r="Y57" s="25">
        <v>0.1260690047289981</v>
      </c>
      <c r="Z57" s="25">
        <v>13.581135584605896</v>
      </c>
      <c r="AA57" s="25">
        <v>0</v>
      </c>
      <c r="AB57" s="25">
        <v>0</v>
      </c>
      <c r="AC57" s="25">
        <v>0</v>
      </c>
      <c r="AD57" s="25">
        <f t="shared" si="4"/>
        <v>4111.25061456</v>
      </c>
      <c r="AE57" s="14">
        <v>2</v>
      </c>
    </row>
    <row r="58" spans="1:31" s="27" customFormat="1" x14ac:dyDescent="0.25">
      <c r="A58" s="23" t="s">
        <v>84</v>
      </c>
      <c r="B58" s="20" t="s">
        <v>39</v>
      </c>
      <c r="C58" s="24">
        <v>315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f t="shared" si="4"/>
        <v>0</v>
      </c>
      <c r="AE58" s="14">
        <v>2</v>
      </c>
    </row>
    <row r="59" spans="1:31" s="27" customFormat="1" x14ac:dyDescent="0.25">
      <c r="A59" s="23" t="s">
        <v>85</v>
      </c>
      <c r="B59" s="20" t="s">
        <v>39</v>
      </c>
      <c r="C59" s="24">
        <v>316</v>
      </c>
      <c r="D59" s="25">
        <v>0.10643640331399069</v>
      </c>
      <c r="E59" s="25">
        <v>96.627650938219745</v>
      </c>
      <c r="F59" s="25">
        <v>4.7477000604518045</v>
      </c>
      <c r="G59" s="25">
        <v>1.023897091949155</v>
      </c>
      <c r="H59" s="25">
        <v>8.8132461270712933E-2</v>
      </c>
      <c r="I59" s="25">
        <v>0</v>
      </c>
      <c r="J59" s="25">
        <v>1.5944253704626332E-4</v>
      </c>
      <c r="K59" s="25">
        <v>7.5089596141025418E-5</v>
      </c>
      <c r="L59" s="25">
        <v>4.9875234195946973E-3</v>
      </c>
      <c r="M59" s="25">
        <v>3.5403768057866062E-4</v>
      </c>
      <c r="N59" s="25">
        <v>9.9001938550463233</v>
      </c>
      <c r="O59" s="25">
        <v>719.64040734559455</v>
      </c>
      <c r="P59" s="25">
        <v>9.8434275108012557</v>
      </c>
      <c r="Q59" s="25">
        <v>10960.805305431773</v>
      </c>
      <c r="R59" s="25">
        <v>9291.7068443746375</v>
      </c>
      <c r="S59" s="25">
        <v>7467.8146266974436</v>
      </c>
      <c r="T59" s="25">
        <v>18.639876743760375</v>
      </c>
      <c r="U59" s="25">
        <v>48634.149750774333</v>
      </c>
      <c r="V59" s="25">
        <v>139.65854384901334</v>
      </c>
      <c r="W59" s="25">
        <v>7818.0369053927961</v>
      </c>
      <c r="X59" s="25">
        <v>0</v>
      </c>
      <c r="Y59" s="25">
        <v>2.6530270710149471</v>
      </c>
      <c r="Z59" s="25">
        <v>285.80474985534698</v>
      </c>
      <c r="AA59" s="25">
        <v>0</v>
      </c>
      <c r="AB59" s="25">
        <v>0</v>
      </c>
      <c r="AC59" s="25">
        <v>0</v>
      </c>
      <c r="AD59" s="25">
        <f t="shared" si="4"/>
        <v>85461.253051950014</v>
      </c>
      <c r="AE59" s="14">
        <v>2</v>
      </c>
    </row>
    <row r="60" spans="1:31" s="27" customFormat="1" x14ac:dyDescent="0.25">
      <c r="A60" s="30" t="s">
        <v>86</v>
      </c>
      <c r="B60" s="20" t="s">
        <v>39</v>
      </c>
      <c r="C60" s="21">
        <v>32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42376.657039035272</v>
      </c>
      <c r="S60" s="13">
        <v>33960.317103524103</v>
      </c>
      <c r="T60" s="13">
        <v>82.652638895561267</v>
      </c>
      <c r="U60" s="13">
        <v>221157.42282141215</v>
      </c>
      <c r="V60" s="13">
        <v>0</v>
      </c>
      <c r="W60" s="13">
        <v>35552.973085997626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f t="shared" si="4"/>
        <v>333130.02268886473</v>
      </c>
      <c r="AE60" s="14">
        <v>2</v>
      </c>
    </row>
  </sheetData>
  <autoFilter ref="A6:AE10"/>
  <conditionalFormatting sqref="AE12:AE59 B13:C59">
    <cfRule type="containsText" dxfId="12" priority="10" operator="containsText" text="No aplica">
      <formula>NOT(ISERROR(SEARCH("No aplica",B12)))</formula>
    </cfRule>
  </conditionalFormatting>
  <conditionalFormatting sqref="AE8:AE10">
    <cfRule type="containsText" dxfId="11" priority="9" operator="containsText" text="No aplica">
      <formula>NOT(ISERROR(SEARCH("No aplica",AE8)))</formula>
    </cfRule>
  </conditionalFormatting>
  <conditionalFormatting sqref="B12">
    <cfRule type="containsText" dxfId="10" priority="8" operator="containsText" text="No aplica">
      <formula>NOT(ISERROR(SEARCH("No aplica",B12)))</formula>
    </cfRule>
  </conditionalFormatting>
  <conditionalFormatting sqref="C12">
    <cfRule type="containsText" dxfId="9" priority="7" operator="containsText" text="No aplica">
      <formula>NOT(ISERROR(SEARCH("No aplica",C12)))</formula>
    </cfRule>
  </conditionalFormatting>
  <conditionalFormatting sqref="A13:A15 A17:A59">
    <cfRule type="containsText" dxfId="8" priority="6" operator="containsText" text="No aplica">
      <formula>NOT(ISERROR(SEARCH("No aplica",A13)))</formula>
    </cfRule>
  </conditionalFormatting>
  <conditionalFormatting sqref="A12">
    <cfRule type="containsText" dxfId="7" priority="5" operator="containsText" text="No aplica">
      <formula>NOT(ISERROR(SEARCH("No aplica",A12)))</formula>
    </cfRule>
  </conditionalFormatting>
  <conditionalFormatting sqref="A16">
    <cfRule type="containsText" dxfId="6" priority="4" operator="containsText" text="No aplica">
      <formula>NOT(ISERROR(SEARCH("No aplica",A16)))</formula>
    </cfRule>
  </conditionalFormatting>
  <conditionalFormatting sqref="B60:C60">
    <cfRule type="containsText" dxfId="5" priority="3" operator="containsText" text="No aplica">
      <formula>NOT(ISERROR(SEARCH("No aplica",B60)))</formula>
    </cfRule>
  </conditionalFormatting>
  <conditionalFormatting sqref="A60">
    <cfRule type="containsText" dxfId="4" priority="2" operator="containsText" text="No aplica">
      <formula>NOT(ISERROR(SEARCH("No aplica",A60)))</formula>
    </cfRule>
  </conditionalFormatting>
  <conditionalFormatting sqref="AE60">
    <cfRule type="containsText" dxfId="3" priority="1" operator="containsText" text="No aplica">
      <formula>NOT(ISERROR(SEARCH("No aplica",AE60)))</formula>
    </cfRule>
  </conditionalFormatting>
  <pageMargins left="0.7" right="0.7" top="0.75" bottom="0.75" header="0.3" footer="0.3"/>
  <pageSetup paperSize="9" scale="15" orientation="portrait" r:id="rId1"/>
  <colBreaks count="1" manualBreakCount="1">
    <brk id="31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view="pageBreakPreview" zoomScale="90" zoomScaleNormal="100" zoomScaleSheetLayoutView="90" workbookViewId="0">
      <pane ySplit="4" topLeftCell="A5" activePane="bottomLeft" state="frozen"/>
      <selection activeCell="A41" activeCellId="1" sqref="A8 A41"/>
      <selection pane="bottomLeft" activeCell="A41" activeCellId="1" sqref="A8 A41"/>
    </sheetView>
  </sheetViews>
  <sheetFormatPr defaultColWidth="11.42578125" defaultRowHeight="15" x14ac:dyDescent="0.25"/>
  <cols>
    <col min="1" max="1" width="17" style="31" customWidth="1"/>
    <col min="2" max="2" width="46.5703125" style="31" customWidth="1"/>
    <col min="3" max="3" width="19.5703125" style="31" customWidth="1"/>
    <col min="4" max="4" width="44.42578125" style="31" bestFit="1" customWidth="1"/>
    <col min="5" max="6" width="11.42578125" style="31"/>
    <col min="7" max="7" width="11.85546875" style="31" bestFit="1" customWidth="1"/>
    <col min="8" max="16384" width="11.42578125" style="31"/>
  </cols>
  <sheetData>
    <row r="1" spans="1:5" x14ac:dyDescent="0.25">
      <c r="A1" s="1" t="s">
        <v>0</v>
      </c>
    </row>
    <row r="2" spans="1:5" x14ac:dyDescent="0.25">
      <c r="A2" s="34" t="s">
        <v>87</v>
      </c>
      <c r="B2" s="34"/>
      <c r="C2" s="34"/>
      <c r="D2" s="34"/>
      <c r="E2" s="34"/>
    </row>
    <row r="3" spans="1:5" x14ac:dyDescent="0.25">
      <c r="A3" s="34" t="s">
        <v>88</v>
      </c>
      <c r="B3" s="34"/>
      <c r="C3" s="34"/>
      <c r="D3" s="34"/>
      <c r="E3" s="34"/>
    </row>
    <row r="4" spans="1:5" x14ac:dyDescent="0.25">
      <c r="A4" s="32" t="s">
        <v>5</v>
      </c>
      <c r="B4" s="32" t="s">
        <v>89</v>
      </c>
      <c r="C4" s="10" t="s">
        <v>90</v>
      </c>
      <c r="D4" s="33" t="s">
        <v>91</v>
      </c>
    </row>
    <row r="5" spans="1:5" x14ac:dyDescent="0.25">
      <c r="A5" s="21">
        <v>30111</v>
      </c>
      <c r="B5" s="22" t="s">
        <v>92</v>
      </c>
      <c r="C5" s="20">
        <v>3362102139</v>
      </c>
      <c r="D5" s="20" t="s">
        <v>93</v>
      </c>
    </row>
    <row r="6" spans="1:5" x14ac:dyDescent="0.25">
      <c r="A6" s="21">
        <v>30111</v>
      </c>
      <c r="B6" s="22" t="s">
        <v>92</v>
      </c>
      <c r="C6" s="20">
        <v>3362101005</v>
      </c>
      <c r="D6" s="20" t="s">
        <v>94</v>
      </c>
    </row>
    <row r="7" spans="1:5" x14ac:dyDescent="0.25">
      <c r="A7" s="21">
        <v>30112</v>
      </c>
      <c r="B7" s="22" t="s">
        <v>95</v>
      </c>
      <c r="C7" s="20">
        <v>3369101000</v>
      </c>
      <c r="D7" s="20" t="s">
        <v>96</v>
      </c>
    </row>
    <row r="8" spans="1:5" x14ac:dyDescent="0.25">
      <c r="A8" s="21">
        <v>30112</v>
      </c>
      <c r="B8" s="22" t="s">
        <v>95</v>
      </c>
      <c r="C8" s="20">
        <v>3362101007</v>
      </c>
      <c r="D8" s="20" t="s">
        <v>97</v>
      </c>
    </row>
    <row r="9" spans="1:5" x14ac:dyDescent="0.25">
      <c r="A9" s="21">
        <v>30112</v>
      </c>
      <c r="B9" s="22" t="s">
        <v>95</v>
      </c>
      <c r="C9" s="20">
        <v>3362101723</v>
      </c>
      <c r="D9" s="20" t="s">
        <v>98</v>
      </c>
    </row>
    <row r="10" spans="1:5" x14ac:dyDescent="0.25">
      <c r="A10" s="21">
        <v>30113</v>
      </c>
      <c r="B10" s="22" t="s">
        <v>99</v>
      </c>
      <c r="C10" s="20">
        <v>3362102142</v>
      </c>
      <c r="D10" s="20" t="s">
        <v>100</v>
      </c>
    </row>
    <row r="11" spans="1:5" x14ac:dyDescent="0.25">
      <c r="A11" s="21">
        <v>30113</v>
      </c>
      <c r="B11" s="22" t="s">
        <v>99</v>
      </c>
      <c r="C11" s="20">
        <v>3362102139</v>
      </c>
      <c r="D11" s="20" t="s">
        <v>93</v>
      </c>
    </row>
    <row r="12" spans="1:5" x14ac:dyDescent="0.25">
      <c r="A12" s="21">
        <v>30113</v>
      </c>
      <c r="B12" s="22" t="s">
        <v>99</v>
      </c>
      <c r="C12" s="20">
        <v>3362102138</v>
      </c>
      <c r="D12" s="20" t="s">
        <v>101</v>
      </c>
    </row>
    <row r="13" spans="1:5" x14ac:dyDescent="0.25">
      <c r="A13" s="21">
        <v>30113</v>
      </c>
      <c r="B13" s="22" t="s">
        <v>99</v>
      </c>
      <c r="C13" s="20">
        <v>3362102140</v>
      </c>
      <c r="D13" s="20" t="s">
        <v>102</v>
      </c>
    </row>
    <row r="14" spans="1:5" x14ac:dyDescent="0.25">
      <c r="A14" s="21">
        <v>30114</v>
      </c>
      <c r="B14" s="22" t="s">
        <v>103</v>
      </c>
      <c r="C14" s="20">
        <v>3362101003</v>
      </c>
      <c r="D14" s="20" t="s">
        <v>104</v>
      </c>
    </row>
    <row r="15" spans="1:5" x14ac:dyDescent="0.25">
      <c r="A15" s="21">
        <v>30114</v>
      </c>
      <c r="B15" s="22" t="s">
        <v>103</v>
      </c>
      <c r="C15" s="20">
        <v>3362102139</v>
      </c>
      <c r="D15" s="20" t="s">
        <v>93</v>
      </c>
    </row>
    <row r="16" spans="1:5" x14ac:dyDescent="0.25">
      <c r="A16" s="21">
        <v>30114</v>
      </c>
      <c r="B16" s="22" t="s">
        <v>103</v>
      </c>
      <c r="C16" s="20">
        <v>3362101005</v>
      </c>
      <c r="D16" s="20" t="s">
        <v>94</v>
      </c>
    </row>
    <row r="17" spans="1:4" x14ac:dyDescent="0.25">
      <c r="A17" s="21">
        <v>30115</v>
      </c>
      <c r="B17" s="22" t="s">
        <v>105</v>
      </c>
      <c r="C17" s="20">
        <v>3369102000</v>
      </c>
      <c r="D17" s="20" t="s">
        <v>106</v>
      </c>
    </row>
    <row r="18" spans="1:4" x14ac:dyDescent="0.25">
      <c r="A18" s="21">
        <v>30115</v>
      </c>
      <c r="B18" s="22" t="s">
        <v>105</v>
      </c>
      <c r="C18" s="20">
        <v>3369102200</v>
      </c>
      <c r="D18" s="20" t="s">
        <v>107</v>
      </c>
    </row>
    <row r="19" spans="1:4" x14ac:dyDescent="0.25">
      <c r="A19" s="21">
        <v>3012</v>
      </c>
      <c r="B19" s="22" t="s">
        <v>108</v>
      </c>
      <c r="C19" s="20">
        <v>3362102144</v>
      </c>
      <c r="D19" s="20" t="s">
        <v>109</v>
      </c>
    </row>
    <row r="20" spans="1:4" x14ac:dyDescent="0.25">
      <c r="A20" s="21">
        <v>3012</v>
      </c>
      <c r="B20" s="22" t="s">
        <v>108</v>
      </c>
      <c r="C20" s="20">
        <v>3362101031</v>
      </c>
      <c r="D20" s="20" t="s">
        <v>110</v>
      </c>
    </row>
    <row r="21" spans="1:4" x14ac:dyDescent="0.25">
      <c r="A21" s="21">
        <v>3012</v>
      </c>
      <c r="B21" s="22" t="s">
        <v>108</v>
      </c>
      <c r="C21" s="20">
        <v>3362101116</v>
      </c>
      <c r="D21" s="20" t="s">
        <v>111</v>
      </c>
    </row>
    <row r="22" spans="1:4" x14ac:dyDescent="0.25">
      <c r="A22" s="21">
        <v>3012</v>
      </c>
      <c r="B22" s="22" t="s">
        <v>108</v>
      </c>
      <c r="C22" s="20">
        <v>3362101117</v>
      </c>
      <c r="D22" s="20" t="s">
        <v>112</v>
      </c>
    </row>
    <row r="23" spans="1:4" x14ac:dyDescent="0.25">
      <c r="A23" s="21">
        <v>30132</v>
      </c>
      <c r="B23" s="22" t="s">
        <v>113</v>
      </c>
      <c r="C23" s="20">
        <v>3362101001</v>
      </c>
      <c r="D23" s="20" t="s">
        <v>114</v>
      </c>
    </row>
    <row r="24" spans="1:4" x14ac:dyDescent="0.25">
      <c r="A24" s="21">
        <v>30132</v>
      </c>
      <c r="B24" s="22" t="s">
        <v>113</v>
      </c>
      <c r="C24" s="20">
        <v>3362101011</v>
      </c>
      <c r="D24" s="20" t="s">
        <v>115</v>
      </c>
    </row>
    <row r="25" spans="1:4" x14ac:dyDescent="0.25">
      <c r="A25" s="21">
        <v>30133</v>
      </c>
      <c r="B25" s="22" t="s">
        <v>116</v>
      </c>
      <c r="C25" s="20">
        <v>3362101001</v>
      </c>
      <c r="D25" s="20" t="s">
        <v>114</v>
      </c>
    </row>
    <row r="26" spans="1:4" x14ac:dyDescent="0.25">
      <c r="A26" s="21">
        <v>30133</v>
      </c>
      <c r="B26" s="22" t="s">
        <v>116</v>
      </c>
      <c r="C26" s="20">
        <v>3362101011</v>
      </c>
      <c r="D26" s="20" t="s">
        <v>115</v>
      </c>
    </row>
    <row r="27" spans="1:4" x14ac:dyDescent="0.25">
      <c r="A27" s="21">
        <v>30134</v>
      </c>
      <c r="B27" s="22" t="s">
        <v>117</v>
      </c>
      <c r="C27" s="20">
        <v>3362101000</v>
      </c>
      <c r="D27" s="20" t="s">
        <v>118</v>
      </c>
    </row>
    <row r="28" spans="1:4" x14ac:dyDescent="0.25">
      <c r="A28" s="21">
        <v>30134</v>
      </c>
      <c r="B28" s="22" t="s">
        <v>117</v>
      </c>
      <c r="C28" s="20">
        <v>3362101016</v>
      </c>
      <c r="D28" s="20" t="s">
        <v>119</v>
      </c>
    </row>
    <row r="29" spans="1:4" x14ac:dyDescent="0.25">
      <c r="A29" s="21">
        <v>30134</v>
      </c>
      <c r="B29" s="22" t="s">
        <v>117</v>
      </c>
      <c r="C29" s="20">
        <v>3362101018</v>
      </c>
      <c r="D29" s="20" t="s">
        <v>120</v>
      </c>
    </row>
    <row r="30" spans="1:4" x14ac:dyDescent="0.25">
      <c r="A30" s="21">
        <v>30134</v>
      </c>
      <c r="B30" s="22" t="s">
        <v>117</v>
      </c>
      <c r="C30" s="20">
        <v>3362101019</v>
      </c>
      <c r="D30" s="20" t="s">
        <v>121</v>
      </c>
    </row>
    <row r="31" spans="1:4" x14ac:dyDescent="0.25">
      <c r="A31" s="21">
        <v>30134</v>
      </c>
      <c r="B31" s="22" t="s">
        <v>117</v>
      </c>
      <c r="C31" s="20">
        <v>3362101035</v>
      </c>
      <c r="D31" s="20" t="s">
        <v>122</v>
      </c>
    </row>
    <row r="32" spans="1:4" x14ac:dyDescent="0.25">
      <c r="A32" s="21">
        <v>30134</v>
      </c>
      <c r="B32" s="22" t="s">
        <v>117</v>
      </c>
      <c r="C32" s="20">
        <v>3362101108</v>
      </c>
      <c r="D32" s="20" t="s">
        <v>123</v>
      </c>
    </row>
    <row r="33" spans="1:4" x14ac:dyDescent="0.25">
      <c r="A33" s="21">
        <v>30135</v>
      </c>
      <c r="B33" s="22" t="s">
        <v>124</v>
      </c>
      <c r="C33" s="20">
        <v>3362101017</v>
      </c>
      <c r="D33" s="20" t="s">
        <v>125</v>
      </c>
    </row>
    <row r="34" spans="1:4" x14ac:dyDescent="0.25">
      <c r="A34" s="21">
        <v>30135</v>
      </c>
      <c r="B34" s="22" t="s">
        <v>124</v>
      </c>
      <c r="C34" s="20">
        <v>3362101138</v>
      </c>
      <c r="D34" s="20" t="s">
        <v>126</v>
      </c>
    </row>
    <row r="35" spans="1:4" x14ac:dyDescent="0.25">
      <c r="A35" s="21">
        <v>30136</v>
      </c>
      <c r="B35" s="22" t="s">
        <v>127</v>
      </c>
      <c r="C35" s="20">
        <v>3362101107</v>
      </c>
      <c r="D35" s="20" t="s">
        <v>128</v>
      </c>
    </row>
    <row r="36" spans="1:4" x14ac:dyDescent="0.25">
      <c r="A36" s="21">
        <v>30136</v>
      </c>
      <c r="B36" s="22" t="s">
        <v>127</v>
      </c>
      <c r="C36" s="20">
        <v>3362101030</v>
      </c>
      <c r="D36" s="20" t="s">
        <v>129</v>
      </c>
    </row>
    <row r="37" spans="1:4" x14ac:dyDescent="0.25">
      <c r="A37" s="21">
        <v>30136</v>
      </c>
      <c r="B37" s="22" t="s">
        <v>127</v>
      </c>
      <c r="C37" s="20">
        <v>3362101110</v>
      </c>
      <c r="D37" s="20" t="s">
        <v>130</v>
      </c>
    </row>
    <row r="38" spans="1:4" x14ac:dyDescent="0.25">
      <c r="A38" s="21">
        <v>30136</v>
      </c>
      <c r="B38" s="22" t="s">
        <v>127</v>
      </c>
      <c r="C38" s="20">
        <v>3362101112</v>
      </c>
      <c r="D38" s="20" t="s">
        <v>131</v>
      </c>
    </row>
    <row r="39" spans="1:4" x14ac:dyDescent="0.25">
      <c r="A39" s="21">
        <v>30137</v>
      </c>
      <c r="B39" s="22" t="s">
        <v>132</v>
      </c>
      <c r="C39" s="20">
        <v>3362101109</v>
      </c>
      <c r="D39" s="20" t="s">
        <v>133</v>
      </c>
    </row>
    <row r="40" spans="1:4" x14ac:dyDescent="0.25">
      <c r="A40" s="21">
        <v>30137</v>
      </c>
      <c r="B40" s="22" t="s">
        <v>132</v>
      </c>
      <c r="C40" s="20">
        <v>3362101114</v>
      </c>
      <c r="D40" s="20" t="s">
        <v>134</v>
      </c>
    </row>
    <row r="41" spans="1:4" x14ac:dyDescent="0.25">
      <c r="A41" s="21">
        <v>30137</v>
      </c>
      <c r="B41" s="22" t="s">
        <v>132</v>
      </c>
      <c r="C41" s="20">
        <v>3362101123</v>
      </c>
      <c r="D41" s="20" t="s">
        <v>135</v>
      </c>
    </row>
    <row r="42" spans="1:4" x14ac:dyDescent="0.25">
      <c r="A42" s="21">
        <v>30141</v>
      </c>
      <c r="B42" s="22" t="s">
        <v>136</v>
      </c>
      <c r="C42" s="20">
        <v>3362101026</v>
      </c>
      <c r="D42" s="20" t="s">
        <v>137</v>
      </c>
    </row>
    <row r="43" spans="1:4" x14ac:dyDescent="0.25">
      <c r="A43" s="21">
        <v>30141</v>
      </c>
      <c r="B43" s="22" t="s">
        <v>136</v>
      </c>
      <c r="C43" s="20">
        <v>3324102309</v>
      </c>
      <c r="D43" s="20" t="s">
        <v>138</v>
      </c>
    </row>
    <row r="44" spans="1:4" x14ac:dyDescent="0.25">
      <c r="A44" s="21">
        <v>30141</v>
      </c>
      <c r="B44" s="22" t="s">
        <v>136</v>
      </c>
      <c r="C44" s="20">
        <v>3324102300</v>
      </c>
      <c r="D44" s="20" t="s">
        <v>139</v>
      </c>
    </row>
    <row r="45" spans="1:4" x14ac:dyDescent="0.25">
      <c r="A45" s="21">
        <v>30141</v>
      </c>
      <c r="B45" s="22" t="s">
        <v>136</v>
      </c>
      <c r="C45" s="20">
        <v>3362101009</v>
      </c>
      <c r="D45" s="20" t="s">
        <v>140</v>
      </c>
    </row>
    <row r="46" spans="1:4" x14ac:dyDescent="0.25">
      <c r="A46" s="21">
        <v>30142</v>
      </c>
      <c r="B46" s="22" t="s">
        <v>141</v>
      </c>
      <c r="C46" s="20">
        <v>3362101238</v>
      </c>
      <c r="D46" s="20" t="s">
        <v>142</v>
      </c>
    </row>
    <row r="47" spans="1:4" x14ac:dyDescent="0.25">
      <c r="A47" s="21">
        <v>30142</v>
      </c>
      <c r="B47" s="22" t="s">
        <v>141</v>
      </c>
      <c r="C47" s="20">
        <v>3362101115</v>
      </c>
      <c r="D47" s="20" t="s">
        <v>143</v>
      </c>
    </row>
    <row r="48" spans="1:4" x14ac:dyDescent="0.25">
      <c r="A48" s="21">
        <v>30142</v>
      </c>
      <c r="B48" s="22" t="s">
        <v>141</v>
      </c>
      <c r="C48" s="20">
        <v>3362101139</v>
      </c>
      <c r="D48" s="20" t="s">
        <v>144</v>
      </c>
    </row>
    <row r="49" spans="1:4" x14ac:dyDescent="0.25">
      <c r="A49" s="21">
        <v>30142</v>
      </c>
      <c r="B49" s="22" t="s">
        <v>141</v>
      </c>
      <c r="C49" s="20">
        <v>3362101140</v>
      </c>
      <c r="D49" s="20" t="s">
        <v>145</v>
      </c>
    </row>
    <row r="50" spans="1:4" x14ac:dyDescent="0.25">
      <c r="A50" s="21">
        <v>30142</v>
      </c>
      <c r="B50" s="22" t="s">
        <v>141</v>
      </c>
      <c r="C50" s="20">
        <v>3362101141</v>
      </c>
      <c r="D50" s="20" t="s">
        <v>146</v>
      </c>
    </row>
    <row r="51" spans="1:4" x14ac:dyDescent="0.25">
      <c r="A51" s="21">
        <v>30142</v>
      </c>
      <c r="B51" s="22" t="s">
        <v>141</v>
      </c>
      <c r="C51" s="20">
        <v>3362101014</v>
      </c>
      <c r="D51" s="20" t="s">
        <v>147</v>
      </c>
    </row>
    <row r="52" spans="1:4" x14ac:dyDescent="0.25">
      <c r="A52" s="21">
        <v>30142</v>
      </c>
      <c r="B52" s="22" t="s">
        <v>141</v>
      </c>
      <c r="C52" s="20">
        <v>3362101122</v>
      </c>
      <c r="D52" s="20" t="s">
        <v>148</v>
      </c>
    </row>
    <row r="53" spans="1:4" x14ac:dyDescent="0.25">
      <c r="A53" s="21">
        <v>30142</v>
      </c>
      <c r="B53" s="22" t="s">
        <v>141</v>
      </c>
      <c r="C53" s="20">
        <v>3362101143</v>
      </c>
      <c r="D53" s="20" t="s">
        <v>149</v>
      </c>
    </row>
    <row r="54" spans="1:4" x14ac:dyDescent="0.25">
      <c r="A54" s="21">
        <v>30142</v>
      </c>
      <c r="B54" s="22" t="s">
        <v>141</v>
      </c>
      <c r="C54" s="20">
        <v>3362101124</v>
      </c>
      <c r="D54" s="20" t="s">
        <v>150</v>
      </c>
    </row>
    <row r="55" spans="1:4" x14ac:dyDescent="0.25">
      <c r="A55" s="21">
        <v>30142</v>
      </c>
      <c r="B55" s="22" t="s">
        <v>141</v>
      </c>
      <c r="C55" s="20">
        <v>3362101125</v>
      </c>
      <c r="D55" s="20" t="s">
        <v>151</v>
      </c>
    </row>
    <row r="56" spans="1:4" x14ac:dyDescent="0.25">
      <c r="A56" s="21">
        <v>30143</v>
      </c>
      <c r="B56" s="22" t="s">
        <v>152</v>
      </c>
      <c r="C56" s="20">
        <v>3362101126</v>
      </c>
      <c r="D56" s="20" t="s">
        <v>153</v>
      </c>
    </row>
    <row r="57" spans="1:4" x14ac:dyDescent="0.25">
      <c r="A57" s="21">
        <v>30143</v>
      </c>
      <c r="B57" s="22" t="s">
        <v>152</v>
      </c>
      <c r="C57" s="20">
        <v>3362101127</v>
      </c>
      <c r="D57" s="20" t="s">
        <v>154</v>
      </c>
    </row>
    <row r="58" spans="1:4" x14ac:dyDescent="0.25">
      <c r="A58" s="21">
        <v>30143</v>
      </c>
      <c r="B58" s="22" t="s">
        <v>152</v>
      </c>
      <c r="C58" s="20">
        <v>3362101128</v>
      </c>
      <c r="D58" s="20" t="s">
        <v>155</v>
      </c>
    </row>
    <row r="59" spans="1:4" x14ac:dyDescent="0.25">
      <c r="A59" s="21">
        <v>30143</v>
      </c>
      <c r="B59" s="22" t="s">
        <v>152</v>
      </c>
      <c r="C59" s="20">
        <v>3362101129</v>
      </c>
      <c r="D59" s="20" t="s">
        <v>156</v>
      </c>
    </row>
    <row r="60" spans="1:4" x14ac:dyDescent="0.25">
      <c r="A60" s="21">
        <v>30143</v>
      </c>
      <c r="B60" s="22" t="s">
        <v>152</v>
      </c>
      <c r="C60" s="20">
        <v>3362101130</v>
      </c>
      <c r="D60" s="20" t="s">
        <v>157</v>
      </c>
    </row>
    <row r="61" spans="1:4" x14ac:dyDescent="0.25">
      <c r="A61" s="21">
        <v>30143</v>
      </c>
      <c r="B61" s="22" t="s">
        <v>152</v>
      </c>
      <c r="C61" s="20">
        <v>3362101131</v>
      </c>
      <c r="D61" s="20" t="s">
        <v>158</v>
      </c>
    </row>
    <row r="62" spans="1:4" x14ac:dyDescent="0.25">
      <c r="A62" s="21">
        <v>30144</v>
      </c>
      <c r="B62" s="22" t="s">
        <v>159</v>
      </c>
      <c r="C62" s="20">
        <v>3362101113</v>
      </c>
      <c r="D62" s="20" t="s">
        <v>160</v>
      </c>
    </row>
    <row r="63" spans="1:4" x14ac:dyDescent="0.25">
      <c r="A63" s="21">
        <v>30144</v>
      </c>
      <c r="B63" s="22" t="s">
        <v>159</v>
      </c>
      <c r="C63" s="20">
        <v>3362101142</v>
      </c>
      <c r="D63" s="20" t="s">
        <v>161</v>
      </c>
    </row>
    <row r="64" spans="1:4" x14ac:dyDescent="0.25">
      <c r="A64" s="21">
        <v>30145</v>
      </c>
      <c r="B64" s="22" t="s">
        <v>162</v>
      </c>
      <c r="C64" s="20">
        <v>3362101140</v>
      </c>
      <c r="D64" s="20" t="s">
        <v>145</v>
      </c>
    </row>
    <row r="65" spans="1:4" x14ac:dyDescent="0.25">
      <c r="A65" s="21">
        <v>30145</v>
      </c>
      <c r="B65" s="22" t="s">
        <v>162</v>
      </c>
      <c r="C65" s="20">
        <v>3362101122</v>
      </c>
      <c r="D65" s="20" t="s">
        <v>148</v>
      </c>
    </row>
    <row r="66" spans="1:4" x14ac:dyDescent="0.25">
      <c r="A66" s="21">
        <v>30145</v>
      </c>
      <c r="B66" s="22" t="s">
        <v>162</v>
      </c>
      <c r="C66" s="20">
        <v>3362101123</v>
      </c>
      <c r="D66" s="20" t="s">
        <v>135</v>
      </c>
    </row>
    <row r="67" spans="1:4" x14ac:dyDescent="0.25">
      <c r="A67" s="21">
        <v>30146</v>
      </c>
      <c r="B67" s="22" t="s">
        <v>163</v>
      </c>
      <c r="C67" s="20">
        <v>3362101027</v>
      </c>
      <c r="D67" s="20" t="s">
        <v>164</v>
      </c>
    </row>
    <row r="68" spans="1:4" x14ac:dyDescent="0.25">
      <c r="A68" s="21">
        <v>30146</v>
      </c>
      <c r="B68" s="22" t="s">
        <v>163</v>
      </c>
      <c r="C68" s="20">
        <v>3362101037</v>
      </c>
      <c r="D68" s="20" t="s">
        <v>165</v>
      </c>
    </row>
    <row r="69" spans="1:4" x14ac:dyDescent="0.25">
      <c r="A69" s="21">
        <v>30146</v>
      </c>
      <c r="B69" s="22" t="s">
        <v>163</v>
      </c>
      <c r="C69" s="20">
        <v>3362101028</v>
      </c>
      <c r="D69" s="20" t="s">
        <v>166</v>
      </c>
    </row>
    <row r="70" spans="1:4" x14ac:dyDescent="0.25">
      <c r="A70" s="21">
        <v>30146</v>
      </c>
      <c r="B70" s="22" t="s">
        <v>163</v>
      </c>
      <c r="C70" s="20">
        <v>3362101029</v>
      </c>
      <c r="D70" s="20" t="s">
        <v>167</v>
      </c>
    </row>
    <row r="71" spans="1:4" x14ac:dyDescent="0.25">
      <c r="A71" s="21">
        <v>30151</v>
      </c>
      <c r="B71" s="22" t="s">
        <v>168</v>
      </c>
      <c r="C71" s="20">
        <v>3362101134</v>
      </c>
      <c r="D71" s="20" t="s">
        <v>169</v>
      </c>
    </row>
    <row r="72" spans="1:4" x14ac:dyDescent="0.25">
      <c r="A72" s="21">
        <v>30151</v>
      </c>
      <c r="B72" s="22" t="s">
        <v>168</v>
      </c>
      <c r="C72" s="20">
        <v>3369101027</v>
      </c>
      <c r="D72" s="20" t="s">
        <v>170</v>
      </c>
    </row>
    <row r="73" spans="1:4" x14ac:dyDescent="0.25">
      <c r="A73" s="21">
        <v>30151</v>
      </c>
      <c r="B73" s="22" t="s">
        <v>168</v>
      </c>
      <c r="C73" s="20">
        <v>3362101136</v>
      </c>
      <c r="D73" s="20" t="s">
        <v>171</v>
      </c>
    </row>
    <row r="74" spans="1:4" x14ac:dyDescent="0.25">
      <c r="A74" s="21">
        <v>30152</v>
      </c>
      <c r="B74" s="22" t="s">
        <v>172</v>
      </c>
      <c r="C74" s="20">
        <v>3362101021</v>
      </c>
      <c r="D74" s="20" t="s">
        <v>173</v>
      </c>
    </row>
    <row r="75" spans="1:4" x14ac:dyDescent="0.25">
      <c r="A75" s="21">
        <v>30152</v>
      </c>
      <c r="B75" s="22" t="s">
        <v>172</v>
      </c>
      <c r="C75" s="20">
        <v>3362101013</v>
      </c>
      <c r="D75" s="20" t="s">
        <v>174</v>
      </c>
    </row>
    <row r="76" spans="1:4" x14ac:dyDescent="0.25">
      <c r="A76" s="21">
        <v>30155</v>
      </c>
      <c r="B76" s="22" t="s">
        <v>175</v>
      </c>
      <c r="C76" s="20">
        <v>3362101012</v>
      </c>
      <c r="D76" s="20" t="s">
        <v>176</v>
      </c>
    </row>
    <row r="77" spans="1:4" x14ac:dyDescent="0.25">
      <c r="A77" s="21">
        <v>30155</v>
      </c>
      <c r="B77" s="22" t="s">
        <v>175</v>
      </c>
      <c r="C77" s="20">
        <v>3351101038</v>
      </c>
      <c r="D77" s="20" t="s">
        <v>177</v>
      </c>
    </row>
    <row r="78" spans="1:4" x14ac:dyDescent="0.25">
      <c r="A78" s="21">
        <v>30155</v>
      </c>
      <c r="B78" s="22" t="s">
        <v>175</v>
      </c>
      <c r="C78" s="20">
        <v>3362101132</v>
      </c>
      <c r="D78" s="20" t="s">
        <v>178</v>
      </c>
    </row>
    <row r="79" spans="1:4" x14ac:dyDescent="0.25">
      <c r="A79" s="21">
        <v>30155</v>
      </c>
      <c r="B79" s="22" t="s">
        <v>175</v>
      </c>
      <c r="C79" s="20">
        <v>3362101133</v>
      </c>
      <c r="D79" s="20" t="s">
        <v>179</v>
      </c>
    </row>
    <row r="80" spans="1:4" x14ac:dyDescent="0.25">
      <c r="A80" s="21">
        <v>3021</v>
      </c>
      <c r="B80" s="22" t="s">
        <v>180</v>
      </c>
      <c r="C80" s="20">
        <v>3311101000</v>
      </c>
      <c r="D80" s="20" t="s">
        <v>181</v>
      </c>
    </row>
    <row r="81" spans="1:4" x14ac:dyDescent="0.25">
      <c r="A81" s="21">
        <v>3021</v>
      </c>
      <c r="B81" s="22" t="s">
        <v>180</v>
      </c>
      <c r="C81" s="20">
        <v>3311101009</v>
      </c>
      <c r="D81" s="20" t="s">
        <v>182</v>
      </c>
    </row>
    <row r="82" spans="1:4" x14ac:dyDescent="0.25">
      <c r="A82" s="21">
        <v>3022</v>
      </c>
      <c r="B82" s="22" t="s">
        <v>183</v>
      </c>
      <c r="C82" s="20">
        <v>3321101000</v>
      </c>
      <c r="D82" s="20" t="s">
        <v>184</v>
      </c>
    </row>
    <row r="83" spans="1:4" x14ac:dyDescent="0.25">
      <c r="A83" s="21">
        <v>3022</v>
      </c>
      <c r="B83" s="22" t="s">
        <v>183</v>
      </c>
      <c r="C83" s="20">
        <v>3324102100</v>
      </c>
      <c r="D83" s="20" t="s">
        <v>185</v>
      </c>
    </row>
    <row r="84" spans="1:4" x14ac:dyDescent="0.25">
      <c r="A84" s="21">
        <v>3022</v>
      </c>
      <c r="B84" s="22" t="s">
        <v>183</v>
      </c>
      <c r="C84" s="20">
        <v>3324102000</v>
      </c>
      <c r="D84" s="20" t="s">
        <v>186</v>
      </c>
    </row>
    <row r="85" spans="1:4" x14ac:dyDescent="0.25">
      <c r="A85" s="21">
        <v>3022</v>
      </c>
      <c r="B85" s="22" t="s">
        <v>183</v>
      </c>
      <c r="C85" s="20">
        <v>3324102115</v>
      </c>
      <c r="D85" s="20" t="s">
        <v>187</v>
      </c>
    </row>
    <row r="86" spans="1:4" x14ac:dyDescent="0.25">
      <c r="A86" s="21">
        <v>3022</v>
      </c>
      <c r="B86" s="22" t="s">
        <v>183</v>
      </c>
      <c r="C86" s="20">
        <v>3321101009</v>
      </c>
      <c r="D86" s="20" t="s">
        <v>188</v>
      </c>
    </row>
    <row r="87" spans="1:4" x14ac:dyDescent="0.25">
      <c r="A87" s="21">
        <v>3023</v>
      </c>
      <c r="B87" s="22" t="s">
        <v>189</v>
      </c>
      <c r="C87" s="20">
        <v>3341101000</v>
      </c>
      <c r="D87" s="20" t="s">
        <v>190</v>
      </c>
    </row>
    <row r="88" spans="1:4" x14ac:dyDescent="0.25">
      <c r="A88" s="21">
        <v>3023</v>
      </c>
      <c r="B88" s="22" t="s">
        <v>189</v>
      </c>
      <c r="C88" s="20">
        <v>3369101029</v>
      </c>
      <c r="D88" s="20" t="s">
        <v>191</v>
      </c>
    </row>
    <row r="89" spans="1:4" x14ac:dyDescent="0.25">
      <c r="A89" s="21">
        <v>3023</v>
      </c>
      <c r="B89" s="22" t="s">
        <v>189</v>
      </c>
      <c r="C89" s="20">
        <v>3341101009</v>
      </c>
      <c r="D89" s="20" t="s">
        <v>192</v>
      </c>
    </row>
    <row r="90" spans="1:4" x14ac:dyDescent="0.25">
      <c r="A90" s="21">
        <v>3024</v>
      </c>
      <c r="B90" s="22" t="s">
        <v>193</v>
      </c>
      <c r="C90" s="20">
        <v>3351101000</v>
      </c>
      <c r="D90" s="20" t="s">
        <v>194</v>
      </c>
    </row>
    <row r="91" spans="1:4" x14ac:dyDescent="0.25">
      <c r="A91" s="21">
        <v>3024</v>
      </c>
      <c r="B91" s="22" t="s">
        <v>193</v>
      </c>
      <c r="C91" s="20">
        <v>3361101000</v>
      </c>
      <c r="D91" s="20" t="s">
        <v>195</v>
      </c>
    </row>
    <row r="92" spans="1:4" x14ac:dyDescent="0.25">
      <c r="A92" s="21">
        <v>3024</v>
      </c>
      <c r="B92" s="22" t="s">
        <v>193</v>
      </c>
      <c r="C92" s="20">
        <v>3351101018</v>
      </c>
      <c r="D92" s="20" t="s">
        <v>196</v>
      </c>
    </row>
    <row r="93" spans="1:4" x14ac:dyDescent="0.25">
      <c r="A93" s="21">
        <v>3024</v>
      </c>
      <c r="B93" s="22" t="s">
        <v>193</v>
      </c>
      <c r="C93" s="20">
        <v>3362101033</v>
      </c>
      <c r="D93" s="20" t="s">
        <v>197</v>
      </c>
    </row>
    <row r="94" spans="1:4" x14ac:dyDescent="0.25">
      <c r="A94" s="21">
        <v>3025</v>
      </c>
      <c r="B94" s="22" t="s">
        <v>198</v>
      </c>
      <c r="C94" s="20">
        <v>3222102212</v>
      </c>
      <c r="D94" s="20" t="s">
        <v>199</v>
      </c>
    </row>
    <row r="95" spans="1:4" x14ac:dyDescent="0.25">
      <c r="A95" s="21">
        <v>3026</v>
      </c>
      <c r="B95" s="22" t="s">
        <v>200</v>
      </c>
      <c r="C95" s="20">
        <v>3226101100</v>
      </c>
      <c r="D95" s="20" t="s">
        <v>201</v>
      </c>
    </row>
    <row r="96" spans="1:4" x14ac:dyDescent="0.25">
      <c r="A96" s="21">
        <v>3026</v>
      </c>
      <c r="B96" s="22" t="s">
        <v>200</v>
      </c>
      <c r="C96" s="20">
        <v>3222102200</v>
      </c>
      <c r="D96" s="20" t="s">
        <v>202</v>
      </c>
    </row>
    <row r="97" spans="1:4" x14ac:dyDescent="0.25">
      <c r="A97" s="21">
        <v>3026</v>
      </c>
      <c r="B97" s="22" t="s">
        <v>200</v>
      </c>
      <c r="C97" s="20">
        <v>3226301100</v>
      </c>
      <c r="D97" s="20" t="s">
        <v>203</v>
      </c>
    </row>
    <row r="98" spans="1:4" x14ac:dyDescent="0.25">
      <c r="A98" s="21">
        <v>3026</v>
      </c>
      <c r="B98" s="22" t="s">
        <v>200</v>
      </c>
      <c r="C98" s="20">
        <v>3226201100</v>
      </c>
      <c r="D98" s="20" t="s">
        <v>204</v>
      </c>
    </row>
    <row r="99" spans="1:4" x14ac:dyDescent="0.25">
      <c r="A99" s="21">
        <v>3027</v>
      </c>
      <c r="B99" s="22" t="s">
        <v>205</v>
      </c>
      <c r="C99" s="20">
        <v>3369101026</v>
      </c>
      <c r="D99" s="20" t="s">
        <v>206</v>
      </c>
    </row>
    <row r="100" spans="1:4" x14ac:dyDescent="0.25">
      <c r="A100" s="21">
        <v>3027</v>
      </c>
      <c r="B100" s="22" t="s">
        <v>205</v>
      </c>
      <c r="C100" s="20">
        <v>3362101111</v>
      </c>
      <c r="D100" s="20" t="s">
        <v>207</v>
      </c>
    </row>
    <row r="101" spans="1:4" x14ac:dyDescent="0.25">
      <c r="A101" s="21">
        <v>3027</v>
      </c>
      <c r="B101" s="22" t="s">
        <v>205</v>
      </c>
      <c r="C101" s="20">
        <v>3362101020</v>
      </c>
      <c r="D101" s="20" t="s">
        <v>208</v>
      </c>
    </row>
    <row r="102" spans="1:4" x14ac:dyDescent="0.25">
      <c r="A102" s="21">
        <v>3027</v>
      </c>
      <c r="B102" s="22" t="s">
        <v>205</v>
      </c>
      <c r="C102" s="20">
        <v>3362101237</v>
      </c>
      <c r="D102" s="20" t="s">
        <v>209</v>
      </c>
    </row>
    <row r="103" spans="1:4" x14ac:dyDescent="0.25">
      <c r="A103" s="21">
        <v>3027</v>
      </c>
      <c r="B103" s="22" t="s">
        <v>205</v>
      </c>
      <c r="C103" s="20">
        <v>3351101002</v>
      </c>
      <c r="D103" s="20" t="s">
        <v>210</v>
      </c>
    </row>
    <row r="104" spans="1:4" x14ac:dyDescent="0.25">
      <c r="A104" s="21">
        <v>3027</v>
      </c>
      <c r="B104" s="22" t="s">
        <v>205</v>
      </c>
      <c r="C104" s="20">
        <v>3369099000</v>
      </c>
      <c r="D104" s="20" t="s">
        <v>211</v>
      </c>
    </row>
    <row r="105" spans="1:4" x14ac:dyDescent="0.25">
      <c r="A105" s="21">
        <v>311</v>
      </c>
      <c r="B105" s="22" t="s">
        <v>212</v>
      </c>
      <c r="C105" s="20">
        <v>3411101000</v>
      </c>
      <c r="D105" s="20" t="s">
        <v>213</v>
      </c>
    </row>
    <row r="106" spans="1:4" x14ac:dyDescent="0.25">
      <c r="A106" s="21">
        <v>311</v>
      </c>
      <c r="B106" s="22" t="s">
        <v>212</v>
      </c>
      <c r="C106" s="20">
        <v>3419101000</v>
      </c>
      <c r="D106" s="20" t="s">
        <v>214</v>
      </c>
    </row>
    <row r="107" spans="1:4" x14ac:dyDescent="0.25">
      <c r="A107" s="21">
        <v>312</v>
      </c>
      <c r="B107" s="22" t="s">
        <v>215</v>
      </c>
      <c r="C107" s="20">
        <v>3431101000</v>
      </c>
      <c r="D107" s="20" t="s">
        <v>216</v>
      </c>
    </row>
    <row r="108" spans="1:4" x14ac:dyDescent="0.25">
      <c r="A108" s="21">
        <v>312</v>
      </c>
      <c r="B108" s="22" t="s">
        <v>215</v>
      </c>
      <c r="C108" s="20">
        <v>3431101009</v>
      </c>
      <c r="D108" s="20" t="s">
        <v>217</v>
      </c>
    </row>
    <row r="109" spans="1:4" x14ac:dyDescent="0.25">
      <c r="A109" s="21">
        <v>314</v>
      </c>
      <c r="B109" s="22" t="s">
        <v>218</v>
      </c>
      <c r="C109" s="20">
        <v>3431102000</v>
      </c>
      <c r="D109" s="20" t="s">
        <v>219</v>
      </c>
    </row>
    <row r="110" spans="1:4" x14ac:dyDescent="0.25">
      <c r="A110" s="21">
        <v>314</v>
      </c>
      <c r="B110" s="22" t="s">
        <v>218</v>
      </c>
      <c r="C110" s="20">
        <v>3412101000</v>
      </c>
      <c r="D110" s="20" t="s">
        <v>220</v>
      </c>
    </row>
    <row r="111" spans="1:4" x14ac:dyDescent="0.25">
      <c r="A111" s="21">
        <v>316</v>
      </c>
      <c r="B111" s="22" t="s">
        <v>221</v>
      </c>
      <c r="C111" s="20">
        <v>3411101010</v>
      </c>
      <c r="D111" s="20" t="s">
        <v>222</v>
      </c>
    </row>
    <row r="112" spans="1:4" x14ac:dyDescent="0.25">
      <c r="A112" s="21">
        <v>316</v>
      </c>
      <c r="B112" s="22" t="s">
        <v>221</v>
      </c>
      <c r="C112" s="20">
        <v>3411101011</v>
      </c>
      <c r="D112" s="20" t="s">
        <v>223</v>
      </c>
    </row>
    <row r="113" spans="1:4" x14ac:dyDescent="0.25">
      <c r="A113" s="21">
        <v>32</v>
      </c>
      <c r="B113" s="22" t="s">
        <v>224</v>
      </c>
      <c r="C113" s="20">
        <v>4970201001</v>
      </c>
      <c r="D113" s="20" t="s">
        <v>225</v>
      </c>
    </row>
    <row r="114" spans="1:4" x14ac:dyDescent="0.25">
      <c r="A114" s="21">
        <v>32</v>
      </c>
      <c r="B114" s="22" t="s">
        <v>224</v>
      </c>
      <c r="C114" s="20">
        <v>4970202001</v>
      </c>
      <c r="D114" s="20" t="s">
        <v>226</v>
      </c>
    </row>
  </sheetData>
  <autoFilter ref="A4:D4"/>
  <mergeCells count="2">
    <mergeCell ref="A2:E2"/>
    <mergeCell ref="A3:E3"/>
  </mergeCells>
  <conditionalFormatting sqref="A5:A114">
    <cfRule type="containsText" dxfId="2" priority="1" operator="containsText" text="No aplica">
      <formula>NOT(ISERROR(SEARCH("No aplica",A5)))</formula>
    </cfRule>
  </conditionalFormatting>
  <conditionalFormatting sqref="C5:D114">
    <cfRule type="containsText" dxfId="1" priority="3" operator="containsText" text="No aplica">
      <formula>NOT(ISERROR(SEARCH("No aplica",C5)))</formula>
    </cfRule>
  </conditionalFormatting>
  <conditionalFormatting sqref="B5:B114">
    <cfRule type="containsText" dxfId="0" priority="2" operator="containsText" text="No aplica">
      <formula>NOT(ISERROR(SEARCH("No aplica",B5)))</formula>
    </cfRule>
  </conditionalFormatting>
  <pageMargins left="0.7" right="0.7" top="0.75" bottom="0.75" header="0.3" footer="0.3"/>
  <pageSetup paperSize="9" scale="68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6Ac0xDGguwqeg+lsdTLcGDn2NyuguBGSf41JUcjELNA=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oIhxJDTOqajJOSwLuC4BP89VwGymA7QkAM9mOBRIXEk=</DigestValue>
    </Reference>
  </SignedInfo>
  <SignatureValue>JQIhcHTHnnHvKJEfRe8+EBoIxOjY5d5LLyuB3BFPorKSfviphquI162YBXK7Bcl80rq97+3P9jwN
z0oofxCB1EHamJhlVBKas4bxGZFvxODQBpMDWzIXy9ONVrdjA3O9AuZP6GeWlMVGGdjekF3/KjiW
PZN5dwV1eWHo9nqnwqpRZ9MixKc7ETRAkwvADVzDMZ0HmZhiNufJwhY9/3ovhyAX4Q27wWxWIQLh
bcr+LP/VxOwt1lRTPTRDelR8JuEMdUoUB8mMAu6jyF3dilHMWOSR7Bwhl1lBpGpPx46v3EgcRIiq
ANdBKKaF+1r56LwwkOqsryO8+t9WwhdFkM7jSg==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kfdIu+H2BeN2b8bJ6Y1CgRSZ5S1f4X9wbirwdMRgT4g=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LJQnpT51uVpNe/b2eavts3b2jMUAIu9118BNWdF+k08=</DigestValue>
      </Reference>
      <Reference URI="/xl/media/image1.png?ContentType=image/png">
        <DigestMethod Algorithm="http://www.w3.org/2001/04/xmlenc#sha256"/>
        <DigestValue>yWE0+wz3kVp8UvOaS4IsBedr5DZt24gVfU/u+s1GmB8=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sharedStrings.xml?ContentType=application/vnd.openxmlformats-officedocument.spreadsheetml.sharedStrings+xml">
        <DigestMethod Algorithm="http://www.w3.org/2001/04/xmlenc#sha256"/>
        <DigestValue>c12W9A054qTr3vesGPHM51RAbduK54WAYsTd7MTKt+k=</DigestValue>
      </Reference>
      <Reference URI="/xl/styles.xml?ContentType=application/vnd.openxmlformats-officedocument.spreadsheetml.styles+xml">
        <DigestMethod Algorithm="http://www.w3.org/2001/04/xmlenc#sha256"/>
        <DigestValue>LDlQktkxgr8iwoNRNMG410vd+lAOOdnbmEgOrRRK7RM=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X+gOoXQg6aNYolTqZ0a7dfzGUUci09oTkxQydinA+Fs=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nhzhcqzgnO91ghWrUAgnzxzga+4KJH201tImGH4/Hbw=</DigestValue>
      </Reference>
      <Reference URI="/xl/worksheets/sheet2.xml?ContentType=application/vnd.openxmlformats-officedocument.spreadsheetml.worksheet+xml">
        <DigestMethod Algorithm="http://www.w3.org/2001/04/xmlenc#sha256"/>
        <DigestValue>8/0+O9evZ5Pzg2o5pyohSEsWnoI89dbhR9wYzSRGA4M=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2017-07-31T16:52:00Z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INFORME 3</vt:lpstr>
      <vt:lpstr>NOTA 2</vt:lpstr>
      <vt:lpstr>'INFORME 3'!Print_Area</vt:lpstr>
      <vt:lpstr>'NOTA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2017-07-27T20:44:20Z</dcterms:created>
  <dcterms:modified xsi:type="dcterms:W3CDTF">2017-07-28T03:02:07Z</dcterms:modified>
</cp:coreProperties>
</file>