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6" sheetId="1" r:id="rId1"/>
  </sheets>
  <definedNames>
    <definedName name="_xlnm._FilterDatabase" localSheetId="0" hidden="1">'Informe 6'!$B$11:$B$120</definedName>
    <definedName name="_xlnm.Print_Area" localSheetId="0">'Informe 6'!$A$1:$F$120</definedName>
    <definedName name="_xlnm.Print_Titles" localSheetId="0">'Informe 6'!$1:$8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 s="1"/>
  <c r="F12" i="1"/>
  <c r="F13" i="1"/>
  <c r="D16" i="1"/>
  <c r="D15" i="1" s="1"/>
  <c r="F15" i="1" s="1"/>
  <c r="F16" i="1"/>
  <c r="F17" i="1"/>
  <c r="F18" i="1"/>
  <c r="F19" i="1"/>
  <c r="F20" i="1"/>
  <c r="F21" i="1"/>
  <c r="F22" i="1"/>
  <c r="F23" i="1"/>
  <c r="F24" i="1"/>
  <c r="F25" i="1"/>
  <c r="F26" i="1"/>
  <c r="F27" i="1"/>
  <c r="D29" i="1"/>
  <c r="F29" i="1"/>
  <c r="F30" i="1"/>
  <c r="F31" i="1"/>
  <c r="F32" i="1"/>
  <c r="F33" i="1"/>
  <c r="F34" i="1"/>
  <c r="F36" i="1"/>
  <c r="F37" i="1"/>
  <c r="F38" i="1"/>
  <c r="F39" i="1"/>
  <c r="F40" i="1"/>
  <c r="D42" i="1"/>
  <c r="F42" i="1"/>
  <c r="F43" i="1"/>
  <c r="F44" i="1"/>
  <c r="F45" i="1"/>
  <c r="F46" i="1"/>
  <c r="F47" i="1"/>
  <c r="F48" i="1"/>
  <c r="F49" i="1"/>
  <c r="F50" i="1"/>
  <c r="F52" i="1"/>
  <c r="F53" i="1"/>
  <c r="D56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D69" i="1"/>
  <c r="F69" i="1" s="1"/>
  <c r="F70" i="1"/>
  <c r="F71" i="1"/>
  <c r="D72" i="1"/>
  <c r="F72" i="1" s="1"/>
  <c r="F73" i="1"/>
  <c r="F74" i="1"/>
  <c r="F75" i="1"/>
  <c r="F76" i="1"/>
  <c r="D78" i="1"/>
  <c r="F78" i="1" s="1"/>
  <c r="F79" i="1"/>
  <c r="F80" i="1"/>
  <c r="F81" i="1"/>
  <c r="D83" i="1"/>
  <c r="F84" i="1"/>
  <c r="F85" i="1"/>
  <c r="F86" i="1"/>
  <c r="F87" i="1"/>
  <c r="D88" i="1"/>
  <c r="F88" i="1" s="1"/>
  <c r="F89" i="1"/>
  <c r="F90" i="1"/>
  <c r="F91" i="1"/>
  <c r="D92" i="1"/>
  <c r="F92" i="1"/>
  <c r="F93" i="1"/>
  <c r="F94" i="1"/>
  <c r="D95" i="1"/>
  <c r="F95" i="1" s="1"/>
  <c r="F96" i="1"/>
  <c r="F97" i="1"/>
  <c r="D98" i="1"/>
  <c r="F98" i="1"/>
  <c r="F99" i="1"/>
  <c r="F100" i="1"/>
  <c r="F101" i="1"/>
  <c r="D102" i="1"/>
  <c r="F102" i="1"/>
  <c r="F103" i="1"/>
  <c r="F104" i="1"/>
  <c r="D105" i="1"/>
  <c r="F105" i="1"/>
  <c r="F106" i="1"/>
  <c r="F107" i="1"/>
  <c r="D108" i="1"/>
  <c r="F108" i="1"/>
  <c r="F109" i="1"/>
  <c r="F110" i="1"/>
  <c r="F111" i="1"/>
  <c r="D112" i="1"/>
  <c r="F112" i="1"/>
  <c r="F113" i="1"/>
  <c r="F114" i="1"/>
  <c r="F115" i="1"/>
  <c r="D9" i="1" l="1"/>
  <c r="F9" i="1" s="1"/>
  <c r="F10" i="1"/>
  <c r="F11" i="1"/>
</calcChain>
</file>

<file path=xl/sharedStrings.xml><?xml version="1.0" encoding="utf-8"?>
<sst xmlns="http://schemas.openxmlformats.org/spreadsheetml/2006/main" count="99" uniqueCount="44">
  <si>
    <t>Las notas que se acompañan de la página 3 a la 20 forman parte de los reportes de contabilidad separada para fines regulatorios.</t>
  </si>
  <si>
    <t>De redes internacionales</t>
  </si>
  <si>
    <t>Alquiler y Transmisión a otros operadores</t>
  </si>
  <si>
    <t>Instalación para otros operadores</t>
  </si>
  <si>
    <t>OPTICAL TECHNOLOGIES SAC</t>
  </si>
  <si>
    <t>Prestación de servicios Internet Fijo</t>
  </si>
  <si>
    <t>NETLINE PERU SOCIEDAD ANONIMA</t>
  </si>
  <si>
    <t>MOVILMAX TELECOM SA</t>
  </si>
  <si>
    <t>MMX INFRA SOCIEDAD ANONIMA CERRADA</t>
  </si>
  <si>
    <t>INTERNEXA PERU S.A.</t>
  </si>
  <si>
    <t>INTERNET SOLUTIONS NETWORK PERU SOCIEDAD ANONIMA C</t>
  </si>
  <si>
    <t>INGENIERIA EN GESTION DE NEGOCIOS Y OPORTUNIDADES</t>
  </si>
  <si>
    <t>FUTURETEL S.A.C.</t>
  </si>
  <si>
    <t>COLINANET SOCIEDAD COMERCIAL DE RESPONSABILIDAD LI</t>
  </si>
  <si>
    <t>WIGO S.A.</t>
  </si>
  <si>
    <t>Otros</t>
  </si>
  <si>
    <t>FIBERLUX SOCIEDAD ANONIMA CERRADA</t>
  </si>
  <si>
    <t>Terminación de Llamadas en la Red de Servicio Móvil</t>
  </si>
  <si>
    <t>ATELIX SAC</t>
  </si>
  <si>
    <t>Enlaces de Interconexión</t>
  </si>
  <si>
    <t>Adecuación de Red</t>
  </si>
  <si>
    <t>Facturación y Recaudación</t>
  </si>
  <si>
    <t>Terminación de Llamadas en la Red del Servicio de Telefonía Fija Local</t>
  </si>
  <si>
    <t xml:space="preserve">Terminacion de servicio de mensajeria </t>
  </si>
  <si>
    <t>Acceso a los Teléfonos de Uso Público</t>
  </si>
  <si>
    <t>Transporte Conmutado de Larga Distancia Nacional</t>
  </si>
  <si>
    <t>Transporte Conmutado Local</t>
  </si>
  <si>
    <t>TELEFONICA DEL PERU SAA</t>
  </si>
  <si>
    <t>ENTEL PERU SA</t>
  </si>
  <si>
    <t>AMERICATEL PERU S.A.</t>
  </si>
  <si>
    <t>AMERICA MOVIL PERU S.A.C.</t>
  </si>
  <si>
    <t>De empresas operadoras no vinculadas</t>
  </si>
  <si>
    <t xml:space="preserve">Roaming </t>
  </si>
  <si>
    <t xml:space="preserve">Terminacion de servicios de  llamadas y mensajeria </t>
  </si>
  <si>
    <t>VIETTEL TELECOM CORPORATION</t>
  </si>
  <si>
    <t>De empresas operadoras vinculadas</t>
  </si>
  <si>
    <t>INGRESOS OPERATIVOS MAYORISTAS</t>
  </si>
  <si>
    <t>Estado de Resultados de Contabilidad Separada (valor facturado)</t>
  </si>
  <si>
    <t>Ajustes
(descuentos y
promociones)</t>
  </si>
  <si>
    <t>Ingresos calculados (en base a precios de lista)</t>
  </si>
  <si>
    <t>Expresado en miles de soles</t>
  </si>
  <si>
    <t>Al 31 de diciembre de 2017</t>
  </si>
  <si>
    <t>INFORME 6: INGRESOS OPERATIVOS MAYORISTAS POR EMPRESA</t>
  </si>
  <si>
    <t>VIETTEL PERU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</si>
</sst>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.000_ ;_ * \-#,##0.000_ ;_ * &quot;-&quot;??_ ;_ @_ "/>
    <numFmt numFmtId="166" formatCode="_ * #,##0_ ;_ * \-#,##0_ ;_ * &quot;-&quot;??_ ;_ @_ "/>
    <numFmt numFmtId="167" formatCode="#,##0.000_ ;\-#,##0.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 applyFill="1"/>
    <xf numFmtId="165" fontId="2" fillId="0" borderId="0" xfId="1" applyNumberFormat="1" applyFont="1" applyFill="1"/>
    <xf numFmtId="0" fontId="2" fillId="0" borderId="0" xfId="0" applyFont="1" applyFill="1" applyBorder="1"/>
    <xf numFmtId="166" fontId="2" fillId="0" borderId="0" xfId="1" applyNumberFormat="1" applyFont="1" applyFill="1" applyBorder="1"/>
    <xf numFmtId="165" fontId="2" fillId="0" borderId="0" xfId="1" applyNumberFormat="1" applyFont="1" applyFill="1" applyBorder="1"/>
    <xf numFmtId="165" fontId="3" fillId="0" borderId="0" xfId="1" applyNumberFormat="1" applyFont="1" applyFill="1" applyBorder="1"/>
    <xf numFmtId="166" fontId="3" fillId="0" borderId="0" xfId="1" applyNumberFormat="1" applyFont="1" applyFill="1" applyBorder="1"/>
    <xf numFmtId="0" fontId="3" fillId="0" borderId="0" xfId="0" applyFont="1" applyFill="1" applyBorder="1"/>
    <xf numFmtId="0" fontId="4" fillId="2" borderId="0" xfId="0" applyFont="1" applyFill="1" applyBorder="1"/>
    <xf numFmtId="166" fontId="2" fillId="0" borderId="0" xfId="1" applyNumberFormat="1" applyFont="1" applyFill="1"/>
    <xf numFmtId="165" fontId="3" fillId="0" borderId="1" xfId="1" applyNumberFormat="1" applyFont="1" applyFill="1" applyBorder="1"/>
    <xf numFmtId="165" fontId="3" fillId="0" borderId="2" xfId="1" applyNumberFormat="1" applyFont="1" applyFill="1" applyBorder="1"/>
    <xf numFmtId="166" fontId="3" fillId="0" borderId="2" xfId="1" applyNumberFormat="1" applyFont="1" applyFill="1" applyBorder="1"/>
    <xf numFmtId="166" fontId="3" fillId="0" borderId="3" xfId="1" applyNumberFormat="1" applyFont="1" applyFill="1" applyBorder="1"/>
    <xf numFmtId="0" fontId="3" fillId="0" borderId="4" xfId="0" applyFont="1" applyFill="1" applyBorder="1"/>
    <xf numFmtId="165" fontId="3" fillId="0" borderId="5" xfId="1" applyNumberFormat="1" applyFont="1" applyFill="1" applyBorder="1"/>
    <xf numFmtId="165" fontId="3" fillId="0" borderId="6" xfId="1" applyNumberFormat="1" applyFont="1" applyFill="1" applyBorder="1"/>
    <xf numFmtId="166" fontId="3" fillId="0" borderId="6" xfId="1" applyNumberFormat="1" applyFont="1" applyFill="1" applyBorder="1"/>
    <xf numFmtId="166" fontId="3" fillId="0" borderId="7" xfId="1" applyNumberFormat="1" applyFont="1" applyFill="1" applyBorder="1"/>
    <xf numFmtId="0" fontId="3" fillId="0" borderId="8" xfId="0" applyFont="1" applyFill="1" applyBorder="1"/>
    <xf numFmtId="165" fontId="2" fillId="0" borderId="5" xfId="1" applyNumberFormat="1" applyFont="1" applyFill="1" applyBorder="1"/>
    <xf numFmtId="165" fontId="2" fillId="0" borderId="6" xfId="1" applyNumberFormat="1" applyFont="1" applyFill="1" applyBorder="1"/>
    <xf numFmtId="166" fontId="2" fillId="0" borderId="6" xfId="1" applyNumberFormat="1" applyFont="1" applyFill="1" applyBorder="1"/>
    <xf numFmtId="166" fontId="2" fillId="0" borderId="7" xfId="1" applyNumberFormat="1" applyFont="1" applyFill="1" applyBorder="1"/>
    <xf numFmtId="0" fontId="2" fillId="0" borderId="8" xfId="0" applyFont="1" applyFill="1" applyBorder="1"/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6" fontId="2" fillId="0" borderId="10" xfId="1" applyNumberFormat="1" applyFont="1" applyFill="1" applyBorder="1"/>
    <xf numFmtId="166" fontId="2" fillId="0" borderId="11" xfId="1" applyNumberFormat="1" applyFont="1" applyFill="1" applyBorder="1"/>
    <xf numFmtId="0" fontId="2" fillId="0" borderId="12" xfId="0" applyFont="1" applyFill="1" applyBorder="1"/>
    <xf numFmtId="165" fontId="2" fillId="0" borderId="1" xfId="1" applyNumberFormat="1" applyFont="1" applyFill="1" applyBorder="1"/>
    <xf numFmtId="165" fontId="2" fillId="0" borderId="2" xfId="1" applyNumberFormat="1" applyFont="1" applyFill="1" applyBorder="1"/>
    <xf numFmtId="166" fontId="2" fillId="0" borderId="2" xfId="1" applyNumberFormat="1" applyFont="1" applyFill="1" applyBorder="1"/>
    <xf numFmtId="166" fontId="2" fillId="0" borderId="3" xfId="1" applyNumberFormat="1" applyFont="1" applyFill="1" applyBorder="1"/>
    <xf numFmtId="0" fontId="2" fillId="0" borderId="4" xfId="0" applyFont="1" applyFill="1" applyBorder="1"/>
    <xf numFmtId="167" fontId="2" fillId="0" borderId="6" xfId="1" applyNumberFormat="1" applyFont="1" applyFill="1" applyBorder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2" applyFont="1" applyFill="1" applyBorder="1" applyAlignment="1"/>
    <xf numFmtId="0" fontId="2" fillId="0" borderId="0" xfId="2" applyFont="1" applyFill="1"/>
    <xf numFmtId="0" fontId="3" fillId="0" borderId="0" xfId="2" applyFont="1" applyFill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showGridLines="0" tabSelected="1" zoomScale="80" zoomScaleNormal="80" zoomScaleSheetLayoutView="70" zoomScalePageLayoutView="70" workbookViewId="0">
      <selection activeCell="C6" sqref="C6"/>
    </sheetView>
  </sheetViews>
  <sheetFormatPr defaultColWidth="7.140625" defaultRowHeight="12.75" x14ac:dyDescent="0.2"/>
  <cols>
    <col min="1" max="1" width="4.7109375" style="1" customWidth="1"/>
    <col min="2" max="2" width="4.140625" style="1" customWidth="1"/>
    <col min="3" max="3" width="70.7109375" style="1" customWidth="1"/>
    <col min="4" max="4" width="21.5703125" style="2" customWidth="1"/>
    <col min="5" max="5" width="17.85546875" style="2" customWidth="1"/>
    <col min="6" max="6" width="19.7109375" style="2" customWidth="1"/>
    <col min="7" max="16384" width="7.140625" style="1"/>
  </cols>
  <sheetData>
    <row r="1" spans="1:9" x14ac:dyDescent="0.2">
      <c r="A1" s="54" t="s">
        <v>43</v>
      </c>
      <c r="B1" s="51"/>
    </row>
    <row r="2" spans="1:9" x14ac:dyDescent="0.2">
      <c r="A2" s="53"/>
      <c r="B2" s="46"/>
      <c r="C2" s="46"/>
    </row>
    <row r="3" spans="1:9" x14ac:dyDescent="0.2">
      <c r="A3" s="52" t="s">
        <v>42</v>
      </c>
      <c r="C3" s="51"/>
    </row>
    <row r="4" spans="1:9" ht="17.25" customHeight="1" x14ac:dyDescent="0.2">
      <c r="A4" s="50" t="s">
        <v>41</v>
      </c>
      <c r="B4" s="49"/>
      <c r="C4" s="49"/>
      <c r="D4" s="49"/>
      <c r="E4" s="49"/>
      <c r="F4" s="49"/>
    </row>
    <row r="5" spans="1:9" ht="8.25" customHeight="1" x14ac:dyDescent="0.2">
      <c r="A5" s="48"/>
      <c r="B5" s="48"/>
      <c r="C5" s="48"/>
      <c r="D5" s="47"/>
      <c r="E5" s="47"/>
      <c r="F5" s="47"/>
    </row>
    <row r="6" spans="1:9" ht="20.25" customHeight="1" x14ac:dyDescent="0.2">
      <c r="A6" s="46"/>
      <c r="B6" s="46"/>
      <c r="C6" s="46"/>
      <c r="D6" s="46"/>
      <c r="E6" s="46"/>
      <c r="F6" s="46"/>
    </row>
    <row r="8" spans="1:9" s="41" customFormat="1" ht="71.25" customHeight="1" x14ac:dyDescent="0.2">
      <c r="A8" s="45" t="s">
        <v>40</v>
      </c>
      <c r="B8" s="44"/>
      <c r="C8" s="43"/>
      <c r="D8" s="42" t="s">
        <v>39</v>
      </c>
      <c r="E8" s="42" t="s">
        <v>38</v>
      </c>
      <c r="F8" s="42" t="s">
        <v>37</v>
      </c>
      <c r="G8" s="1"/>
    </row>
    <row r="9" spans="1:9" x14ac:dyDescent="0.2">
      <c r="A9" s="40" t="s">
        <v>36</v>
      </c>
      <c r="B9" s="40"/>
      <c r="C9" s="40"/>
      <c r="D9" s="16">
        <f>D10+D15+D116</f>
        <v>247404.02914519355</v>
      </c>
      <c r="E9" s="16">
        <v>0</v>
      </c>
      <c r="F9" s="16">
        <f>D9-E9</f>
        <v>247404.02914519355</v>
      </c>
    </row>
    <row r="10" spans="1:9" ht="15" customHeight="1" x14ac:dyDescent="0.2">
      <c r="A10" s="37" t="s">
        <v>35</v>
      </c>
      <c r="B10" s="39"/>
      <c r="C10" s="38"/>
      <c r="D10" s="16">
        <f>+D11</f>
        <v>0</v>
      </c>
      <c r="E10" s="16">
        <v>0</v>
      </c>
      <c r="F10" s="16">
        <f>D10-E10</f>
        <v>0</v>
      </c>
      <c r="I10" s="10"/>
    </row>
    <row r="11" spans="1:9" x14ac:dyDescent="0.2">
      <c r="A11" s="15"/>
      <c r="B11" s="14" t="s">
        <v>34</v>
      </c>
      <c r="C11" s="13"/>
      <c r="D11" s="17">
        <f>+D12+D13</f>
        <v>0</v>
      </c>
      <c r="E11" s="16">
        <v>0</v>
      </c>
      <c r="F11" s="16">
        <f>D11-E11</f>
        <v>0</v>
      </c>
      <c r="I11" s="10"/>
    </row>
    <row r="12" spans="1:9" x14ac:dyDescent="0.2">
      <c r="A12" s="25"/>
      <c r="B12" s="24"/>
      <c r="C12" s="23" t="s">
        <v>33</v>
      </c>
      <c r="D12" s="22"/>
      <c r="E12" s="21">
        <v>0</v>
      </c>
      <c r="F12" s="21">
        <f>D12-E12</f>
        <v>0</v>
      </c>
      <c r="I12" s="10"/>
    </row>
    <row r="13" spans="1:9" x14ac:dyDescent="0.2">
      <c r="A13" s="25"/>
      <c r="B13" s="24"/>
      <c r="C13" s="23" t="s">
        <v>32</v>
      </c>
      <c r="D13" s="22"/>
      <c r="E13" s="21">
        <v>0</v>
      </c>
      <c r="F13" s="21">
        <f>D13-E13</f>
        <v>0</v>
      </c>
      <c r="I13" s="10"/>
    </row>
    <row r="14" spans="1:9" x14ac:dyDescent="0.2">
      <c r="A14" s="25"/>
      <c r="B14" s="24"/>
      <c r="C14" s="23"/>
      <c r="D14" s="22"/>
      <c r="E14" s="21"/>
      <c r="F14" s="21"/>
      <c r="I14" s="10"/>
    </row>
    <row r="15" spans="1:9" x14ac:dyDescent="0.2">
      <c r="A15" s="37" t="s">
        <v>31</v>
      </c>
      <c r="B15" s="14"/>
      <c r="C15" s="13"/>
      <c r="D15" s="17">
        <f>+D16+D29+D42+D56+D69+D72+D78+D83+D88+D92+D95+D98+D102+D105+D108+D112</f>
        <v>243768.47749870873</v>
      </c>
      <c r="E15" s="16">
        <v>0</v>
      </c>
      <c r="F15" s="16">
        <f>D15-E15</f>
        <v>243768.47749870873</v>
      </c>
    </row>
    <row r="16" spans="1:9" x14ac:dyDescent="0.2">
      <c r="A16" s="20"/>
      <c r="B16" s="19" t="s">
        <v>30</v>
      </c>
      <c r="C16" s="18"/>
      <c r="D16" s="17">
        <f>+D22+D23+D26</f>
        <v>76033.214735717309</v>
      </c>
      <c r="E16" s="16">
        <v>0</v>
      </c>
      <c r="F16" s="16">
        <f>D16-E16</f>
        <v>76033.214735717309</v>
      </c>
      <c r="I16" s="10"/>
    </row>
    <row r="17" spans="1:9" x14ac:dyDescent="0.2">
      <c r="A17" s="25"/>
      <c r="B17" s="24"/>
      <c r="C17" s="23" t="s">
        <v>3</v>
      </c>
      <c r="D17" s="22">
        <v>0</v>
      </c>
      <c r="E17" s="21">
        <v>0</v>
      </c>
      <c r="F17" s="21">
        <f>D17-E17</f>
        <v>0</v>
      </c>
      <c r="I17" s="10"/>
    </row>
    <row r="18" spans="1:9" x14ac:dyDescent="0.2">
      <c r="A18" s="25"/>
      <c r="B18" s="24"/>
      <c r="C18" s="23" t="s">
        <v>2</v>
      </c>
      <c r="D18" s="22">
        <v>0</v>
      </c>
      <c r="E18" s="21">
        <v>0</v>
      </c>
      <c r="F18" s="21">
        <f>D18-E18</f>
        <v>0</v>
      </c>
      <c r="I18" s="10"/>
    </row>
    <row r="19" spans="1:9" x14ac:dyDescent="0.2">
      <c r="A19" s="25"/>
      <c r="B19" s="24"/>
      <c r="C19" s="23" t="s">
        <v>26</v>
      </c>
      <c r="D19" s="22">
        <v>0</v>
      </c>
      <c r="E19" s="21">
        <v>0</v>
      </c>
      <c r="F19" s="21">
        <f>D19-E19</f>
        <v>0</v>
      </c>
      <c r="I19" s="10"/>
    </row>
    <row r="20" spans="1:9" x14ac:dyDescent="0.2">
      <c r="A20" s="25"/>
      <c r="B20" s="24"/>
      <c r="C20" s="23" t="s">
        <v>25</v>
      </c>
      <c r="D20" s="22">
        <v>0</v>
      </c>
      <c r="E20" s="21">
        <v>0</v>
      </c>
      <c r="F20" s="21">
        <f>D20-E20</f>
        <v>0</v>
      </c>
      <c r="I20" s="10"/>
    </row>
    <row r="21" spans="1:9" x14ac:dyDescent="0.2">
      <c r="A21" s="25"/>
      <c r="B21" s="24"/>
      <c r="C21" s="23" t="s">
        <v>24</v>
      </c>
      <c r="D21" s="22">
        <v>0</v>
      </c>
      <c r="E21" s="22">
        <v>0</v>
      </c>
      <c r="F21" s="22">
        <f>D21-E21</f>
        <v>0</v>
      </c>
      <c r="I21" s="10"/>
    </row>
    <row r="22" spans="1:9" x14ac:dyDescent="0.2">
      <c r="A22" s="25"/>
      <c r="B22" s="24"/>
      <c r="C22" s="23" t="s">
        <v>23</v>
      </c>
      <c r="D22" s="22">
        <v>7343.1335886106644</v>
      </c>
      <c r="E22" s="22"/>
      <c r="F22" s="22">
        <f>+D22</f>
        <v>7343.1335886106644</v>
      </c>
      <c r="I22" s="10"/>
    </row>
    <row r="23" spans="1:9" x14ac:dyDescent="0.2">
      <c r="A23" s="25"/>
      <c r="B23" s="24"/>
      <c r="C23" s="23" t="s">
        <v>17</v>
      </c>
      <c r="D23" s="22">
        <v>68344.137119415245</v>
      </c>
      <c r="E23" s="22">
        <v>0</v>
      </c>
      <c r="F23" s="22">
        <f>D23-E23</f>
        <v>68344.137119415245</v>
      </c>
      <c r="I23" s="10"/>
    </row>
    <row r="24" spans="1:9" x14ac:dyDescent="0.2">
      <c r="A24" s="25"/>
      <c r="B24" s="24"/>
      <c r="C24" s="23" t="s">
        <v>22</v>
      </c>
      <c r="D24" s="22"/>
      <c r="E24" s="21">
        <v>0</v>
      </c>
      <c r="F24" s="21">
        <f>D24-E24</f>
        <v>0</v>
      </c>
      <c r="I24" s="10"/>
    </row>
    <row r="25" spans="1:9" x14ac:dyDescent="0.2">
      <c r="A25" s="25"/>
      <c r="B25" s="24"/>
      <c r="C25" s="23" t="s">
        <v>21</v>
      </c>
      <c r="D25" s="22"/>
      <c r="E25" s="21">
        <v>0</v>
      </c>
      <c r="F25" s="21">
        <f>D25-E25</f>
        <v>0</v>
      </c>
      <c r="I25" s="10"/>
    </row>
    <row r="26" spans="1:9" x14ac:dyDescent="0.2">
      <c r="A26" s="25"/>
      <c r="B26" s="24"/>
      <c r="C26" s="23" t="s">
        <v>20</v>
      </c>
      <c r="D26" s="22">
        <v>345.94402769140203</v>
      </c>
      <c r="E26" s="21">
        <v>0</v>
      </c>
      <c r="F26" s="21">
        <f>D26-E26</f>
        <v>345.94402769140203</v>
      </c>
      <c r="I26" s="10"/>
    </row>
    <row r="27" spans="1:9" x14ac:dyDescent="0.2">
      <c r="A27" s="25"/>
      <c r="B27" s="24"/>
      <c r="C27" s="23" t="s">
        <v>19</v>
      </c>
      <c r="D27" s="22"/>
      <c r="E27" s="21">
        <v>0</v>
      </c>
      <c r="F27" s="21">
        <f>D27-E27</f>
        <v>0</v>
      </c>
      <c r="I27" s="10"/>
    </row>
    <row r="28" spans="1:9" x14ac:dyDescent="0.2">
      <c r="A28" s="25"/>
      <c r="B28" s="24"/>
      <c r="C28" s="23"/>
      <c r="D28" s="22"/>
      <c r="E28" s="21"/>
      <c r="F28" s="21"/>
      <c r="I28" s="10"/>
    </row>
    <row r="29" spans="1:9" x14ac:dyDescent="0.2">
      <c r="A29" s="20"/>
      <c r="B29" s="19" t="s">
        <v>29</v>
      </c>
      <c r="C29" s="18"/>
      <c r="D29" s="17">
        <f>+D36</f>
        <v>290.05895578246293</v>
      </c>
      <c r="E29" s="16">
        <v>0</v>
      </c>
      <c r="F29" s="16">
        <f>D29-E29</f>
        <v>290.05895578246293</v>
      </c>
      <c r="I29" s="10"/>
    </row>
    <row r="30" spans="1:9" x14ac:dyDescent="0.2">
      <c r="A30" s="25"/>
      <c r="B30" s="24"/>
      <c r="C30" s="23" t="s">
        <v>3</v>
      </c>
      <c r="D30" s="22">
        <v>0</v>
      </c>
      <c r="E30" s="21">
        <v>0</v>
      </c>
      <c r="F30" s="21">
        <f>D30-E30</f>
        <v>0</v>
      </c>
      <c r="I30" s="10"/>
    </row>
    <row r="31" spans="1:9" x14ac:dyDescent="0.2">
      <c r="A31" s="25"/>
      <c r="B31" s="24"/>
      <c r="C31" s="23" t="s">
        <v>2</v>
      </c>
      <c r="D31" s="22">
        <v>0</v>
      </c>
      <c r="E31" s="21">
        <v>0</v>
      </c>
      <c r="F31" s="21">
        <f>D31-E31</f>
        <v>0</v>
      </c>
      <c r="I31" s="10"/>
    </row>
    <row r="32" spans="1:9" x14ac:dyDescent="0.2">
      <c r="A32" s="25"/>
      <c r="B32" s="24"/>
      <c r="C32" s="23" t="s">
        <v>26</v>
      </c>
      <c r="D32" s="22">
        <v>0</v>
      </c>
      <c r="E32" s="21">
        <v>0</v>
      </c>
      <c r="F32" s="21">
        <f>D32-E32</f>
        <v>0</v>
      </c>
      <c r="I32" s="10"/>
    </row>
    <row r="33" spans="1:9" x14ac:dyDescent="0.2">
      <c r="A33" s="25"/>
      <c r="B33" s="24"/>
      <c r="C33" s="23" t="s">
        <v>25</v>
      </c>
      <c r="D33" s="22">
        <v>0</v>
      </c>
      <c r="E33" s="21">
        <v>0</v>
      </c>
      <c r="F33" s="21">
        <f>D33-E33</f>
        <v>0</v>
      </c>
      <c r="I33" s="10"/>
    </row>
    <row r="34" spans="1:9" x14ac:dyDescent="0.2">
      <c r="A34" s="25"/>
      <c r="B34" s="24"/>
      <c r="C34" s="23" t="s">
        <v>24</v>
      </c>
      <c r="D34" s="22">
        <v>0</v>
      </c>
      <c r="E34" s="21">
        <v>0</v>
      </c>
      <c r="F34" s="21">
        <f>D34-E34</f>
        <v>0</v>
      </c>
      <c r="I34" s="10"/>
    </row>
    <row r="35" spans="1:9" x14ac:dyDescent="0.2">
      <c r="A35" s="25"/>
      <c r="B35" s="24"/>
      <c r="C35" s="23" t="s">
        <v>23</v>
      </c>
      <c r="D35" s="22">
        <v>0</v>
      </c>
      <c r="E35" s="21"/>
      <c r="F35" s="21"/>
      <c r="I35" s="10"/>
    </row>
    <row r="36" spans="1:9" x14ac:dyDescent="0.2">
      <c r="A36" s="25"/>
      <c r="B36" s="24"/>
      <c r="C36" s="23" t="s">
        <v>17</v>
      </c>
      <c r="D36" s="22">
        <v>290.05895578246293</v>
      </c>
      <c r="E36" s="21">
        <v>0</v>
      </c>
      <c r="F36" s="21">
        <f>D36-E36</f>
        <v>290.05895578246293</v>
      </c>
      <c r="I36" s="10"/>
    </row>
    <row r="37" spans="1:9" x14ac:dyDescent="0.2">
      <c r="A37" s="25"/>
      <c r="B37" s="24"/>
      <c r="C37" s="23" t="s">
        <v>22</v>
      </c>
      <c r="D37" s="22"/>
      <c r="E37" s="21">
        <v>0</v>
      </c>
      <c r="F37" s="21">
        <f>D37-E37</f>
        <v>0</v>
      </c>
      <c r="I37" s="10"/>
    </row>
    <row r="38" spans="1:9" x14ac:dyDescent="0.2">
      <c r="A38" s="25"/>
      <c r="B38" s="24"/>
      <c r="C38" s="23" t="s">
        <v>21</v>
      </c>
      <c r="D38" s="22"/>
      <c r="E38" s="21">
        <v>0</v>
      </c>
      <c r="F38" s="21">
        <f>D38-E38</f>
        <v>0</v>
      </c>
      <c r="I38" s="10"/>
    </row>
    <row r="39" spans="1:9" x14ac:dyDescent="0.2">
      <c r="A39" s="25"/>
      <c r="B39" s="24"/>
      <c r="C39" s="23" t="s">
        <v>20</v>
      </c>
      <c r="D39" s="22"/>
      <c r="E39" s="21">
        <v>0</v>
      </c>
      <c r="F39" s="21">
        <f>D39-E39</f>
        <v>0</v>
      </c>
      <c r="I39" s="10"/>
    </row>
    <row r="40" spans="1:9" x14ac:dyDescent="0.2">
      <c r="A40" s="25"/>
      <c r="B40" s="24"/>
      <c r="C40" s="23" t="s">
        <v>19</v>
      </c>
      <c r="D40" s="36">
        <v>9.0833795749910013</v>
      </c>
      <c r="E40" s="21">
        <v>0</v>
      </c>
      <c r="F40" s="21">
        <f>D40-E40</f>
        <v>9.0833795749910013</v>
      </c>
      <c r="I40" s="10"/>
    </row>
    <row r="41" spans="1:9" x14ac:dyDescent="0.2">
      <c r="A41" s="25"/>
      <c r="B41" s="24"/>
      <c r="C41" s="23"/>
      <c r="D41" s="22"/>
      <c r="E41" s="21"/>
      <c r="F41" s="21"/>
      <c r="I41" s="10"/>
    </row>
    <row r="42" spans="1:9" x14ac:dyDescent="0.2">
      <c r="A42" s="20"/>
      <c r="B42" s="19"/>
      <c r="C42" s="18" t="s">
        <v>28</v>
      </c>
      <c r="D42" s="17">
        <f>+D48+D49+D52+D53+D54</f>
        <v>50237.938449425434</v>
      </c>
      <c r="E42" s="21">
        <v>0</v>
      </c>
      <c r="F42" s="16">
        <f>D42-E42</f>
        <v>50237.938449425434</v>
      </c>
      <c r="I42" s="10"/>
    </row>
    <row r="43" spans="1:9" x14ac:dyDescent="0.2">
      <c r="A43" s="25"/>
      <c r="B43" s="24"/>
      <c r="C43" s="23" t="s">
        <v>3</v>
      </c>
      <c r="D43" s="22">
        <v>0</v>
      </c>
      <c r="E43" s="21">
        <v>0</v>
      </c>
      <c r="F43" s="21">
        <f>D43-E43</f>
        <v>0</v>
      </c>
      <c r="I43" s="10"/>
    </row>
    <row r="44" spans="1:9" x14ac:dyDescent="0.2">
      <c r="A44" s="25"/>
      <c r="B44" s="24"/>
      <c r="C44" s="23" t="s">
        <v>2</v>
      </c>
      <c r="D44" s="22">
        <v>0</v>
      </c>
      <c r="E44" s="21">
        <v>0</v>
      </c>
      <c r="F44" s="21">
        <f>D44-E44</f>
        <v>0</v>
      </c>
      <c r="I44" s="10"/>
    </row>
    <row r="45" spans="1:9" x14ac:dyDescent="0.2">
      <c r="A45" s="25"/>
      <c r="B45" s="24"/>
      <c r="C45" s="23" t="s">
        <v>26</v>
      </c>
      <c r="D45" s="22">
        <v>0</v>
      </c>
      <c r="E45" s="21">
        <v>0</v>
      </c>
      <c r="F45" s="21">
        <f>D45-E45</f>
        <v>0</v>
      </c>
      <c r="I45" s="10"/>
    </row>
    <row r="46" spans="1:9" x14ac:dyDescent="0.2">
      <c r="A46" s="25"/>
      <c r="B46" s="24"/>
      <c r="C46" s="23" t="s">
        <v>25</v>
      </c>
      <c r="D46" s="22">
        <v>0</v>
      </c>
      <c r="E46" s="21">
        <v>0</v>
      </c>
      <c r="F46" s="21">
        <f>D46-E46</f>
        <v>0</v>
      </c>
      <c r="I46" s="10"/>
    </row>
    <row r="47" spans="1:9" x14ac:dyDescent="0.2">
      <c r="A47" s="25"/>
      <c r="B47" s="24"/>
      <c r="C47" s="23" t="s">
        <v>24</v>
      </c>
      <c r="D47" s="22">
        <v>0</v>
      </c>
      <c r="E47" s="21">
        <v>0</v>
      </c>
      <c r="F47" s="21">
        <f>D47-E47</f>
        <v>0</v>
      </c>
      <c r="I47" s="10"/>
    </row>
    <row r="48" spans="1:9" x14ac:dyDescent="0.2">
      <c r="A48" s="25"/>
      <c r="B48" s="24"/>
      <c r="C48" s="23" t="s">
        <v>23</v>
      </c>
      <c r="D48" s="22">
        <v>4020.3453606148105</v>
      </c>
      <c r="E48" s="21">
        <v>0</v>
      </c>
      <c r="F48" s="21">
        <f>D48-E48</f>
        <v>4020.3453606148105</v>
      </c>
      <c r="I48" s="10"/>
    </row>
    <row r="49" spans="1:9" x14ac:dyDescent="0.2">
      <c r="A49" s="25"/>
      <c r="B49" s="24"/>
      <c r="C49" s="23" t="s">
        <v>17</v>
      </c>
      <c r="D49" s="22">
        <v>44499.697755089292</v>
      </c>
      <c r="E49" s="21">
        <v>0</v>
      </c>
      <c r="F49" s="21">
        <f>D49-E49</f>
        <v>44499.697755089292</v>
      </c>
      <c r="I49" s="10"/>
    </row>
    <row r="50" spans="1:9" x14ac:dyDescent="0.2">
      <c r="A50" s="25"/>
      <c r="B50" s="24"/>
      <c r="C50" s="23" t="s">
        <v>22</v>
      </c>
      <c r="D50" s="22"/>
      <c r="E50" s="21">
        <v>0</v>
      </c>
      <c r="F50" s="21">
        <f>D50-E50</f>
        <v>0</v>
      </c>
      <c r="I50" s="10"/>
    </row>
    <row r="51" spans="1:9" x14ac:dyDescent="0.2">
      <c r="A51" s="25"/>
      <c r="B51" s="24"/>
      <c r="C51" s="23" t="s">
        <v>21</v>
      </c>
      <c r="D51" s="22"/>
      <c r="E51" s="21"/>
      <c r="F51" s="21"/>
      <c r="I51" s="10"/>
    </row>
    <row r="52" spans="1:9" x14ac:dyDescent="0.2">
      <c r="A52" s="25"/>
      <c r="B52" s="24"/>
      <c r="C52" s="23" t="s">
        <v>20</v>
      </c>
      <c r="D52" s="22">
        <v>628.75953743148</v>
      </c>
      <c r="E52" s="21"/>
      <c r="F52" s="21">
        <f>+D52</f>
        <v>628.75953743148</v>
      </c>
      <c r="I52" s="10"/>
    </row>
    <row r="53" spans="1:9" x14ac:dyDescent="0.2">
      <c r="A53" s="25"/>
      <c r="B53" s="24"/>
      <c r="C53" s="23" t="s">
        <v>19</v>
      </c>
      <c r="D53" s="22">
        <v>126.476815101873</v>
      </c>
      <c r="E53" s="21"/>
      <c r="F53" s="21">
        <f>+D53</f>
        <v>126.476815101873</v>
      </c>
      <c r="I53" s="10"/>
    </row>
    <row r="54" spans="1:9" x14ac:dyDescent="0.2">
      <c r="A54" s="25"/>
      <c r="B54" s="24"/>
      <c r="C54" s="23" t="s">
        <v>2</v>
      </c>
      <c r="D54" s="22">
        <v>962.65898118798395</v>
      </c>
      <c r="E54" s="21"/>
      <c r="F54" s="21"/>
      <c r="I54" s="10"/>
    </row>
    <row r="55" spans="1:9" x14ac:dyDescent="0.2">
      <c r="A55" s="25"/>
      <c r="B55" s="24"/>
      <c r="C55" s="23"/>
      <c r="D55" s="22"/>
      <c r="E55" s="21"/>
      <c r="F55" s="21"/>
      <c r="I55" s="10"/>
    </row>
    <row r="56" spans="1:9" x14ac:dyDescent="0.2">
      <c r="A56" s="20"/>
      <c r="B56" s="19"/>
      <c r="C56" s="18" t="s">
        <v>27</v>
      </c>
      <c r="D56" s="17">
        <f>+D58+D62+D63+D64+D66</f>
        <v>100341.83270136012</v>
      </c>
      <c r="E56" s="21"/>
      <c r="F56" s="16">
        <f>+D56-E56</f>
        <v>100341.83270136012</v>
      </c>
      <c r="I56" s="10"/>
    </row>
    <row r="57" spans="1:9" x14ac:dyDescent="0.2">
      <c r="A57" s="25"/>
      <c r="B57" s="24"/>
      <c r="C57" s="23" t="s">
        <v>3</v>
      </c>
      <c r="D57" s="22"/>
      <c r="E57" s="21"/>
      <c r="F57" s="21">
        <f>+D57-E57</f>
        <v>0</v>
      </c>
      <c r="I57" s="10"/>
    </row>
    <row r="58" spans="1:9" x14ac:dyDescent="0.2">
      <c r="A58" s="25"/>
      <c r="B58" s="24"/>
      <c r="C58" s="23" t="s">
        <v>2</v>
      </c>
      <c r="D58" s="22">
        <v>1807.811355932</v>
      </c>
      <c r="E58" s="21"/>
      <c r="F58" s="21">
        <f>+D58-E58</f>
        <v>1807.811355932</v>
      </c>
      <c r="I58" s="10"/>
    </row>
    <row r="59" spans="1:9" x14ac:dyDescent="0.2">
      <c r="A59" s="25"/>
      <c r="B59" s="24"/>
      <c r="C59" s="23" t="s">
        <v>26</v>
      </c>
      <c r="D59" s="22"/>
      <c r="E59" s="21"/>
      <c r="F59" s="21">
        <f>+D59-E59</f>
        <v>0</v>
      </c>
      <c r="I59" s="10"/>
    </row>
    <row r="60" spans="1:9" x14ac:dyDescent="0.2">
      <c r="A60" s="25"/>
      <c r="B60" s="24"/>
      <c r="C60" s="23" t="s">
        <v>25</v>
      </c>
      <c r="D60" s="22"/>
      <c r="E60" s="21"/>
      <c r="F60" s="21">
        <f>+D60-E60</f>
        <v>0</v>
      </c>
      <c r="I60" s="10"/>
    </row>
    <row r="61" spans="1:9" x14ac:dyDescent="0.2">
      <c r="A61" s="25"/>
      <c r="B61" s="24"/>
      <c r="C61" s="23" t="s">
        <v>24</v>
      </c>
      <c r="D61" s="22"/>
      <c r="E61" s="21"/>
      <c r="F61" s="21">
        <f>+D61-E61</f>
        <v>0</v>
      </c>
      <c r="I61" s="10"/>
    </row>
    <row r="62" spans="1:9" x14ac:dyDescent="0.2">
      <c r="A62" s="25"/>
      <c r="B62" s="24"/>
      <c r="C62" s="23" t="s">
        <v>23</v>
      </c>
      <c r="D62" s="22">
        <v>8447.7198196417394</v>
      </c>
      <c r="E62" s="21"/>
      <c r="F62" s="21">
        <f>+D62-E62</f>
        <v>8447.7198196417394</v>
      </c>
      <c r="I62" s="10"/>
    </row>
    <row r="63" spans="1:9" x14ac:dyDescent="0.2">
      <c r="A63" s="25"/>
      <c r="B63" s="24"/>
      <c r="C63" s="23" t="s">
        <v>17</v>
      </c>
      <c r="D63" s="22">
        <v>89841.480242871432</v>
      </c>
      <c r="E63" s="21"/>
      <c r="F63" s="21">
        <f>+D63-E63</f>
        <v>89841.480242871432</v>
      </c>
      <c r="I63" s="10"/>
    </row>
    <row r="64" spans="1:9" x14ac:dyDescent="0.2">
      <c r="A64" s="25"/>
      <c r="B64" s="24"/>
      <c r="C64" s="23" t="s">
        <v>22</v>
      </c>
      <c r="D64" s="22">
        <v>30.28457923495899</v>
      </c>
      <c r="E64" s="21"/>
      <c r="F64" s="21">
        <f>+D64-E64</f>
        <v>30.28457923495899</v>
      </c>
      <c r="I64" s="10"/>
    </row>
    <row r="65" spans="1:9" x14ac:dyDescent="0.2">
      <c r="A65" s="25"/>
      <c r="B65" s="24"/>
      <c r="C65" s="23" t="s">
        <v>21</v>
      </c>
      <c r="D65" s="22"/>
      <c r="E65" s="21"/>
      <c r="F65" s="21">
        <f>+D65-E65</f>
        <v>0</v>
      </c>
      <c r="I65" s="10"/>
    </row>
    <row r="66" spans="1:9" x14ac:dyDescent="0.2">
      <c r="A66" s="25"/>
      <c r="B66" s="24"/>
      <c r="C66" s="23" t="s">
        <v>20</v>
      </c>
      <c r="D66" s="22">
        <v>214.53670368000002</v>
      </c>
      <c r="E66" s="21"/>
      <c r="F66" s="21">
        <f>+D66-E66</f>
        <v>214.53670368000002</v>
      </c>
      <c r="I66" s="10"/>
    </row>
    <row r="67" spans="1:9" x14ac:dyDescent="0.2">
      <c r="A67" s="25"/>
      <c r="B67" s="24"/>
      <c r="C67" s="23" t="s">
        <v>19</v>
      </c>
      <c r="D67" s="22"/>
      <c r="E67" s="21"/>
      <c r="F67" s="21">
        <f>+D67-E67</f>
        <v>0</v>
      </c>
      <c r="I67" s="10"/>
    </row>
    <row r="68" spans="1:9" x14ac:dyDescent="0.2">
      <c r="A68" s="25"/>
      <c r="B68" s="24"/>
      <c r="C68" s="23"/>
      <c r="D68" s="22"/>
      <c r="E68" s="21"/>
      <c r="F68" s="21">
        <f>+D68-E68</f>
        <v>0</v>
      </c>
      <c r="I68" s="10"/>
    </row>
    <row r="69" spans="1:9" x14ac:dyDescent="0.2">
      <c r="A69" s="20"/>
      <c r="B69" s="19"/>
      <c r="C69" s="18" t="s">
        <v>18</v>
      </c>
      <c r="D69" s="17">
        <f>+D70</f>
        <v>20.872555797160004</v>
      </c>
      <c r="E69" s="16"/>
      <c r="F69" s="16">
        <f>+D69-E69</f>
        <v>20.872555797160004</v>
      </c>
      <c r="I69" s="10"/>
    </row>
    <row r="70" spans="1:9" x14ac:dyDescent="0.2">
      <c r="A70" s="25"/>
      <c r="B70" s="24"/>
      <c r="C70" s="23" t="s">
        <v>17</v>
      </c>
      <c r="D70" s="22">
        <v>20.872555797160004</v>
      </c>
      <c r="E70" s="21"/>
      <c r="F70" s="21">
        <f>+D70-E70</f>
        <v>20.872555797160004</v>
      </c>
      <c r="I70" s="10"/>
    </row>
    <row r="71" spans="1:9" x14ac:dyDescent="0.2">
      <c r="A71" s="25"/>
      <c r="B71" s="24"/>
      <c r="C71" s="23"/>
      <c r="D71" s="22"/>
      <c r="E71" s="21"/>
      <c r="F71" s="21">
        <f>+D71-E71</f>
        <v>0</v>
      </c>
      <c r="I71" s="10"/>
    </row>
    <row r="72" spans="1:9" x14ac:dyDescent="0.2">
      <c r="A72" s="20"/>
      <c r="B72" s="19"/>
      <c r="C72" s="18" t="s">
        <v>16</v>
      </c>
      <c r="D72" s="17">
        <f>SUBTOTAL(9,D73:D76)</f>
        <v>14727.075145986146</v>
      </c>
      <c r="E72" s="16"/>
      <c r="F72" s="16">
        <f>+D72-E72</f>
        <v>14727.075145986146</v>
      </c>
      <c r="I72" s="10"/>
    </row>
    <row r="73" spans="1:9" x14ac:dyDescent="0.2">
      <c r="A73" s="25"/>
      <c r="B73" s="24"/>
      <c r="C73" s="23" t="s">
        <v>2</v>
      </c>
      <c r="D73" s="22">
        <v>14572.781840381132</v>
      </c>
      <c r="E73" s="21"/>
      <c r="F73" s="21">
        <f>+D73-E73</f>
        <v>14572.781840381132</v>
      </c>
      <c r="I73" s="10"/>
    </row>
    <row r="74" spans="1:9" x14ac:dyDescent="0.2">
      <c r="A74" s="25"/>
      <c r="B74" s="24"/>
      <c r="C74" s="23" t="s">
        <v>3</v>
      </c>
      <c r="D74" s="22">
        <v>15.6816</v>
      </c>
      <c r="E74" s="21"/>
      <c r="F74" s="21">
        <f>+D74-E74</f>
        <v>15.6816</v>
      </c>
      <c r="I74" s="10"/>
    </row>
    <row r="75" spans="1:9" x14ac:dyDescent="0.2">
      <c r="A75" s="25"/>
      <c r="B75" s="24"/>
      <c r="C75" s="23" t="s">
        <v>15</v>
      </c>
      <c r="D75" s="22">
        <v>99.635705605011978</v>
      </c>
      <c r="E75" s="21"/>
      <c r="F75" s="21">
        <f>+D75-E75</f>
        <v>99.635705605011978</v>
      </c>
      <c r="I75" s="10"/>
    </row>
    <row r="76" spans="1:9" x14ac:dyDescent="0.2">
      <c r="A76" s="25"/>
      <c r="B76" s="24"/>
      <c r="C76" s="23" t="s">
        <v>5</v>
      </c>
      <c r="D76" s="22">
        <v>38.975999999999999</v>
      </c>
      <c r="E76" s="21"/>
      <c r="F76" s="21">
        <f>+D76-E76</f>
        <v>38.975999999999999</v>
      </c>
      <c r="I76" s="10"/>
    </row>
    <row r="77" spans="1:9" x14ac:dyDescent="0.2">
      <c r="A77" s="25"/>
      <c r="B77" s="24"/>
      <c r="C77" s="23"/>
      <c r="D77" s="22"/>
      <c r="E77" s="21"/>
      <c r="F77" s="21"/>
      <c r="I77" s="10"/>
    </row>
    <row r="78" spans="1:9" x14ac:dyDescent="0.2">
      <c r="A78" s="20"/>
      <c r="B78" s="19"/>
      <c r="C78" s="18" t="s">
        <v>14</v>
      </c>
      <c r="D78" s="17">
        <f>SUBTOTAL(9,D79:D81)</f>
        <v>84.151434196460031</v>
      </c>
      <c r="E78" s="16"/>
      <c r="F78" s="16">
        <f>+D78-E78</f>
        <v>84.151434196460031</v>
      </c>
      <c r="I78" s="10"/>
    </row>
    <row r="79" spans="1:9" x14ac:dyDescent="0.2">
      <c r="A79" s="25"/>
      <c r="B79" s="24"/>
      <c r="C79" s="23" t="s">
        <v>2</v>
      </c>
      <c r="D79" s="22">
        <v>63.607125000000018</v>
      </c>
      <c r="E79" s="21"/>
      <c r="F79" s="21">
        <f>+D79-E79</f>
        <v>63.607125000000018</v>
      </c>
      <c r="I79" s="10"/>
    </row>
    <row r="80" spans="1:9" x14ac:dyDescent="0.2">
      <c r="A80" s="25"/>
      <c r="B80" s="24"/>
      <c r="C80" s="23" t="s">
        <v>3</v>
      </c>
      <c r="D80" s="22">
        <v>3.7324091964599999</v>
      </c>
      <c r="E80" s="21"/>
      <c r="F80" s="21">
        <f>+D80-E80</f>
        <v>3.7324091964599999</v>
      </c>
      <c r="I80" s="10"/>
    </row>
    <row r="81" spans="1:9" x14ac:dyDescent="0.2">
      <c r="A81" s="25"/>
      <c r="B81" s="24"/>
      <c r="C81" s="23" t="s">
        <v>5</v>
      </c>
      <c r="D81" s="22">
        <v>16.811900000000001</v>
      </c>
      <c r="E81" s="21"/>
      <c r="F81" s="21">
        <f>+D81-E81</f>
        <v>16.811900000000001</v>
      </c>
      <c r="I81" s="10"/>
    </row>
    <row r="82" spans="1:9" x14ac:dyDescent="0.2">
      <c r="A82" s="25"/>
      <c r="B82" s="24"/>
      <c r="C82" s="23"/>
      <c r="D82" s="22"/>
      <c r="E82" s="21"/>
      <c r="F82" s="21"/>
      <c r="I82" s="10"/>
    </row>
    <row r="83" spans="1:9" x14ac:dyDescent="0.2">
      <c r="A83" s="20"/>
      <c r="B83" s="19"/>
      <c r="C83" s="18" t="s">
        <v>13</v>
      </c>
      <c r="D83" s="17">
        <f>+D84+D85+D86</f>
        <v>97.653255267175993</v>
      </c>
      <c r="E83" s="16"/>
      <c r="F83" s="16"/>
      <c r="I83" s="10"/>
    </row>
    <row r="84" spans="1:9" x14ac:dyDescent="0.2">
      <c r="A84" s="25"/>
      <c r="B84" s="24"/>
      <c r="C84" s="23" t="s">
        <v>3</v>
      </c>
      <c r="D84" s="22">
        <v>4.5570000000000004</v>
      </c>
      <c r="E84" s="21"/>
      <c r="F84" s="21">
        <f>+D84-E84</f>
        <v>4.5570000000000004</v>
      </c>
      <c r="I84" s="10"/>
    </row>
    <row r="85" spans="1:9" x14ac:dyDescent="0.2">
      <c r="A85" s="25"/>
      <c r="B85" s="24"/>
      <c r="C85" s="23" t="s">
        <v>2</v>
      </c>
      <c r="D85" s="22">
        <v>77.987089748519992</v>
      </c>
      <c r="E85" s="21"/>
      <c r="F85" s="21">
        <f>+D85-E85</f>
        <v>77.987089748519992</v>
      </c>
      <c r="I85" s="10"/>
    </row>
    <row r="86" spans="1:9" x14ac:dyDescent="0.2">
      <c r="A86" s="25"/>
      <c r="B86" s="24"/>
      <c r="C86" s="23" t="s">
        <v>5</v>
      </c>
      <c r="D86" s="22">
        <v>15.109165518656003</v>
      </c>
      <c r="E86" s="21"/>
      <c r="F86" s="21">
        <f>+D86-E86</f>
        <v>15.109165518656003</v>
      </c>
      <c r="I86" s="10"/>
    </row>
    <row r="87" spans="1:9" x14ac:dyDescent="0.2">
      <c r="A87" s="25"/>
      <c r="B87" s="24"/>
      <c r="C87" s="23"/>
      <c r="D87" s="22"/>
      <c r="E87" s="21"/>
      <c r="F87" s="21">
        <f>+D87-E87</f>
        <v>0</v>
      </c>
      <c r="I87" s="10"/>
    </row>
    <row r="88" spans="1:9" x14ac:dyDescent="0.2">
      <c r="A88" s="20"/>
      <c r="B88" s="19"/>
      <c r="C88" s="18" t="s">
        <v>12</v>
      </c>
      <c r="D88" s="17">
        <f>+D90+D89</f>
        <v>29.146628795064025</v>
      </c>
      <c r="E88" s="16"/>
      <c r="F88" s="16">
        <f>+D88-E88</f>
        <v>29.146628795064025</v>
      </c>
      <c r="I88" s="10"/>
    </row>
    <row r="89" spans="1:9" x14ac:dyDescent="0.2">
      <c r="A89" s="25"/>
      <c r="B89" s="24"/>
      <c r="C89" s="23" t="s">
        <v>2</v>
      </c>
      <c r="D89" s="22">
        <v>27.973208795064025</v>
      </c>
      <c r="E89" s="21"/>
      <c r="F89" s="21">
        <f>+D89-E89</f>
        <v>27.973208795064025</v>
      </c>
      <c r="I89" s="10"/>
    </row>
    <row r="90" spans="1:9" x14ac:dyDescent="0.2">
      <c r="A90" s="25"/>
      <c r="B90" s="24"/>
      <c r="C90" s="23" t="s">
        <v>5</v>
      </c>
      <c r="D90" s="22">
        <v>1.1734200000000001</v>
      </c>
      <c r="E90" s="21"/>
      <c r="F90" s="21">
        <f>+D90-E90</f>
        <v>1.1734200000000001</v>
      </c>
      <c r="I90" s="10"/>
    </row>
    <row r="91" spans="1:9" x14ac:dyDescent="0.2">
      <c r="A91" s="25"/>
      <c r="B91" s="24"/>
      <c r="C91" s="23"/>
      <c r="D91" s="22"/>
      <c r="E91" s="21"/>
      <c r="F91" s="21">
        <f>+D91-E91</f>
        <v>0</v>
      </c>
      <c r="I91" s="10"/>
    </row>
    <row r="92" spans="1:9" x14ac:dyDescent="0.2">
      <c r="A92" s="20"/>
      <c r="B92" s="19"/>
      <c r="C92" s="18" t="s">
        <v>11</v>
      </c>
      <c r="D92" s="17">
        <f>+D93</f>
        <v>38.519099999999995</v>
      </c>
      <c r="E92" s="16"/>
      <c r="F92" s="16">
        <f>+D92-E92</f>
        <v>38.519099999999995</v>
      </c>
      <c r="I92" s="10"/>
    </row>
    <row r="93" spans="1:9" x14ac:dyDescent="0.2">
      <c r="A93" s="25"/>
      <c r="B93" s="24"/>
      <c r="C93" s="23" t="s">
        <v>5</v>
      </c>
      <c r="D93" s="22">
        <v>38.519099999999995</v>
      </c>
      <c r="E93" s="21"/>
      <c r="F93" s="21">
        <f>+D93-E93</f>
        <v>38.519099999999995</v>
      </c>
      <c r="I93" s="10"/>
    </row>
    <row r="94" spans="1:9" x14ac:dyDescent="0.2">
      <c r="A94" s="25"/>
      <c r="B94" s="24"/>
      <c r="C94" s="23"/>
      <c r="D94" s="22"/>
      <c r="E94" s="21"/>
      <c r="F94" s="21">
        <f>+D94-E94</f>
        <v>0</v>
      </c>
      <c r="I94" s="10"/>
    </row>
    <row r="95" spans="1:9" x14ac:dyDescent="0.2">
      <c r="A95" s="20"/>
      <c r="B95" s="19"/>
      <c r="C95" s="18" t="s">
        <v>10</v>
      </c>
      <c r="D95" s="17">
        <f>+D96</f>
        <v>74.454476000000014</v>
      </c>
      <c r="E95" s="21"/>
      <c r="F95" s="21">
        <f>+D95-E95</f>
        <v>74.454476000000014</v>
      </c>
      <c r="I95" s="10"/>
    </row>
    <row r="96" spans="1:9" x14ac:dyDescent="0.2">
      <c r="A96" s="25"/>
      <c r="B96" s="24"/>
      <c r="C96" s="23" t="s">
        <v>5</v>
      </c>
      <c r="D96" s="22">
        <v>74.454476000000014</v>
      </c>
      <c r="E96" s="21"/>
      <c r="F96" s="21">
        <f>+D96-E96</f>
        <v>74.454476000000014</v>
      </c>
      <c r="I96" s="10"/>
    </row>
    <row r="97" spans="1:9" x14ac:dyDescent="0.2">
      <c r="A97" s="25"/>
      <c r="B97" s="24"/>
      <c r="C97" s="23"/>
      <c r="D97" s="22"/>
      <c r="E97" s="21"/>
      <c r="F97" s="21">
        <f>+D97-E97</f>
        <v>0</v>
      </c>
      <c r="I97" s="10"/>
    </row>
    <row r="98" spans="1:9" x14ac:dyDescent="0.2">
      <c r="A98" s="20"/>
      <c r="B98" s="19"/>
      <c r="C98" s="18" t="s">
        <v>9</v>
      </c>
      <c r="D98" s="17">
        <f>+D99+D100</f>
        <v>1494.2282769999999</v>
      </c>
      <c r="E98" s="21"/>
      <c r="F98" s="21">
        <f>+D98-E98</f>
        <v>1494.2282769999999</v>
      </c>
      <c r="I98" s="10"/>
    </row>
    <row r="99" spans="1:9" x14ac:dyDescent="0.2">
      <c r="A99" s="25"/>
      <c r="B99" s="24"/>
      <c r="C99" s="23" t="s">
        <v>2</v>
      </c>
      <c r="D99" s="22">
        <v>1487.7267849999998</v>
      </c>
      <c r="E99" s="21"/>
      <c r="F99" s="21">
        <f>+D99-E99</f>
        <v>1487.7267849999998</v>
      </c>
      <c r="I99" s="10"/>
    </row>
    <row r="100" spans="1:9" x14ac:dyDescent="0.2">
      <c r="A100" s="25"/>
      <c r="B100" s="24"/>
      <c r="C100" s="23" t="s">
        <v>5</v>
      </c>
      <c r="D100" s="22">
        <v>6.5014919999999998</v>
      </c>
      <c r="E100" s="21"/>
      <c r="F100" s="21">
        <f>+D100-E100</f>
        <v>6.5014919999999998</v>
      </c>
      <c r="I100" s="10"/>
    </row>
    <row r="101" spans="1:9" x14ac:dyDescent="0.2">
      <c r="A101" s="25"/>
      <c r="B101" s="24"/>
      <c r="C101" s="23"/>
      <c r="D101" s="22"/>
      <c r="E101" s="21"/>
      <c r="F101" s="21">
        <f>+D101-E101</f>
        <v>0</v>
      </c>
      <c r="I101" s="10"/>
    </row>
    <row r="102" spans="1:9" x14ac:dyDescent="0.2">
      <c r="A102" s="20"/>
      <c r="B102" s="19"/>
      <c r="C102" s="18" t="s">
        <v>8</v>
      </c>
      <c r="D102" s="17">
        <f>+D103</f>
        <v>136.91498394374204</v>
      </c>
      <c r="E102" s="16"/>
      <c r="F102" s="16">
        <f>+D102-E102</f>
        <v>136.91498394374204</v>
      </c>
      <c r="I102" s="10"/>
    </row>
    <row r="103" spans="1:9" x14ac:dyDescent="0.2">
      <c r="A103" s="25"/>
      <c r="B103" s="24"/>
      <c r="C103" s="23" t="s">
        <v>2</v>
      </c>
      <c r="D103" s="22">
        <v>136.91498394374204</v>
      </c>
      <c r="E103" s="21"/>
      <c r="F103" s="21">
        <f>+D103-E103</f>
        <v>136.91498394374204</v>
      </c>
      <c r="I103" s="10"/>
    </row>
    <row r="104" spans="1:9" x14ac:dyDescent="0.2">
      <c r="A104" s="35"/>
      <c r="B104" s="34"/>
      <c r="C104" s="33"/>
      <c r="D104" s="32"/>
      <c r="E104" s="31"/>
      <c r="F104" s="31">
        <f>+D104-E104</f>
        <v>0</v>
      </c>
      <c r="I104" s="10"/>
    </row>
    <row r="105" spans="1:9" x14ac:dyDescent="0.2">
      <c r="A105" s="20"/>
      <c r="B105" s="19"/>
      <c r="C105" s="18" t="s">
        <v>7</v>
      </c>
      <c r="D105" s="17">
        <f>+D106</f>
        <v>89.78669031899102</v>
      </c>
      <c r="E105" s="16"/>
      <c r="F105" s="16">
        <f>+D105-E105</f>
        <v>89.78669031899102</v>
      </c>
      <c r="I105" s="10"/>
    </row>
    <row r="106" spans="1:9" x14ac:dyDescent="0.2">
      <c r="A106" s="30"/>
      <c r="B106" s="29"/>
      <c r="C106" s="28" t="s">
        <v>2</v>
      </c>
      <c r="D106" s="27">
        <v>89.78669031899102</v>
      </c>
      <c r="E106" s="26"/>
      <c r="F106" s="26">
        <f>+D106-E106</f>
        <v>89.78669031899102</v>
      </c>
      <c r="I106" s="10"/>
    </row>
    <row r="107" spans="1:9" x14ac:dyDescent="0.2">
      <c r="A107" s="25"/>
      <c r="B107" s="24"/>
      <c r="C107" s="23"/>
      <c r="D107" s="22"/>
      <c r="E107" s="21"/>
      <c r="F107" s="21">
        <f>+D107-E107</f>
        <v>0</v>
      </c>
      <c r="I107" s="10"/>
    </row>
    <row r="108" spans="1:9" x14ac:dyDescent="0.2">
      <c r="A108" s="20"/>
      <c r="B108" s="19"/>
      <c r="C108" s="18" t="s">
        <v>6</v>
      </c>
      <c r="D108" s="17">
        <f>+D109+D110</f>
        <v>56.713284118649987</v>
      </c>
      <c r="E108" s="16"/>
      <c r="F108" s="16">
        <f>+D108-E108</f>
        <v>56.713284118649987</v>
      </c>
      <c r="I108" s="10"/>
    </row>
    <row r="109" spans="1:9" x14ac:dyDescent="0.2">
      <c r="A109" s="25"/>
      <c r="B109" s="24"/>
      <c r="C109" s="23" t="s">
        <v>5</v>
      </c>
      <c r="D109" s="22">
        <v>6.407621999999999</v>
      </c>
      <c r="E109" s="21"/>
      <c r="F109" s="21">
        <f>+D109-E109</f>
        <v>6.407621999999999</v>
      </c>
      <c r="I109" s="10"/>
    </row>
    <row r="110" spans="1:9" x14ac:dyDescent="0.2">
      <c r="A110" s="25"/>
      <c r="B110" s="24"/>
      <c r="C110" s="23" t="s">
        <v>2</v>
      </c>
      <c r="D110" s="22">
        <v>50.305662118649991</v>
      </c>
      <c r="E110" s="21"/>
      <c r="F110" s="21">
        <f>+D110-E110</f>
        <v>50.305662118649991</v>
      </c>
      <c r="I110" s="10"/>
    </row>
    <row r="111" spans="1:9" x14ac:dyDescent="0.2">
      <c r="A111" s="25"/>
      <c r="B111" s="24"/>
      <c r="C111" s="23"/>
      <c r="D111" s="22"/>
      <c r="E111" s="21"/>
      <c r="F111" s="21">
        <f>+D111-E111</f>
        <v>0</v>
      </c>
      <c r="I111" s="10"/>
    </row>
    <row r="112" spans="1:9" x14ac:dyDescent="0.2">
      <c r="A112" s="20"/>
      <c r="B112" s="19"/>
      <c r="C112" s="18" t="s">
        <v>4</v>
      </c>
      <c r="D112" s="17">
        <f>+D113+D114</f>
        <v>15.916824999999998</v>
      </c>
      <c r="E112" s="16"/>
      <c r="F112" s="16">
        <f>+D112-E112</f>
        <v>15.916824999999998</v>
      </c>
      <c r="I112" s="10"/>
    </row>
    <row r="113" spans="1:9" x14ac:dyDescent="0.2">
      <c r="A113" s="25"/>
      <c r="B113" s="24"/>
      <c r="C113" s="23" t="s">
        <v>3</v>
      </c>
      <c r="D113" s="22">
        <v>1.9539000000000002</v>
      </c>
      <c r="E113" s="21"/>
      <c r="F113" s="21">
        <f>+D113-E113</f>
        <v>1.9539000000000002</v>
      </c>
      <c r="I113" s="10"/>
    </row>
    <row r="114" spans="1:9" x14ac:dyDescent="0.2">
      <c r="A114" s="25"/>
      <c r="B114" s="24"/>
      <c r="C114" s="23" t="s">
        <v>2</v>
      </c>
      <c r="D114" s="22">
        <v>13.962924999999997</v>
      </c>
      <c r="E114" s="21"/>
      <c r="F114" s="21">
        <f>+D114-E114</f>
        <v>13.962924999999997</v>
      </c>
      <c r="I114" s="10"/>
    </row>
    <row r="115" spans="1:9" x14ac:dyDescent="0.2">
      <c r="A115" s="25"/>
      <c r="B115" s="24"/>
      <c r="C115" s="23"/>
      <c r="D115" s="22"/>
      <c r="E115" s="21"/>
      <c r="F115" s="21">
        <f>+D115-E115</f>
        <v>0</v>
      </c>
      <c r="I115" s="10"/>
    </row>
    <row r="116" spans="1:9" x14ac:dyDescent="0.2">
      <c r="A116" s="20"/>
      <c r="B116" s="19"/>
      <c r="C116" s="18" t="s">
        <v>1</v>
      </c>
      <c r="D116" s="17">
        <v>3635.5516464848279</v>
      </c>
      <c r="E116" s="16"/>
      <c r="F116" s="16">
        <v>3635.5516464848279</v>
      </c>
      <c r="I116" s="10"/>
    </row>
    <row r="117" spans="1:9" x14ac:dyDescent="0.2">
      <c r="A117" s="15"/>
      <c r="B117" s="14"/>
      <c r="C117" s="13"/>
      <c r="D117" s="12"/>
      <c r="E117" s="11"/>
      <c r="F117" s="11"/>
      <c r="I117" s="10"/>
    </row>
    <row r="118" spans="1:9" s="3" customFormat="1" x14ac:dyDescent="0.2">
      <c r="A118" s="9" t="s">
        <v>0</v>
      </c>
      <c r="B118" s="7"/>
      <c r="C118" s="7"/>
      <c r="D118" s="6"/>
      <c r="E118" s="6"/>
      <c r="F118" s="6"/>
      <c r="I118" s="4"/>
    </row>
    <row r="119" spans="1:9" s="3" customFormat="1" x14ac:dyDescent="0.2">
      <c r="A119" s="8"/>
      <c r="B119" s="7"/>
      <c r="C119" s="7"/>
      <c r="D119" s="6"/>
      <c r="E119" s="6"/>
      <c r="F119" s="6"/>
      <c r="I119" s="4"/>
    </row>
    <row r="120" spans="1:9" s="3" customFormat="1" x14ac:dyDescent="0.2">
      <c r="B120" s="4"/>
      <c r="C120" s="4"/>
      <c r="D120" s="5"/>
      <c r="E120" s="5"/>
      <c r="F120" s="5"/>
      <c r="I120" s="4"/>
    </row>
  </sheetData>
  <mergeCells count="2">
    <mergeCell ref="A8:C8"/>
    <mergeCell ref="A9:C9"/>
  </mergeCells>
  <pageMargins left="0.59055118110236227" right="0.59055118110236227" top="0.74803149606299213" bottom="0.74803149606299213" header="0.31496062992125984" footer="0.31496062992125984"/>
  <pageSetup paperSize="9" scale="84" orientation="landscape" r:id="rId1"/>
  <rowBreaks count="1" manualBreakCount="1">
    <brk id="37" min="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Informe 6</vt:lpstr>
      <vt:lpstr>'Informe 6'!Print_Area</vt:lpstr>
      <vt:lpstr>'Informe 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2019-07-31T20:11:43Z</dcterms:created>
  <dcterms:modified xsi:type="dcterms:W3CDTF">2019-07-31T20:11:56Z</dcterms:modified>
</cp:coreProperties>
</file>