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Informe 1 " sheetId="6" r:id="rId1"/>
  </sheets>
  <calcPr calcId="152511"/>
</workbook>
</file>

<file path=xl/calcChain.xml><?xml version="1.0" encoding="utf-8"?>
<calcChain xmlns="http://schemas.openxmlformats.org/spreadsheetml/2006/main">
  <c r="F114" i="6" l="1"/>
  <c r="E114" i="6"/>
  <c r="E131" i="6"/>
  <c r="F134" i="6"/>
  <c r="F131" i="6" s="1"/>
  <c r="F128" i="6"/>
  <c r="F115" i="6"/>
  <c r="E15" i="6" l="1"/>
  <c r="F15" i="6"/>
  <c r="D15" i="6"/>
  <c r="E16" i="6"/>
  <c r="F16" i="6"/>
  <c r="D16" i="6"/>
  <c r="E17" i="6"/>
  <c r="F17" i="6"/>
  <c r="D17" i="6"/>
  <c r="E43" i="6"/>
  <c r="F43" i="6"/>
  <c r="F48" i="6"/>
  <c r="D114" i="6" l="1"/>
  <c r="F141" i="6"/>
  <c r="F130" i="6"/>
  <c r="F140" i="6" l="1"/>
  <c r="F136" i="6" s="1"/>
  <c r="E136" i="6"/>
</calcChain>
</file>

<file path=xl/sharedStrings.xml><?xml version="1.0" encoding="utf-8"?>
<sst xmlns="http://schemas.openxmlformats.org/spreadsheetml/2006/main" count="258" uniqueCount="110">
  <si>
    <t>Código PCR</t>
  </si>
  <si>
    <t>Expresado en Miles de Nuevos Soles</t>
  </si>
  <si>
    <t>Código plan contable</t>
  </si>
  <si>
    <t>Estado de Situación Financiera Estatutaria</t>
  </si>
  <si>
    <t>Ajustes</t>
  </si>
  <si>
    <t>Estado de Situación Financiera de Contabilidad Separada</t>
  </si>
  <si>
    <t>Nota 1</t>
  </si>
  <si>
    <t>ACTIVO CORRIENTE</t>
  </si>
  <si>
    <t>PATRIMONIO NETO</t>
  </si>
  <si>
    <t>ACTIVO NO CORRIENTE</t>
  </si>
  <si>
    <t>PASIVO CORRIENTE</t>
  </si>
  <si>
    <t xml:space="preserve">      Caja y Bancos</t>
  </si>
  <si>
    <t>Anexo 1</t>
  </si>
  <si>
    <t xml:space="preserve">      Cuentas por cobrar comerciales a terceros</t>
  </si>
  <si>
    <t xml:space="preserve">      Cuentas por cobrar comerciales a empresas vinculadas</t>
  </si>
  <si>
    <t xml:space="preserve">      Gastos pagados por anticipado</t>
  </si>
  <si>
    <t xml:space="preserve">      Existencia Netas (Inventario Neto)</t>
  </si>
  <si>
    <t xml:space="preserve">      Otros activos corrientes</t>
  </si>
  <si>
    <t xml:space="preserve">      Activo Fijo Bruto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</si>
  <si>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</si>
  <si>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</si>
  <si>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</si>
  <si>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</si>
  <si>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</si>
  <si>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</si>
  <si>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</si>
  <si>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</si>
  <si>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</si>
  <si>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</si>
  <si>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</si>
  <si>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</si>
  <si>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</si>
  <si>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</si>
  <si>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</si>
  <si>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</si>
  <si>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</si>
  <si>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</si>
  <si>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</si>
  <si>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</si>
  <si>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</si>
  <si>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</si>
  <si>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</si>
  <si>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</si>
  <si>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</si>
  <si>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</si>
  <si>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</si>
  <si>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</si>
  <si>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</si>
  <si>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</si>
  <si>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</si>
  <si>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</si>
  <si>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</si>
  <si>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</si>
  <si>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</si>
  <si>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</si>
  <si>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</si>
  <si>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</si>
  <si>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</si>
  <si>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</si>
  <si>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</si>
  <si>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</si>
  <si>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</si>
  <si>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</si>
  <si>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</si>
  <si>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</si>
  <si>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</si>
  <si>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</si>
  <si>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</si>
  <si>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 xml:space="preserve">      Depreciación del Activo Fijo Bruto, y Amortización</t>
  </si>
  <si>
    <t xml:space="preserve">          Depreciación de Planta y Equipo de Comunicaciones</t>
  </si>
  <si>
    <t xml:space="preserve">                    Centrales de Larga Distancia Nacional</t>
  </si>
  <si>
    <t xml:space="preserve">                    Centrales de Larga Distancia Internacional</t>
  </si>
  <si>
    <t xml:space="preserve">          Depreciación de Edificios, y Planta y Equipos no de Telecomunicaciones</t>
  </si>
  <si>
    <t xml:space="preserve">          Amortización de Intangibles</t>
  </si>
  <si>
    <t xml:space="preserve">               Concesiones</t>
  </si>
  <si>
    <t xml:space="preserve">               Licencias</t>
  </si>
  <si>
    <t xml:space="preserve">               Patentes y propiedad intelectual</t>
  </si>
  <si>
    <t xml:space="preserve">               Software</t>
  </si>
  <si>
    <t xml:space="preserve">               Investigación y Desarrollo</t>
  </si>
  <si>
    <t xml:space="preserve">               Otros Activos Intangibles</t>
  </si>
  <si>
    <t xml:space="preserve">               Licencias y Software</t>
  </si>
  <si>
    <t xml:space="preserve">      Tributos y aportes por pagar</t>
  </si>
  <si>
    <t xml:space="preserve">      Remuneraciones y participaciones por pagar</t>
  </si>
  <si>
    <t xml:space="preserve">      Cuentas por pagar comerciales</t>
  </si>
  <si>
    <t xml:space="preserve">          Cuentas por pagar comerciales a terceros</t>
  </si>
  <si>
    <t xml:space="preserve">          Cuentas por pagar comerciales a vinculadas</t>
  </si>
  <si>
    <t xml:space="preserve">      Cuentas por pagar diversas</t>
  </si>
  <si>
    <t xml:space="preserve">          Cuentas por pagar diversas a terceros</t>
  </si>
  <si>
    <t xml:space="preserve">          Cuentas por pagar diversas a empresas vinculadas</t>
  </si>
  <si>
    <t xml:space="preserve">      Dividendos por pagar</t>
  </si>
  <si>
    <t xml:space="preserve">      Deudas financieras a Corto Plazo</t>
  </si>
  <si>
    <t xml:space="preserve">          Préstamos de terceros</t>
  </si>
  <si>
    <t xml:space="preserve">          Intereses por pagar</t>
  </si>
  <si>
    <t xml:space="preserve">          Otras deudas financieras a corto plazo</t>
  </si>
  <si>
    <t xml:space="preserve">      Provisiones a Corto Plazo</t>
  </si>
  <si>
    <t xml:space="preserve">      Partidas diferidas</t>
  </si>
  <si>
    <t xml:space="preserve">      Otros Pasivos Corrientes</t>
  </si>
  <si>
    <t>PASIVO NO CORRIENTE</t>
  </si>
  <si>
    <t xml:space="preserve">          Préstamos bancarios a largo plazo</t>
  </si>
  <si>
    <t xml:space="preserve">          Bonos</t>
  </si>
  <si>
    <t xml:space="preserve">          Otros Pasivos No Corrientes</t>
  </si>
  <si>
    <t xml:space="preserve">          Partidas diferidas</t>
  </si>
  <si>
    <t xml:space="preserve">      Capital Social</t>
  </si>
  <si>
    <t xml:space="preserve">      Capital Adicional</t>
  </si>
  <si>
    <t xml:space="preserve">      Reservas</t>
  </si>
  <si>
    <t xml:space="preserve">      Resultados Acumulados</t>
  </si>
  <si>
    <t xml:space="preserve">      Revaluaciones y Otros</t>
  </si>
  <si>
    <t>Informe 1:  RECONCILIACIÓN DEL ESTADO DE LA SITUACIÓN FINANCIERA ESTATUTARIO CON EL DE LA CONTABILIDAD SEPARADA</t>
  </si>
  <si>
    <t>TELEFÓNICA DEL PERÚ S.A.A.-2019-1 RECONCILIACIÓN DEL ESTADO DE LA SITUACIÓN FINANCIERA ESTATUTARIO CON EL DE LA CONTABILIDAD SEPARADA-30052020</t>
  </si>
  <si>
    <t>Periodo de reporte: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</si>
</sst>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0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0" fontId="4" fillId="0" borderId="0" xfId="0" applyFont="1" applyFill="1" applyBorder="1"/>
    <xf numFmtId="165" fontId="4" fillId="0" borderId="0" xfId="1" applyNumberFormat="1" applyFont="1" applyFill="1" applyBorder="1"/>
    <xf numFmtId="0" fontId="3" fillId="0" borderId="0" xfId="0" applyFont="1" applyFill="1" applyBorder="1"/>
    <xf numFmtId="165" fontId="0" fillId="0" borderId="0" xfId="1" applyNumberFormat="1" applyFont="1" applyFill="1"/>
    <xf numFmtId="165" fontId="0" fillId="0" borderId="0" xfId="0" applyNumberFormat="1" applyFill="1"/>
    <xf numFmtId="0" fontId="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6" fontId="3" fillId="2" borderId="2" xfId="1" applyNumberFormat="1" applyFont="1" applyFill="1" applyBorder="1"/>
    <xf numFmtId="167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6" fontId="4" fillId="2" borderId="2" xfId="1" applyNumberFormat="1" applyFont="1" applyFill="1" applyBorder="1"/>
    <xf numFmtId="0" fontId="4" fillId="2" borderId="2" xfId="0" applyFont="1" applyFill="1" applyBorder="1"/>
    <xf numFmtId="0" fontId="3" fillId="2" borderId="0" xfId="0" applyFont="1" applyFill="1"/>
    <xf numFmtId="0" fontId="4" fillId="2" borderId="2" xfId="0" applyNumberFormat="1" applyFont="1" applyFill="1" applyBorder="1" applyAlignment="1">
      <alignment horizontal="center"/>
    </xf>
    <xf numFmtId="166" fontId="2" fillId="0" borderId="0" xfId="0" applyNumberFormat="1" applyFont="1" applyFill="1"/>
    <xf numFmtId="166" fontId="0" fillId="0" borderId="0" xfId="0" applyNumberForma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3" fontId="0" fillId="0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43"/>
  <sheetViews>
    <sheetView showGridLines="0" tabSelected="1" topLeftCell="A124" zoomScale="85" zoomScaleNormal="85" workbookViewId="0">
      <selection activeCell="K132" sqref="K132"/>
    </sheetView>
  </sheetViews>
  <sheetFormatPr baseColWidth="10" defaultRowHeight="15" x14ac:dyDescent="0.25"/>
  <cols>
    <col min="1" max="1" width="72" style="1" customWidth="1"/>
    <col min="2" max="2" width="14" style="1" customWidth="1"/>
    <col min="3" max="3" width="9.140625" style="10" customWidth="1"/>
    <col min="4" max="6" width="19.42578125" style="7" customWidth="1"/>
    <col min="7" max="7" width="9.85546875" style="1" bestFit="1" customWidth="1"/>
    <col min="8" max="8" width="7.28515625" style="1" bestFit="1" customWidth="1"/>
    <col min="9" max="9" width="13.7109375" style="1" bestFit="1" customWidth="1"/>
    <col min="10" max="10" width="15.7109375" style="1" bestFit="1" customWidth="1"/>
    <col min="11" max="16384" width="11.42578125" style="1"/>
  </cols>
  <sheetData>
    <row r="1" spans="1:7" x14ac:dyDescent="0.25">
      <c r="A1" s="20" t="s">
        <v>108</v>
      </c>
      <c r="B1" s="4"/>
      <c r="C1" s="9"/>
      <c r="D1" s="5"/>
      <c r="E1" s="5"/>
      <c r="F1" s="5"/>
      <c r="G1" s="4"/>
    </row>
    <row r="2" spans="1:7" x14ac:dyDescent="0.25">
      <c r="A2" s="4"/>
      <c r="B2" s="4"/>
      <c r="C2" s="9"/>
      <c r="D2" s="5"/>
      <c r="E2" s="5"/>
      <c r="F2" s="5"/>
      <c r="G2" s="4"/>
    </row>
    <row r="3" spans="1:7" x14ac:dyDescent="0.25">
      <c r="A3" s="24" t="s">
        <v>107</v>
      </c>
      <c r="B3" s="25"/>
      <c r="C3" s="25"/>
      <c r="D3" s="25"/>
      <c r="E3" s="25"/>
      <c r="F3" s="25"/>
      <c r="G3" s="25"/>
    </row>
    <row r="4" spans="1:7" x14ac:dyDescent="0.25">
      <c r="A4" s="4"/>
      <c r="B4" s="4"/>
      <c r="C4" s="9"/>
      <c r="D4" s="5"/>
      <c r="E4" s="5"/>
      <c r="F4" s="5"/>
      <c r="G4" s="4"/>
    </row>
    <row r="5" spans="1:7" x14ac:dyDescent="0.25">
      <c r="A5" s="6" t="s">
        <v>109</v>
      </c>
      <c r="B5" s="4"/>
      <c r="C5" s="9"/>
      <c r="D5" s="5"/>
      <c r="E5" s="5"/>
      <c r="F5" s="5"/>
      <c r="G5" s="4"/>
    </row>
    <row r="7" spans="1:7" ht="63.75" x14ac:dyDescent="0.25">
      <c r="A7" s="11" t="s">
        <v>1</v>
      </c>
      <c r="B7" s="11" t="s">
        <v>2</v>
      </c>
      <c r="C7" s="11" t="s">
        <v>0</v>
      </c>
      <c r="D7" s="12" t="s">
        <v>3</v>
      </c>
      <c r="E7" s="12" t="s">
        <v>4</v>
      </c>
      <c r="F7" s="12" t="s">
        <v>5</v>
      </c>
      <c r="G7" s="11" t="s">
        <v>6</v>
      </c>
    </row>
    <row r="8" spans="1:7" x14ac:dyDescent="0.25">
      <c r="A8" s="13" t="s">
        <v>7</v>
      </c>
      <c r="B8" s="14"/>
      <c r="C8" s="14"/>
      <c r="D8" s="15">
        <v>3888730.6409031516</v>
      </c>
      <c r="E8" s="15">
        <v>-29744.122774499956</v>
      </c>
      <c r="F8" s="15">
        <v>3858986.5181286517</v>
      </c>
      <c r="G8" s="16"/>
    </row>
    <row r="9" spans="1:7" x14ac:dyDescent="0.25">
      <c r="A9" s="13" t="s">
        <v>11</v>
      </c>
      <c r="B9" s="17" t="s">
        <v>12</v>
      </c>
      <c r="C9" s="21">
        <v>10</v>
      </c>
      <c r="D9" s="18">
        <v>1001212.9341000004</v>
      </c>
      <c r="E9" s="18">
        <v>0</v>
      </c>
      <c r="F9" s="18">
        <v>1001212.9341000004</v>
      </c>
      <c r="G9" s="16"/>
    </row>
    <row r="10" spans="1:7" x14ac:dyDescent="0.25">
      <c r="A10" s="13" t="s">
        <v>13</v>
      </c>
      <c r="B10" s="17" t="s">
        <v>12</v>
      </c>
      <c r="C10" s="21">
        <v>11</v>
      </c>
      <c r="D10" s="18">
        <v>1602312.7397232847</v>
      </c>
      <c r="E10" s="18">
        <v>0</v>
      </c>
      <c r="F10" s="18">
        <v>1602312.7397232847</v>
      </c>
      <c r="G10" s="16"/>
    </row>
    <row r="11" spans="1:7" x14ac:dyDescent="0.25">
      <c r="A11" s="13" t="s">
        <v>14</v>
      </c>
      <c r="B11" s="17" t="s">
        <v>12</v>
      </c>
      <c r="C11" s="21">
        <v>12</v>
      </c>
      <c r="D11" s="18">
        <v>142337.59552057</v>
      </c>
      <c r="E11" s="18">
        <v>-1984.70425</v>
      </c>
      <c r="F11" s="18">
        <v>140352.89127057002</v>
      </c>
      <c r="G11" s="16"/>
    </row>
    <row r="12" spans="1:7" x14ac:dyDescent="0.25">
      <c r="A12" s="13" t="s">
        <v>15</v>
      </c>
      <c r="B12" s="17" t="s">
        <v>12</v>
      </c>
      <c r="C12" s="21">
        <v>13</v>
      </c>
      <c r="D12" s="18">
        <v>143635.72239999985</v>
      </c>
      <c r="E12" s="18">
        <v>0</v>
      </c>
      <c r="F12" s="18">
        <v>143635.72239999985</v>
      </c>
      <c r="G12" s="16"/>
    </row>
    <row r="13" spans="1:7" x14ac:dyDescent="0.25">
      <c r="A13" s="13" t="s">
        <v>16</v>
      </c>
      <c r="B13" s="17" t="s">
        <v>12</v>
      </c>
      <c r="C13" s="21">
        <v>20</v>
      </c>
      <c r="D13" s="18">
        <v>306834.43329102715</v>
      </c>
      <c r="E13" s="18">
        <v>0</v>
      </c>
      <c r="F13" s="18">
        <v>306834.43329102715</v>
      </c>
      <c r="G13" s="16"/>
    </row>
    <row r="14" spans="1:7" x14ac:dyDescent="0.25">
      <c r="A14" s="13" t="s">
        <v>17</v>
      </c>
      <c r="B14" s="17" t="s">
        <v>12</v>
      </c>
      <c r="C14" s="21">
        <v>21</v>
      </c>
      <c r="D14" s="18">
        <v>692397.21586826968</v>
      </c>
      <c r="E14" s="18">
        <v>-27759.418524499957</v>
      </c>
      <c r="F14" s="18">
        <v>664637.79734376981</v>
      </c>
      <c r="G14" s="16"/>
    </row>
    <row r="15" spans="1:7" x14ac:dyDescent="0.25">
      <c r="A15" s="13" t="s">
        <v>9</v>
      </c>
      <c r="B15" s="14"/>
      <c r="C15" s="14"/>
      <c r="D15" s="15">
        <f>+D16+D57+D65+D66</f>
        <v>11523175.282906596</v>
      </c>
      <c r="E15" s="15">
        <f t="shared" ref="E15:F15" si="0">+E16+E57+E65+E66</f>
        <v>-1115652.0398108056</v>
      </c>
      <c r="F15" s="15">
        <f t="shared" si="0"/>
        <v>10407523.243095793</v>
      </c>
      <c r="G15" s="16"/>
    </row>
    <row r="16" spans="1:7" x14ac:dyDescent="0.25">
      <c r="A16" s="13" t="s">
        <v>18</v>
      </c>
      <c r="B16" s="17"/>
      <c r="C16" s="21">
        <v>30</v>
      </c>
      <c r="D16" s="18">
        <f>+D17+D49</f>
        <v>29938420.844132505</v>
      </c>
      <c r="E16" s="18">
        <f t="shared" ref="E16:F16" si="1">+E17+E49</f>
        <v>3283104.669464278</v>
      </c>
      <c r="F16" s="18">
        <f t="shared" si="1"/>
        <v>33221525.513596781</v>
      </c>
      <c r="G16" s="16"/>
    </row>
    <row r="17" spans="1:7" x14ac:dyDescent="0.25">
      <c r="A17" s="13" t="s">
        <v>19</v>
      </c>
      <c r="B17" s="17"/>
      <c r="C17" s="21">
        <v>301</v>
      </c>
      <c r="D17" s="18">
        <f>+D18+D26+D27+D36+D43</f>
        <v>26304423.12308253</v>
      </c>
      <c r="E17" s="18">
        <f t="shared" ref="E17:F17" si="2">+E18+E26+E27+E36+E43</f>
        <v>1106182.0204373244</v>
      </c>
      <c r="F17" s="18">
        <f t="shared" si="2"/>
        <v>27410605.143519852</v>
      </c>
      <c r="G17" s="16"/>
    </row>
    <row r="18" spans="1:7" x14ac:dyDescent="0.25">
      <c r="A18" s="13" t="s">
        <v>20</v>
      </c>
      <c r="B18" s="17" t="s">
        <v>12</v>
      </c>
      <c r="C18" s="21">
        <v>3011</v>
      </c>
      <c r="D18" s="18">
        <v>1948579.2653500054</v>
      </c>
      <c r="E18" s="18">
        <v>155906.56470645222</v>
      </c>
      <c r="F18" s="18">
        <v>2104485.8300564578</v>
      </c>
      <c r="G18" s="16"/>
    </row>
    <row r="19" spans="1:7" s="3" customFormat="1" x14ac:dyDescent="0.25">
      <c r="A19" s="19" t="s">
        <v>21</v>
      </c>
      <c r="B19" s="17" t="s">
        <v>12</v>
      </c>
      <c r="C19" s="21">
        <v>30111</v>
      </c>
      <c r="D19" s="18">
        <v>0</v>
      </c>
      <c r="E19" s="18">
        <v>0</v>
      </c>
      <c r="F19" s="18">
        <v>0</v>
      </c>
      <c r="G19" s="16"/>
    </row>
    <row r="20" spans="1:7" s="3" customFormat="1" x14ac:dyDescent="0.25">
      <c r="A20" s="19" t="s">
        <v>22</v>
      </c>
      <c r="B20" s="17" t="s">
        <v>12</v>
      </c>
      <c r="C20" s="21">
        <v>30112</v>
      </c>
      <c r="D20" s="18">
        <v>736283.00748002925</v>
      </c>
      <c r="E20" s="18">
        <v>247083.02171413248</v>
      </c>
      <c r="F20" s="18">
        <v>983366.02919416176</v>
      </c>
      <c r="G20" s="16"/>
    </row>
    <row r="21" spans="1:7" s="3" customFormat="1" x14ac:dyDescent="0.25">
      <c r="A21" s="19" t="s">
        <v>23</v>
      </c>
      <c r="B21" s="17" t="s">
        <v>12</v>
      </c>
      <c r="C21" s="21">
        <v>30113</v>
      </c>
      <c r="D21" s="18">
        <v>0</v>
      </c>
      <c r="E21" s="18">
        <v>0</v>
      </c>
      <c r="F21" s="18">
        <v>0</v>
      </c>
      <c r="G21" s="16"/>
    </row>
    <row r="22" spans="1:7" x14ac:dyDescent="0.25">
      <c r="A22" s="19" t="s">
        <v>24</v>
      </c>
      <c r="B22" s="17" t="s">
        <v>12</v>
      </c>
      <c r="C22" s="21">
        <v>30114</v>
      </c>
      <c r="D22" s="18">
        <v>1156842.3450899762</v>
      </c>
      <c r="E22" s="18">
        <v>-90773.88548395205</v>
      </c>
      <c r="F22" s="18">
        <v>1066068.4596060242</v>
      </c>
      <c r="G22" s="16"/>
    </row>
    <row r="23" spans="1:7" x14ac:dyDescent="0.25">
      <c r="A23" s="19" t="s">
        <v>25</v>
      </c>
      <c r="B23" s="17" t="s">
        <v>12</v>
      </c>
      <c r="C23" s="21">
        <v>30115</v>
      </c>
      <c r="D23" s="18">
        <v>0</v>
      </c>
      <c r="E23" s="18">
        <v>0</v>
      </c>
      <c r="F23" s="18">
        <v>0</v>
      </c>
      <c r="G23" s="16"/>
    </row>
    <row r="24" spans="1:7" x14ac:dyDescent="0.25">
      <c r="A24" s="19" t="s">
        <v>26</v>
      </c>
      <c r="B24" s="17" t="s">
        <v>12</v>
      </c>
      <c r="C24" s="21">
        <v>30116</v>
      </c>
      <c r="D24" s="18">
        <v>0</v>
      </c>
      <c r="E24" s="18">
        <v>0</v>
      </c>
      <c r="F24" s="18">
        <v>0</v>
      </c>
      <c r="G24" s="16"/>
    </row>
    <row r="25" spans="1:7" x14ac:dyDescent="0.25">
      <c r="A25" s="19" t="s">
        <v>27</v>
      </c>
      <c r="B25" s="17" t="s">
        <v>12</v>
      </c>
      <c r="C25" s="21">
        <v>30117</v>
      </c>
      <c r="D25" s="18">
        <v>55453.912779999984</v>
      </c>
      <c r="E25" s="18">
        <v>-402.57152372822168</v>
      </c>
      <c r="F25" s="18">
        <v>55051.341256271764</v>
      </c>
      <c r="G25" s="16"/>
    </row>
    <row r="26" spans="1:7" s="2" customFormat="1" x14ac:dyDescent="0.25">
      <c r="A26" s="13" t="s">
        <v>28</v>
      </c>
      <c r="B26" s="17" t="s">
        <v>12</v>
      </c>
      <c r="C26" s="21">
        <v>3012</v>
      </c>
      <c r="D26" s="18">
        <v>10427174.569920011</v>
      </c>
      <c r="E26" s="18">
        <v>1507436.1170609002</v>
      </c>
      <c r="F26" s="18">
        <v>11934610.686980911</v>
      </c>
      <c r="G26" s="16"/>
    </row>
    <row r="27" spans="1:7" s="2" customFormat="1" x14ac:dyDescent="0.25">
      <c r="A27" s="13" t="s">
        <v>29</v>
      </c>
      <c r="B27" s="17"/>
      <c r="C27" s="21">
        <v>3013</v>
      </c>
      <c r="D27" s="18">
        <v>7056230.9179299893</v>
      </c>
      <c r="E27" s="18">
        <v>-365378.12745287467</v>
      </c>
      <c r="F27" s="18">
        <v>6690852.7904771157</v>
      </c>
      <c r="G27" s="16"/>
    </row>
    <row r="28" spans="1:7" x14ac:dyDescent="0.25">
      <c r="A28" s="19" t="s">
        <v>30</v>
      </c>
      <c r="B28" s="17" t="s">
        <v>12</v>
      </c>
      <c r="C28" s="21">
        <v>30131</v>
      </c>
      <c r="D28" s="18">
        <v>3434261.8328500073</v>
      </c>
      <c r="E28" s="18">
        <v>-328590.19140762271</v>
      </c>
      <c r="F28" s="18">
        <v>3105671.6414423846</v>
      </c>
      <c r="G28" s="16"/>
    </row>
    <row r="29" spans="1:7" x14ac:dyDescent="0.25">
      <c r="A29" s="19" t="s">
        <v>31</v>
      </c>
      <c r="B29" s="17" t="s">
        <v>12</v>
      </c>
      <c r="C29" s="21">
        <v>30132</v>
      </c>
      <c r="D29" s="18">
        <v>0</v>
      </c>
      <c r="E29" s="18">
        <v>0</v>
      </c>
      <c r="F29" s="18">
        <v>0</v>
      </c>
      <c r="G29" s="16"/>
    </row>
    <row r="30" spans="1:7" x14ac:dyDescent="0.25">
      <c r="A30" s="19" t="s">
        <v>32</v>
      </c>
      <c r="B30" s="17" t="s">
        <v>12</v>
      </c>
      <c r="C30" s="21">
        <v>30133</v>
      </c>
      <c r="D30" s="18">
        <v>0</v>
      </c>
      <c r="E30" s="18">
        <v>0</v>
      </c>
      <c r="F30" s="18">
        <v>0</v>
      </c>
      <c r="G30" s="16"/>
    </row>
    <row r="31" spans="1:7" x14ac:dyDescent="0.25">
      <c r="A31" s="19" t="s">
        <v>33</v>
      </c>
      <c r="B31" s="17" t="s">
        <v>12</v>
      </c>
      <c r="C31" s="21">
        <v>30134</v>
      </c>
      <c r="D31" s="18">
        <v>692374.34158999834</v>
      </c>
      <c r="E31" s="18">
        <v>3122.9232900360489</v>
      </c>
      <c r="F31" s="18">
        <v>695497.26488003449</v>
      </c>
      <c r="G31" s="16"/>
    </row>
    <row r="32" spans="1:7" x14ac:dyDescent="0.25">
      <c r="A32" s="19" t="s">
        <v>34</v>
      </c>
      <c r="B32" s="17" t="s">
        <v>12</v>
      </c>
      <c r="C32" s="21">
        <v>30135</v>
      </c>
      <c r="D32" s="18">
        <v>0</v>
      </c>
      <c r="E32" s="18">
        <v>0</v>
      </c>
      <c r="F32" s="18">
        <v>0</v>
      </c>
      <c r="G32" s="16"/>
    </row>
    <row r="33" spans="1:7" x14ac:dyDescent="0.25">
      <c r="A33" s="19" t="s">
        <v>35</v>
      </c>
      <c r="B33" s="17" t="s">
        <v>12</v>
      </c>
      <c r="C33" s="21">
        <v>30136</v>
      </c>
      <c r="D33" s="18">
        <v>0</v>
      </c>
      <c r="E33" s="18">
        <v>0</v>
      </c>
      <c r="F33" s="18">
        <v>0</v>
      </c>
      <c r="G33" s="16"/>
    </row>
    <row r="34" spans="1:7" x14ac:dyDescent="0.25">
      <c r="A34" s="19" t="s">
        <v>36</v>
      </c>
      <c r="B34" s="17" t="s">
        <v>12</v>
      </c>
      <c r="C34" s="21">
        <v>30137</v>
      </c>
      <c r="D34" s="18">
        <v>2561030.1713799834</v>
      </c>
      <c r="E34" s="18">
        <v>-98660.731230386111</v>
      </c>
      <c r="F34" s="18">
        <v>2462369.4401495978</v>
      </c>
      <c r="G34" s="16"/>
    </row>
    <row r="35" spans="1:7" x14ac:dyDescent="0.25">
      <c r="A35" s="19" t="s">
        <v>37</v>
      </c>
      <c r="B35" s="17" t="s">
        <v>12</v>
      </c>
      <c r="C35" s="21">
        <v>30138</v>
      </c>
      <c r="D35" s="18">
        <v>368564.57211000012</v>
      </c>
      <c r="E35" s="18">
        <v>58749.871895098062</v>
      </c>
      <c r="F35" s="18">
        <v>427314.44400509808</v>
      </c>
      <c r="G35" s="16"/>
    </row>
    <row r="36" spans="1:7" s="2" customFormat="1" x14ac:dyDescent="0.25">
      <c r="A36" s="13" t="s">
        <v>38</v>
      </c>
      <c r="B36" s="17"/>
      <c r="C36" s="21">
        <v>3014</v>
      </c>
      <c r="D36" s="18">
        <v>3246824.3839199794</v>
      </c>
      <c r="E36" s="18">
        <v>281529.91294784861</v>
      </c>
      <c r="F36" s="18">
        <v>3528354.2968678284</v>
      </c>
      <c r="G36" s="16"/>
    </row>
    <row r="37" spans="1:7" x14ac:dyDescent="0.25">
      <c r="A37" s="19" t="s">
        <v>39</v>
      </c>
      <c r="B37" s="17" t="s">
        <v>12</v>
      </c>
      <c r="C37" s="21">
        <v>30141</v>
      </c>
      <c r="D37" s="18">
        <v>631089.97811999987</v>
      </c>
      <c r="E37" s="18">
        <v>39252.198016585695</v>
      </c>
      <c r="F37" s="18">
        <v>670342.17613658565</v>
      </c>
      <c r="G37" s="16"/>
    </row>
    <row r="38" spans="1:7" x14ac:dyDescent="0.25">
      <c r="A38" s="19" t="s">
        <v>40</v>
      </c>
      <c r="B38" s="17" t="s">
        <v>12</v>
      </c>
      <c r="C38" s="21">
        <v>30142</v>
      </c>
      <c r="D38" s="18">
        <v>858631.95403000189</v>
      </c>
      <c r="E38" s="18">
        <v>-51557.400841038463</v>
      </c>
      <c r="F38" s="18">
        <v>807074.55318896344</v>
      </c>
      <c r="G38" s="16"/>
    </row>
    <row r="39" spans="1:7" x14ac:dyDescent="0.25">
      <c r="A39" s="19" t="s">
        <v>41</v>
      </c>
      <c r="B39" s="17" t="s">
        <v>12</v>
      </c>
      <c r="C39" s="21">
        <v>30143</v>
      </c>
      <c r="D39" s="18">
        <v>1160313.5190299882</v>
      </c>
      <c r="E39" s="18">
        <v>323197.73511787434</v>
      </c>
      <c r="F39" s="18">
        <v>1483511.2541478625</v>
      </c>
      <c r="G39" s="16"/>
    </row>
    <row r="40" spans="1:7" x14ac:dyDescent="0.25">
      <c r="A40" s="19" t="s">
        <v>42</v>
      </c>
      <c r="B40" s="17" t="s">
        <v>12</v>
      </c>
      <c r="C40" s="21">
        <v>30144</v>
      </c>
      <c r="D40" s="18">
        <v>439880.25282998983</v>
      </c>
      <c r="E40" s="18">
        <v>-38251.8211993683</v>
      </c>
      <c r="F40" s="18">
        <v>401628.43163062155</v>
      </c>
      <c r="G40" s="16"/>
    </row>
    <row r="41" spans="1:7" x14ac:dyDescent="0.25">
      <c r="A41" s="19" t="s">
        <v>43</v>
      </c>
      <c r="B41" s="17" t="s">
        <v>12</v>
      </c>
      <c r="C41" s="21">
        <v>30145</v>
      </c>
      <c r="D41" s="18">
        <v>131784.1606</v>
      </c>
      <c r="E41" s="18">
        <v>9476.8304687384807</v>
      </c>
      <c r="F41" s="18">
        <v>141260.99106873848</v>
      </c>
      <c r="G41" s="16"/>
    </row>
    <row r="42" spans="1:7" x14ac:dyDescent="0.25">
      <c r="A42" s="19" t="s">
        <v>44</v>
      </c>
      <c r="B42" s="17" t="s">
        <v>12</v>
      </c>
      <c r="C42" s="21">
        <v>30146</v>
      </c>
      <c r="D42" s="18">
        <v>25124.519310000018</v>
      </c>
      <c r="E42" s="18">
        <v>-587.62861494313927</v>
      </c>
      <c r="F42" s="18">
        <v>24536.890695056878</v>
      </c>
      <c r="G42" s="16"/>
    </row>
    <row r="43" spans="1:7" s="2" customFormat="1" x14ac:dyDescent="0.25">
      <c r="A43" s="13" t="s">
        <v>45</v>
      </c>
      <c r="B43" s="17"/>
      <c r="C43" s="21">
        <v>3015</v>
      </c>
      <c r="D43" s="18">
        <v>3625613.9859625427</v>
      </c>
      <c r="E43" s="18">
        <f>SUM(E44:E48)</f>
        <v>-473312.44682500197</v>
      </c>
      <c r="F43" s="18">
        <f>SUM(F44:F48)</f>
        <v>3152301.5391375399</v>
      </c>
      <c r="G43" s="16"/>
    </row>
    <row r="44" spans="1:7" x14ac:dyDescent="0.25">
      <c r="A44" s="19" t="s">
        <v>46</v>
      </c>
      <c r="B44" s="17" t="s">
        <v>12</v>
      </c>
      <c r="C44" s="21">
        <v>30151</v>
      </c>
      <c r="D44" s="18">
        <v>1744927.0082699903</v>
      </c>
      <c r="E44" s="18">
        <v>308055.98085212603</v>
      </c>
      <c r="F44" s="18">
        <v>2052982.9891221158</v>
      </c>
      <c r="G44" s="16"/>
    </row>
    <row r="45" spans="1:7" x14ac:dyDescent="0.25">
      <c r="A45" s="19" t="s">
        <v>47</v>
      </c>
      <c r="B45" s="17" t="s">
        <v>12</v>
      </c>
      <c r="C45" s="21">
        <v>30152</v>
      </c>
      <c r="D45" s="18">
        <v>632107.18250000349</v>
      </c>
      <c r="E45" s="18">
        <v>38496.807513843625</v>
      </c>
      <c r="F45" s="18">
        <v>670603.99001384713</v>
      </c>
      <c r="G45" s="16"/>
    </row>
    <row r="46" spans="1:7" x14ac:dyDescent="0.25">
      <c r="A46" s="19" t="s">
        <v>48</v>
      </c>
      <c r="B46" s="17" t="s">
        <v>12</v>
      </c>
      <c r="C46" s="21">
        <v>30153</v>
      </c>
      <c r="D46" s="18">
        <v>0</v>
      </c>
      <c r="E46" s="18">
        <v>0</v>
      </c>
      <c r="F46" s="18">
        <v>0</v>
      </c>
      <c r="G46" s="16"/>
    </row>
    <row r="47" spans="1:7" x14ac:dyDescent="0.25">
      <c r="A47" s="19" t="s">
        <v>49</v>
      </c>
      <c r="B47" s="17" t="s">
        <v>12</v>
      </c>
      <c r="C47" s="21">
        <v>30154</v>
      </c>
      <c r="D47" s="18">
        <v>53465.972100000436</v>
      </c>
      <c r="E47" s="18">
        <v>-2069.9795279786663</v>
      </c>
      <c r="F47" s="18">
        <v>51395.992572021765</v>
      </c>
      <c r="G47" s="16"/>
    </row>
    <row r="48" spans="1:7" x14ac:dyDescent="0.25">
      <c r="A48" s="19" t="s">
        <v>50</v>
      </c>
      <c r="B48" s="17" t="s">
        <v>12</v>
      </c>
      <c r="C48" s="21">
        <v>30155</v>
      </c>
      <c r="D48" s="18">
        <v>1195113.8230925482</v>
      </c>
      <c r="E48" s="18">
        <v>-817795.25566299295</v>
      </c>
      <c r="F48" s="18">
        <f>+D48+E48</f>
        <v>377318.56742955523</v>
      </c>
      <c r="G48" s="16"/>
    </row>
    <row r="49" spans="1:7" s="2" customFormat="1" x14ac:dyDescent="0.25">
      <c r="A49" s="13" t="s">
        <v>51</v>
      </c>
      <c r="B49" s="17"/>
      <c r="C49" s="21">
        <v>302</v>
      </c>
      <c r="D49" s="18">
        <v>3633997.7210499737</v>
      </c>
      <c r="E49" s="18">
        <v>2176922.6490269536</v>
      </c>
      <c r="F49" s="18">
        <v>5810920.3700769283</v>
      </c>
      <c r="G49" s="16"/>
    </row>
    <row r="50" spans="1:7" x14ac:dyDescent="0.25">
      <c r="A50" s="13" t="s">
        <v>52</v>
      </c>
      <c r="B50" s="17" t="s">
        <v>12</v>
      </c>
      <c r="C50" s="21">
        <v>3021</v>
      </c>
      <c r="D50" s="18">
        <v>114071.74223999992</v>
      </c>
      <c r="E50" s="18">
        <v>291698.75036050746</v>
      </c>
      <c r="F50" s="18">
        <v>405770.49260050739</v>
      </c>
      <c r="G50" s="16"/>
    </row>
    <row r="51" spans="1:7" x14ac:dyDescent="0.25">
      <c r="A51" s="13" t="s">
        <v>53</v>
      </c>
      <c r="B51" s="17" t="s">
        <v>12</v>
      </c>
      <c r="C51" s="21">
        <v>3022</v>
      </c>
      <c r="D51" s="18">
        <v>1382631.472839996</v>
      </c>
      <c r="E51" s="18">
        <v>1909029.7030568521</v>
      </c>
      <c r="F51" s="18">
        <v>3291661.1758968481</v>
      </c>
      <c r="G51" s="16"/>
    </row>
    <row r="52" spans="1:7" x14ac:dyDescent="0.25">
      <c r="A52" s="13" t="s">
        <v>54</v>
      </c>
      <c r="B52" s="17" t="s">
        <v>12</v>
      </c>
      <c r="C52" s="21">
        <v>3023</v>
      </c>
      <c r="D52" s="18">
        <v>3047.4898100000009</v>
      </c>
      <c r="E52" s="18">
        <v>970.75038332176018</v>
      </c>
      <c r="F52" s="18">
        <v>4018.2401933217611</v>
      </c>
      <c r="G52" s="16"/>
    </row>
    <row r="53" spans="1:7" x14ac:dyDescent="0.25">
      <c r="A53" s="13" t="s">
        <v>55</v>
      </c>
      <c r="B53" s="17" t="s">
        <v>12</v>
      </c>
      <c r="C53" s="21">
        <v>3024</v>
      </c>
      <c r="D53" s="18">
        <v>768220.27956996625</v>
      </c>
      <c r="E53" s="18">
        <v>-56196.54913293245</v>
      </c>
      <c r="F53" s="18">
        <v>712023.73043703381</v>
      </c>
      <c r="G53" s="16"/>
    </row>
    <row r="54" spans="1:7" x14ac:dyDescent="0.25">
      <c r="A54" s="13" t="s">
        <v>56</v>
      </c>
      <c r="B54" s="17" t="s">
        <v>12</v>
      </c>
      <c r="C54" s="21">
        <v>3025</v>
      </c>
      <c r="D54" s="18">
        <v>0</v>
      </c>
      <c r="E54" s="18">
        <v>0</v>
      </c>
      <c r="F54" s="18">
        <v>0</v>
      </c>
      <c r="G54" s="16"/>
    </row>
    <row r="55" spans="1:7" x14ac:dyDescent="0.25">
      <c r="A55" s="13" t="s">
        <v>57</v>
      </c>
      <c r="B55" s="17" t="s">
        <v>12</v>
      </c>
      <c r="C55" s="21">
        <v>3026</v>
      </c>
      <c r="D55" s="18">
        <v>1251482.2354900001</v>
      </c>
      <c r="E55" s="18">
        <v>0</v>
      </c>
      <c r="F55" s="18">
        <v>1251482.2354900001</v>
      </c>
      <c r="G55" s="16"/>
    </row>
    <row r="56" spans="1:7" x14ac:dyDescent="0.25">
      <c r="A56" s="13" t="s">
        <v>58</v>
      </c>
      <c r="B56" s="17" t="s">
        <v>12</v>
      </c>
      <c r="C56" s="21">
        <v>3027</v>
      </c>
      <c r="D56" s="18">
        <v>114544.5011000115</v>
      </c>
      <c r="E56" s="18">
        <v>31419.994359205197</v>
      </c>
      <c r="F56" s="18">
        <v>145964.49545921668</v>
      </c>
      <c r="G56" s="16"/>
    </row>
    <row r="57" spans="1:7" s="2" customFormat="1" x14ac:dyDescent="0.25">
      <c r="A57" s="13" t="s">
        <v>59</v>
      </c>
      <c r="B57" s="17"/>
      <c r="C57" s="21">
        <v>31</v>
      </c>
      <c r="D57" s="18">
        <v>10139185.771969998</v>
      </c>
      <c r="E57" s="18">
        <v>2942813.7370309499</v>
      </c>
      <c r="F57" s="18">
        <v>13081999.50900095</v>
      </c>
      <c r="G57" s="16"/>
    </row>
    <row r="58" spans="1:7" x14ac:dyDescent="0.25">
      <c r="A58" s="13" t="s">
        <v>60</v>
      </c>
      <c r="B58" s="17" t="s">
        <v>12</v>
      </c>
      <c r="C58" s="21">
        <v>311</v>
      </c>
      <c r="D58" s="18">
        <v>8006904.7579299994</v>
      </c>
      <c r="E58" s="18">
        <v>2413113.5154144713</v>
      </c>
      <c r="F58" s="18">
        <v>10420018.27334447</v>
      </c>
      <c r="G58" s="16"/>
    </row>
    <row r="59" spans="1:7" x14ac:dyDescent="0.25">
      <c r="A59" s="13" t="s">
        <v>61</v>
      </c>
      <c r="B59" s="17" t="s">
        <v>12</v>
      </c>
      <c r="C59" s="21">
        <v>312</v>
      </c>
      <c r="D59" s="18">
        <v>0</v>
      </c>
      <c r="E59" s="18">
        <v>0</v>
      </c>
      <c r="F59" s="18">
        <v>0</v>
      </c>
      <c r="G59" s="16"/>
    </row>
    <row r="60" spans="1:7" x14ac:dyDescent="0.25">
      <c r="A60" s="13" t="s">
        <v>62</v>
      </c>
      <c r="B60" s="17" t="s">
        <v>12</v>
      </c>
      <c r="C60" s="21">
        <v>313</v>
      </c>
      <c r="D60" s="18">
        <v>0</v>
      </c>
      <c r="E60" s="18">
        <v>0</v>
      </c>
      <c r="F60" s="18">
        <v>0</v>
      </c>
      <c r="G60" s="16"/>
    </row>
    <row r="61" spans="1:7" x14ac:dyDescent="0.25">
      <c r="A61" s="13" t="s">
        <v>63</v>
      </c>
      <c r="B61" s="17" t="s">
        <v>12</v>
      </c>
      <c r="C61" s="21">
        <v>314</v>
      </c>
      <c r="D61" s="18">
        <v>0</v>
      </c>
      <c r="E61" s="18">
        <v>0</v>
      </c>
      <c r="F61" s="18">
        <v>0</v>
      </c>
      <c r="G61" s="16"/>
    </row>
    <row r="62" spans="1:7" x14ac:dyDescent="0.25">
      <c r="A62" s="13" t="s">
        <v>64</v>
      </c>
      <c r="B62" s="17" t="s">
        <v>12</v>
      </c>
      <c r="C62" s="21">
        <v>315</v>
      </c>
      <c r="D62" s="18">
        <v>0</v>
      </c>
      <c r="E62" s="18">
        <v>0</v>
      </c>
      <c r="F62" s="18">
        <v>0</v>
      </c>
      <c r="G62" s="16"/>
    </row>
    <row r="63" spans="1:7" x14ac:dyDescent="0.25">
      <c r="A63" s="13" t="s">
        <v>65</v>
      </c>
      <c r="B63" s="17" t="s">
        <v>12</v>
      </c>
      <c r="C63" s="21">
        <v>316</v>
      </c>
      <c r="D63" s="18">
        <v>0</v>
      </c>
      <c r="E63" s="18">
        <v>0</v>
      </c>
      <c r="F63" s="18">
        <v>0</v>
      </c>
      <c r="G63" s="16"/>
    </row>
    <row r="64" spans="1:7" x14ac:dyDescent="0.25">
      <c r="A64" s="13" t="s">
        <v>66</v>
      </c>
      <c r="B64" s="17" t="s">
        <v>12</v>
      </c>
      <c r="C64" s="21">
        <v>317</v>
      </c>
      <c r="D64" s="18">
        <v>2132281.0140399989</v>
      </c>
      <c r="E64" s="18">
        <v>529700.2216164791</v>
      </c>
      <c r="F64" s="18">
        <v>2661981.235656478</v>
      </c>
      <c r="G64" s="16"/>
    </row>
    <row r="65" spans="1:7" s="2" customFormat="1" x14ac:dyDescent="0.25">
      <c r="A65" s="13" t="s">
        <v>67</v>
      </c>
      <c r="B65" s="17" t="s">
        <v>12</v>
      </c>
      <c r="C65" s="21">
        <v>32</v>
      </c>
      <c r="D65" s="18">
        <v>2200891.7455686815</v>
      </c>
      <c r="E65" s="18">
        <v>-1488701.8903400002</v>
      </c>
      <c r="F65" s="18">
        <v>712189.85522868158</v>
      </c>
      <c r="G65" s="16"/>
    </row>
    <row r="66" spans="1:7" s="2" customFormat="1" x14ac:dyDescent="0.25">
      <c r="A66" s="13" t="s">
        <v>68</v>
      </c>
      <c r="B66" s="17" t="s">
        <v>12</v>
      </c>
      <c r="C66" s="21">
        <v>34</v>
      </c>
      <c r="D66" s="18">
        <v>-30755323.078764584</v>
      </c>
      <c r="E66" s="18">
        <v>-5852868.5559660336</v>
      </c>
      <c r="F66" s="18">
        <v>-36608191.634730622</v>
      </c>
      <c r="G66" s="16"/>
    </row>
    <row r="67" spans="1:7" s="2" customFormat="1" x14ac:dyDescent="0.25">
      <c r="A67" s="13" t="s">
        <v>69</v>
      </c>
      <c r="B67" s="17"/>
      <c r="C67" s="21">
        <v>341</v>
      </c>
      <c r="D67" s="18">
        <v>-20667694.375535123</v>
      </c>
      <c r="E67" s="18">
        <v>-1807301.8606001141</v>
      </c>
      <c r="F67" s="18">
        <v>-22474996.236135237</v>
      </c>
      <c r="G67" s="16"/>
    </row>
    <row r="68" spans="1:7" s="2" customFormat="1" x14ac:dyDescent="0.25">
      <c r="A68" s="13" t="s">
        <v>20</v>
      </c>
      <c r="B68" s="17" t="s">
        <v>12</v>
      </c>
      <c r="C68" s="21">
        <v>3411</v>
      </c>
      <c r="D68" s="18">
        <v>-1878546.8519400081</v>
      </c>
      <c r="E68" s="18">
        <v>-156245.16523927357</v>
      </c>
      <c r="F68" s="18">
        <v>-2034792.0171792817</v>
      </c>
      <c r="G68" s="16"/>
    </row>
    <row r="69" spans="1:7" x14ac:dyDescent="0.25">
      <c r="A69" s="19" t="s">
        <v>21</v>
      </c>
      <c r="B69" s="17" t="s">
        <v>12</v>
      </c>
      <c r="C69" s="21">
        <v>34111</v>
      </c>
      <c r="D69" s="18">
        <v>0</v>
      </c>
      <c r="E69" s="18">
        <v>0</v>
      </c>
      <c r="F69" s="18">
        <v>0</v>
      </c>
      <c r="G69" s="16"/>
    </row>
    <row r="70" spans="1:7" x14ac:dyDescent="0.25">
      <c r="A70" s="19" t="s">
        <v>22</v>
      </c>
      <c r="B70" s="17" t="s">
        <v>12</v>
      </c>
      <c r="C70" s="21">
        <v>34112</v>
      </c>
      <c r="D70" s="18">
        <v>-735302.78424002894</v>
      </c>
      <c r="E70" s="18">
        <v>-247024.72591877604</v>
      </c>
      <c r="F70" s="18">
        <v>-982327.51015880506</v>
      </c>
      <c r="G70" s="16"/>
    </row>
    <row r="71" spans="1:7" x14ac:dyDescent="0.25">
      <c r="A71" s="19" t="s">
        <v>23</v>
      </c>
      <c r="B71" s="17" t="s">
        <v>12</v>
      </c>
      <c r="C71" s="21">
        <v>34113</v>
      </c>
      <c r="D71" s="18">
        <v>0</v>
      </c>
      <c r="E71" s="18">
        <v>0</v>
      </c>
      <c r="F71" s="18">
        <v>0</v>
      </c>
      <c r="G71" s="16"/>
    </row>
    <row r="72" spans="1:7" x14ac:dyDescent="0.25">
      <c r="A72" s="19" t="s">
        <v>24</v>
      </c>
      <c r="B72" s="17" t="s">
        <v>12</v>
      </c>
      <c r="C72" s="21">
        <v>34114</v>
      </c>
      <c r="D72" s="18">
        <v>-1094227.0413499791</v>
      </c>
      <c r="E72" s="18">
        <v>90423.706251245021</v>
      </c>
      <c r="F72" s="18">
        <v>-1003803.3350987341</v>
      </c>
      <c r="G72" s="16"/>
    </row>
    <row r="73" spans="1:7" x14ac:dyDescent="0.25">
      <c r="A73" s="19" t="s">
        <v>25</v>
      </c>
      <c r="B73" s="17" t="s">
        <v>12</v>
      </c>
      <c r="C73" s="21">
        <v>34115</v>
      </c>
      <c r="D73" s="18">
        <v>0</v>
      </c>
      <c r="E73" s="18">
        <v>0</v>
      </c>
      <c r="F73" s="18">
        <v>0</v>
      </c>
      <c r="G73" s="16"/>
    </row>
    <row r="74" spans="1:7" x14ac:dyDescent="0.25">
      <c r="A74" s="19" t="s">
        <v>26</v>
      </c>
      <c r="B74" s="17" t="s">
        <v>12</v>
      </c>
      <c r="C74" s="21">
        <v>34116</v>
      </c>
      <c r="D74" s="18">
        <v>0</v>
      </c>
      <c r="E74" s="18">
        <v>0</v>
      </c>
      <c r="F74" s="18">
        <v>0</v>
      </c>
      <c r="G74" s="16"/>
    </row>
    <row r="75" spans="1:7" x14ac:dyDescent="0.25">
      <c r="A75" s="19" t="s">
        <v>27</v>
      </c>
      <c r="B75" s="17" t="s">
        <v>12</v>
      </c>
      <c r="C75" s="21">
        <v>34117</v>
      </c>
      <c r="D75" s="18">
        <v>-49017.026349999949</v>
      </c>
      <c r="E75" s="18">
        <v>355.85442825744303</v>
      </c>
      <c r="F75" s="18">
        <v>-48661.171921742505</v>
      </c>
      <c r="G75" s="16"/>
    </row>
    <row r="76" spans="1:7" s="2" customFormat="1" x14ac:dyDescent="0.25">
      <c r="A76" s="13" t="s">
        <v>28</v>
      </c>
      <c r="B76" s="17" t="s">
        <v>12</v>
      </c>
      <c r="C76" s="21">
        <v>3412</v>
      </c>
      <c r="D76" s="18">
        <v>-8106751.32782003</v>
      </c>
      <c r="E76" s="18">
        <v>-1370981.5639518264</v>
      </c>
      <c r="F76" s="18">
        <v>-9477732.8917718586</v>
      </c>
      <c r="G76" s="16"/>
    </row>
    <row r="77" spans="1:7" s="2" customFormat="1" x14ac:dyDescent="0.25">
      <c r="A77" s="13" t="s">
        <v>29</v>
      </c>
      <c r="B77" s="17"/>
      <c r="C77" s="21">
        <v>3413</v>
      </c>
      <c r="D77" s="18">
        <v>-6010799.3431600109</v>
      </c>
      <c r="E77" s="18">
        <v>360917.90127210313</v>
      </c>
      <c r="F77" s="18">
        <v>-5649881.4418879086</v>
      </c>
      <c r="G77" s="16"/>
    </row>
    <row r="78" spans="1:7" x14ac:dyDescent="0.25">
      <c r="A78" s="19" t="s">
        <v>30</v>
      </c>
      <c r="B78" s="17" t="s">
        <v>12</v>
      </c>
      <c r="C78" s="21">
        <v>34131</v>
      </c>
      <c r="D78" s="18">
        <v>-3262929.7540100077</v>
      </c>
      <c r="E78" s="18">
        <v>323685.79829047539</v>
      </c>
      <c r="F78" s="18">
        <v>-2939243.9557195324</v>
      </c>
      <c r="G78" s="16"/>
    </row>
    <row r="79" spans="1:7" x14ac:dyDescent="0.25">
      <c r="A79" s="19" t="s">
        <v>70</v>
      </c>
      <c r="B79" s="17" t="s">
        <v>12</v>
      </c>
      <c r="C79" s="21">
        <v>34132</v>
      </c>
      <c r="D79" s="18">
        <v>0</v>
      </c>
      <c r="E79" s="18">
        <v>0</v>
      </c>
      <c r="F79" s="18">
        <v>0</v>
      </c>
      <c r="G79" s="16"/>
    </row>
    <row r="80" spans="1:7" x14ac:dyDescent="0.25">
      <c r="A80" s="19" t="s">
        <v>71</v>
      </c>
      <c r="B80" s="17" t="s">
        <v>12</v>
      </c>
      <c r="C80" s="21">
        <v>34133</v>
      </c>
      <c r="D80" s="18">
        <v>0</v>
      </c>
      <c r="E80" s="18">
        <v>0</v>
      </c>
      <c r="F80" s="18">
        <v>0</v>
      </c>
      <c r="G80" s="16"/>
    </row>
    <row r="81" spans="1:7" x14ac:dyDescent="0.25">
      <c r="A81" s="19" t="s">
        <v>33</v>
      </c>
      <c r="B81" s="17" t="s">
        <v>12</v>
      </c>
      <c r="C81" s="21">
        <v>34134</v>
      </c>
      <c r="D81" s="18">
        <v>-497592.13057999825</v>
      </c>
      <c r="E81" s="18">
        <v>-8030.0494201475976</v>
      </c>
      <c r="F81" s="18">
        <v>-505622.18000014586</v>
      </c>
      <c r="G81" s="16"/>
    </row>
    <row r="82" spans="1:7" x14ac:dyDescent="0.25">
      <c r="A82" s="19" t="s">
        <v>34</v>
      </c>
      <c r="B82" s="17" t="s">
        <v>12</v>
      </c>
      <c r="C82" s="21">
        <v>34135</v>
      </c>
      <c r="D82" s="18">
        <v>0</v>
      </c>
      <c r="E82" s="18">
        <v>0</v>
      </c>
      <c r="F82" s="18">
        <v>0</v>
      </c>
      <c r="G82" s="16"/>
    </row>
    <row r="83" spans="1:7" x14ac:dyDescent="0.25">
      <c r="A83" s="19" t="s">
        <v>35</v>
      </c>
      <c r="B83" s="17" t="s">
        <v>12</v>
      </c>
      <c r="C83" s="21">
        <v>34136</v>
      </c>
      <c r="D83" s="18">
        <v>0</v>
      </c>
      <c r="E83" s="18">
        <v>0</v>
      </c>
      <c r="F83" s="18">
        <v>0</v>
      </c>
      <c r="G83" s="16"/>
    </row>
    <row r="84" spans="1:7" x14ac:dyDescent="0.25">
      <c r="A84" s="19" t="s">
        <v>36</v>
      </c>
      <c r="B84" s="17" t="s">
        <v>12</v>
      </c>
      <c r="C84" s="21">
        <v>34137</v>
      </c>
      <c r="D84" s="18">
        <v>-1969477.2471300061</v>
      </c>
      <c r="E84" s="18">
        <v>95966.709893214706</v>
      </c>
      <c r="F84" s="18">
        <v>-1873510.5372367913</v>
      </c>
      <c r="G84" s="16"/>
    </row>
    <row r="85" spans="1:7" x14ac:dyDescent="0.25">
      <c r="A85" s="19" t="s">
        <v>37</v>
      </c>
      <c r="B85" s="17" t="s">
        <v>12</v>
      </c>
      <c r="C85" s="21">
        <v>34138</v>
      </c>
      <c r="D85" s="18">
        <v>-280800.21143999993</v>
      </c>
      <c r="E85" s="18">
        <v>-50704.557491439344</v>
      </c>
      <c r="F85" s="18">
        <v>-331504.76893143926</v>
      </c>
      <c r="G85" s="16"/>
    </row>
    <row r="86" spans="1:7" s="2" customFormat="1" x14ac:dyDescent="0.25">
      <c r="A86" s="13" t="s">
        <v>38</v>
      </c>
      <c r="B86" s="17"/>
      <c r="C86" s="21">
        <v>3414</v>
      </c>
      <c r="D86" s="18">
        <v>-2401269.9034199771</v>
      </c>
      <c r="E86" s="18">
        <v>-271969.65164513275</v>
      </c>
      <c r="F86" s="18">
        <v>-2673239.5550651094</v>
      </c>
      <c r="G86" s="16"/>
    </row>
    <row r="87" spans="1:7" x14ac:dyDescent="0.25">
      <c r="A87" s="19" t="s">
        <v>39</v>
      </c>
      <c r="B87" s="17" t="s">
        <v>12</v>
      </c>
      <c r="C87" s="21">
        <v>34141</v>
      </c>
      <c r="D87" s="18">
        <v>-283208.38714999834</v>
      </c>
      <c r="E87" s="18">
        <v>-23839.288195670128</v>
      </c>
      <c r="F87" s="18">
        <v>-307047.67534566845</v>
      </c>
      <c r="G87" s="16"/>
    </row>
    <row r="88" spans="1:7" x14ac:dyDescent="0.25">
      <c r="A88" s="19" t="s">
        <v>40</v>
      </c>
      <c r="B88" s="17" t="s">
        <v>12</v>
      </c>
      <c r="C88" s="21">
        <v>34142</v>
      </c>
      <c r="D88" s="18">
        <v>-604050.24844999914</v>
      </c>
      <c r="E88" s="18">
        <v>47535.337253928301</v>
      </c>
      <c r="F88" s="18">
        <v>-556514.91119607084</v>
      </c>
      <c r="G88" s="16"/>
    </row>
    <row r="89" spans="1:7" x14ac:dyDescent="0.25">
      <c r="A89" s="19" t="s">
        <v>41</v>
      </c>
      <c r="B89" s="17" t="s">
        <v>12</v>
      </c>
      <c r="C89" s="21">
        <v>34143</v>
      </c>
      <c r="D89" s="18">
        <v>-989782.2558699887</v>
      </c>
      <c r="E89" s="18">
        <v>-323720.26748353313</v>
      </c>
      <c r="F89" s="18">
        <v>-1313502.5233535217</v>
      </c>
      <c r="G89" s="16"/>
    </row>
    <row r="90" spans="1:7" x14ac:dyDescent="0.25">
      <c r="A90" s="19" t="s">
        <v>42</v>
      </c>
      <c r="B90" s="17" t="s">
        <v>12</v>
      </c>
      <c r="C90" s="21">
        <v>34144</v>
      </c>
      <c r="D90" s="18">
        <v>-379410.32030999067</v>
      </c>
      <c r="E90" s="18">
        <v>37133.363177001593</v>
      </c>
      <c r="F90" s="18">
        <v>-342276.95713298908</v>
      </c>
      <c r="G90" s="16"/>
    </row>
    <row r="91" spans="1:7" x14ac:dyDescent="0.25">
      <c r="A91" s="19" t="s">
        <v>43</v>
      </c>
      <c r="B91" s="17" t="s">
        <v>12</v>
      </c>
      <c r="C91" s="21">
        <v>34145</v>
      </c>
      <c r="D91" s="18">
        <v>-131468.00026</v>
      </c>
      <c r="E91" s="18">
        <v>-9463.140046068982</v>
      </c>
      <c r="F91" s="18">
        <v>-140931.14030606899</v>
      </c>
      <c r="G91" s="16"/>
    </row>
    <row r="92" spans="1:7" x14ac:dyDescent="0.25">
      <c r="A92" s="19" t="s">
        <v>44</v>
      </c>
      <c r="B92" s="17" t="s">
        <v>12</v>
      </c>
      <c r="C92" s="21">
        <v>34146</v>
      </c>
      <c r="D92" s="18">
        <v>-13350.691380000015</v>
      </c>
      <c r="E92" s="18">
        <v>384.34364920960178</v>
      </c>
      <c r="F92" s="18">
        <v>-12966.347730790412</v>
      </c>
      <c r="G92" s="16"/>
    </row>
    <row r="93" spans="1:7" s="2" customFormat="1" x14ac:dyDescent="0.25">
      <c r="A93" s="13" t="s">
        <v>45</v>
      </c>
      <c r="B93" s="17"/>
      <c r="C93" s="21">
        <v>3415</v>
      </c>
      <c r="D93" s="18">
        <v>-2270326.9491950958</v>
      </c>
      <c r="E93" s="18">
        <v>-369023.38103598444</v>
      </c>
      <c r="F93" s="18">
        <v>-2639350.3302310798</v>
      </c>
      <c r="G93" s="16"/>
    </row>
    <row r="94" spans="1:7" x14ac:dyDescent="0.25">
      <c r="A94" s="19" t="s">
        <v>46</v>
      </c>
      <c r="B94" s="17" t="s">
        <v>12</v>
      </c>
      <c r="C94" s="21">
        <v>34151</v>
      </c>
      <c r="D94" s="18">
        <v>-1355782.881009992</v>
      </c>
      <c r="E94" s="18">
        <v>-287490.98816029832</v>
      </c>
      <c r="F94" s="18">
        <v>-1643273.8691702902</v>
      </c>
      <c r="G94" s="16"/>
    </row>
    <row r="95" spans="1:7" x14ac:dyDescent="0.25">
      <c r="A95" s="19" t="s">
        <v>47</v>
      </c>
      <c r="B95" s="17" t="s">
        <v>12</v>
      </c>
      <c r="C95" s="21">
        <v>34152</v>
      </c>
      <c r="D95" s="18">
        <v>-550876.46201000339</v>
      </c>
      <c r="E95" s="18">
        <v>-35347.732955476764</v>
      </c>
      <c r="F95" s="18">
        <v>-586224.19496548024</v>
      </c>
      <c r="G95" s="16"/>
    </row>
    <row r="96" spans="1:7" x14ac:dyDescent="0.25">
      <c r="A96" s="19" t="s">
        <v>48</v>
      </c>
      <c r="B96" s="17" t="s">
        <v>12</v>
      </c>
      <c r="C96" s="21">
        <v>34153</v>
      </c>
      <c r="D96" s="18">
        <v>0</v>
      </c>
      <c r="E96" s="18">
        <v>0</v>
      </c>
      <c r="F96" s="18">
        <v>0</v>
      </c>
      <c r="G96" s="16"/>
    </row>
    <row r="97" spans="1:7" x14ac:dyDescent="0.25">
      <c r="A97" s="19" t="s">
        <v>49</v>
      </c>
      <c r="B97" s="17" t="s">
        <v>12</v>
      </c>
      <c r="C97" s="21">
        <v>34154</v>
      </c>
      <c r="D97" s="18">
        <v>-50266.066210000245</v>
      </c>
      <c r="E97" s="18">
        <v>2027.66041597718</v>
      </c>
      <c r="F97" s="18">
        <v>-48238.405794023063</v>
      </c>
      <c r="G97" s="16"/>
    </row>
    <row r="98" spans="1:7" x14ac:dyDescent="0.25">
      <c r="A98" s="19" t="s">
        <v>50</v>
      </c>
      <c r="B98" s="17" t="s">
        <v>12</v>
      </c>
      <c r="C98" s="21">
        <v>34155</v>
      </c>
      <c r="D98" s="18">
        <v>-313401.53996510035</v>
      </c>
      <c r="E98" s="18">
        <v>-48212.320336186531</v>
      </c>
      <c r="F98" s="18">
        <v>-361613.86030128686</v>
      </c>
      <c r="G98" s="16"/>
    </row>
    <row r="99" spans="1:7" s="2" customFormat="1" x14ac:dyDescent="0.25">
      <c r="A99" s="13" t="s">
        <v>72</v>
      </c>
      <c r="B99" s="17"/>
      <c r="C99" s="21">
        <v>342</v>
      </c>
      <c r="D99" s="18">
        <v>-1970401.2972094654</v>
      </c>
      <c r="E99" s="18">
        <v>-1447913.5584118862</v>
      </c>
      <c r="F99" s="18">
        <v>-3418314.8556213519</v>
      </c>
      <c r="G99" s="16"/>
    </row>
    <row r="100" spans="1:7" x14ac:dyDescent="0.25">
      <c r="A100" s="19" t="s">
        <v>53</v>
      </c>
      <c r="B100" s="17" t="s">
        <v>12</v>
      </c>
      <c r="C100" s="21">
        <v>3421</v>
      </c>
      <c r="D100" s="18">
        <v>-966086.41851999797</v>
      </c>
      <c r="E100" s="18">
        <v>-1470895.8715428647</v>
      </c>
      <c r="F100" s="18">
        <v>-2436982.2900628629</v>
      </c>
      <c r="G100" s="16"/>
    </row>
    <row r="101" spans="1:7" x14ac:dyDescent="0.25">
      <c r="A101" s="19" t="s">
        <v>54</v>
      </c>
      <c r="B101" s="17" t="s">
        <v>12</v>
      </c>
      <c r="C101" s="21">
        <v>3422</v>
      </c>
      <c r="D101" s="18">
        <v>-3047.4898100000009</v>
      </c>
      <c r="E101" s="18">
        <v>-970.75038332176018</v>
      </c>
      <c r="F101" s="18">
        <v>-4018.2401933217611</v>
      </c>
      <c r="G101" s="16"/>
    </row>
    <row r="102" spans="1:7" x14ac:dyDescent="0.25">
      <c r="A102" s="19" t="s">
        <v>55</v>
      </c>
      <c r="B102" s="17" t="s">
        <v>12</v>
      </c>
      <c r="C102" s="21">
        <v>3423</v>
      </c>
      <c r="D102" s="18">
        <v>-700067.25049998972</v>
      </c>
      <c r="E102" s="18">
        <v>54791.935665756486</v>
      </c>
      <c r="F102" s="18">
        <v>-645275.31483423326</v>
      </c>
      <c r="G102" s="16"/>
    </row>
    <row r="103" spans="1:7" x14ac:dyDescent="0.25">
      <c r="A103" s="19" t="s">
        <v>56</v>
      </c>
      <c r="B103" s="17" t="s">
        <v>12</v>
      </c>
      <c r="C103" s="21">
        <v>3424</v>
      </c>
      <c r="D103" s="18">
        <v>0</v>
      </c>
      <c r="E103" s="18">
        <v>0</v>
      </c>
      <c r="F103" s="18">
        <v>0</v>
      </c>
      <c r="G103" s="16"/>
    </row>
    <row r="104" spans="1:7" x14ac:dyDescent="0.25">
      <c r="A104" s="19" t="s">
        <v>57</v>
      </c>
      <c r="B104" s="17" t="s">
        <v>12</v>
      </c>
      <c r="C104" s="21">
        <v>3425</v>
      </c>
      <c r="D104" s="18">
        <v>-194386.88515946548</v>
      </c>
      <c r="E104" s="18">
        <v>0</v>
      </c>
      <c r="F104" s="18">
        <v>-194386.88515946548</v>
      </c>
      <c r="G104" s="16"/>
    </row>
    <row r="105" spans="1:7" x14ac:dyDescent="0.25">
      <c r="A105" s="19" t="s">
        <v>58</v>
      </c>
      <c r="B105" s="17" t="s">
        <v>12</v>
      </c>
      <c r="C105" s="21">
        <v>3426</v>
      </c>
      <c r="D105" s="18">
        <v>-106813.25322001237</v>
      </c>
      <c r="E105" s="18">
        <v>-30838.872151456057</v>
      </c>
      <c r="F105" s="18">
        <v>-137652.12537146843</v>
      </c>
      <c r="G105" s="16"/>
    </row>
    <row r="106" spans="1:7" s="2" customFormat="1" x14ac:dyDescent="0.25">
      <c r="A106" s="13" t="s">
        <v>73</v>
      </c>
      <c r="B106" s="17" t="s">
        <v>12</v>
      </c>
      <c r="C106" s="21">
        <v>343</v>
      </c>
      <c r="D106" s="18">
        <v>-8117227.4060199969</v>
      </c>
      <c r="E106" s="18">
        <v>-2597653.1369540337</v>
      </c>
      <c r="F106" s="18">
        <v>-10714880.542974029</v>
      </c>
      <c r="G106" s="16"/>
    </row>
    <row r="107" spans="1:7" x14ac:dyDescent="0.25">
      <c r="A107" s="19" t="s">
        <v>74</v>
      </c>
      <c r="B107" s="17" t="s">
        <v>12</v>
      </c>
      <c r="C107" s="21">
        <v>3431</v>
      </c>
      <c r="D107" s="18">
        <v>-6178389.9697000002</v>
      </c>
      <c r="E107" s="18">
        <v>-2075296.0283727932</v>
      </c>
      <c r="F107" s="18">
        <v>-8253685.9980727928</v>
      </c>
      <c r="G107" s="16"/>
    </row>
    <row r="108" spans="1:7" x14ac:dyDescent="0.25">
      <c r="A108" s="19" t="s">
        <v>75</v>
      </c>
      <c r="B108" s="17" t="s">
        <v>12</v>
      </c>
      <c r="C108" s="21">
        <v>3432</v>
      </c>
      <c r="D108" s="18">
        <v>0</v>
      </c>
      <c r="E108" s="18">
        <v>0</v>
      </c>
      <c r="F108" s="18">
        <v>0</v>
      </c>
      <c r="G108" s="16"/>
    </row>
    <row r="109" spans="1:7" x14ac:dyDescent="0.25">
      <c r="A109" s="19" t="s">
        <v>76</v>
      </c>
      <c r="B109" s="17" t="s">
        <v>12</v>
      </c>
      <c r="C109" s="21">
        <v>3433</v>
      </c>
      <c r="D109" s="18">
        <v>0</v>
      </c>
      <c r="E109" s="18">
        <v>0</v>
      </c>
      <c r="F109" s="18">
        <v>0</v>
      </c>
      <c r="G109" s="16"/>
    </row>
    <row r="110" spans="1:7" x14ac:dyDescent="0.25">
      <c r="A110" s="19" t="s">
        <v>77</v>
      </c>
      <c r="B110" s="17" t="s">
        <v>12</v>
      </c>
      <c r="C110" s="21">
        <v>3434</v>
      </c>
      <c r="D110" s="18">
        <v>0</v>
      </c>
      <c r="E110" s="18">
        <v>0</v>
      </c>
      <c r="F110" s="18">
        <v>0</v>
      </c>
      <c r="G110" s="16"/>
    </row>
    <row r="111" spans="1:7" x14ac:dyDescent="0.25">
      <c r="A111" s="19" t="s">
        <v>78</v>
      </c>
      <c r="B111" s="17" t="s">
        <v>12</v>
      </c>
      <c r="C111" s="21">
        <v>3435</v>
      </c>
      <c r="D111" s="18">
        <v>0</v>
      </c>
      <c r="E111" s="18">
        <v>0</v>
      </c>
      <c r="F111" s="18">
        <v>0</v>
      </c>
      <c r="G111" s="16"/>
    </row>
    <row r="112" spans="1:7" x14ac:dyDescent="0.25">
      <c r="A112" s="19" t="s">
        <v>79</v>
      </c>
      <c r="B112" s="17" t="s">
        <v>12</v>
      </c>
      <c r="C112" s="21">
        <v>3436</v>
      </c>
      <c r="D112" s="18">
        <v>0</v>
      </c>
      <c r="E112" s="18">
        <v>0</v>
      </c>
      <c r="F112" s="18">
        <v>0</v>
      </c>
      <c r="G112" s="16"/>
    </row>
    <row r="113" spans="1:7" x14ac:dyDescent="0.25">
      <c r="A113" s="19" t="s">
        <v>80</v>
      </c>
      <c r="B113" s="17" t="s">
        <v>12</v>
      </c>
      <c r="C113" s="21">
        <v>3437</v>
      </c>
      <c r="D113" s="18">
        <v>-1938837.4363199968</v>
      </c>
      <c r="E113" s="18">
        <v>-522357.10858124052</v>
      </c>
      <c r="F113" s="18">
        <v>-2461194.5449012374</v>
      </c>
      <c r="G113" s="16"/>
    </row>
    <row r="114" spans="1:7" s="2" customFormat="1" x14ac:dyDescent="0.25">
      <c r="A114" s="13" t="s">
        <v>10</v>
      </c>
      <c r="B114" s="14"/>
      <c r="C114" s="14"/>
      <c r="D114" s="15">
        <f>+D115+D116+D117+D120+D123+D124+D128+D129+D130</f>
        <v>5962572.6835506111</v>
      </c>
      <c r="E114" s="15">
        <f>+E115+E116+E117+E120+E123+E124+E128+E129+E130</f>
        <v>-2938874.5444056741</v>
      </c>
      <c r="F114" s="15">
        <f>+F115+F116+F117+F120+F123+F124+F128+F129+F130</f>
        <v>3023698.139144937</v>
      </c>
      <c r="G114" s="16"/>
    </row>
    <row r="115" spans="1:7" x14ac:dyDescent="0.25">
      <c r="A115" s="13" t="s">
        <v>81</v>
      </c>
      <c r="B115" s="17" t="s">
        <v>12</v>
      </c>
      <c r="C115" s="21">
        <v>40</v>
      </c>
      <c r="D115" s="18">
        <v>2221569.6746900002</v>
      </c>
      <c r="E115" s="18">
        <v>-2177833.5630000001</v>
      </c>
      <c r="F115" s="18">
        <f>+D115+E115</f>
        <v>43736.111690000165</v>
      </c>
      <c r="G115" s="16"/>
    </row>
    <row r="116" spans="1:7" x14ac:dyDescent="0.25">
      <c r="A116" s="13" t="s">
        <v>82</v>
      </c>
      <c r="B116" s="17" t="s">
        <v>12</v>
      </c>
      <c r="C116" s="21">
        <v>41</v>
      </c>
      <c r="D116" s="18">
        <v>283698.16382684297</v>
      </c>
      <c r="E116" s="18">
        <v>0</v>
      </c>
      <c r="F116" s="18">
        <v>283698.16382684297</v>
      </c>
      <c r="G116" s="16"/>
    </row>
    <row r="117" spans="1:7" s="2" customFormat="1" x14ac:dyDescent="0.25">
      <c r="A117" s="13" t="s">
        <v>83</v>
      </c>
      <c r="B117" s="17"/>
      <c r="C117" s="21">
        <v>42</v>
      </c>
      <c r="D117" s="18">
        <v>2049040.0599288861</v>
      </c>
      <c r="E117" s="18">
        <v>30171.397579999997</v>
      </c>
      <c r="F117" s="18">
        <v>2079211.457508886</v>
      </c>
      <c r="G117" s="16"/>
    </row>
    <row r="118" spans="1:7" x14ac:dyDescent="0.25">
      <c r="A118" s="19" t="s">
        <v>84</v>
      </c>
      <c r="B118" s="17" t="s">
        <v>12</v>
      </c>
      <c r="C118" s="21">
        <v>421</v>
      </c>
      <c r="D118" s="18">
        <v>1830362.2035103729</v>
      </c>
      <c r="E118" s="18">
        <v>29300.346472063247</v>
      </c>
      <c r="F118" s="18">
        <v>1859662.5499824362</v>
      </c>
      <c r="G118" s="16"/>
    </row>
    <row r="119" spans="1:7" x14ac:dyDescent="0.25">
      <c r="A119" s="19" t="s">
        <v>85</v>
      </c>
      <c r="B119" s="17" t="s">
        <v>12</v>
      </c>
      <c r="C119" s="21">
        <v>422</v>
      </c>
      <c r="D119" s="18">
        <v>218677.85641851326</v>
      </c>
      <c r="E119" s="18">
        <v>871.05110793674999</v>
      </c>
      <c r="F119" s="18">
        <v>219548.90752645</v>
      </c>
      <c r="G119" s="16"/>
    </row>
    <row r="120" spans="1:7" s="2" customFormat="1" x14ac:dyDescent="0.25">
      <c r="A120" s="13" t="s">
        <v>86</v>
      </c>
      <c r="B120" s="17"/>
      <c r="C120" s="21">
        <v>43</v>
      </c>
      <c r="D120" s="18">
        <v>2991.2124264469498</v>
      </c>
      <c r="E120" s="18">
        <v>0</v>
      </c>
      <c r="F120" s="18">
        <v>2991.2124264469498</v>
      </c>
      <c r="G120" s="16"/>
    </row>
    <row r="121" spans="1:7" x14ac:dyDescent="0.25">
      <c r="A121" s="19" t="s">
        <v>87</v>
      </c>
      <c r="B121" s="17" t="s">
        <v>12</v>
      </c>
      <c r="C121" s="21">
        <v>431</v>
      </c>
      <c r="D121" s="18">
        <v>0</v>
      </c>
      <c r="E121" s="18">
        <v>0</v>
      </c>
      <c r="F121" s="18">
        <v>0</v>
      </c>
      <c r="G121" s="16"/>
    </row>
    <row r="122" spans="1:7" x14ac:dyDescent="0.25">
      <c r="A122" s="19" t="s">
        <v>88</v>
      </c>
      <c r="B122" s="17" t="s">
        <v>12</v>
      </c>
      <c r="C122" s="21">
        <v>432</v>
      </c>
      <c r="D122" s="18">
        <v>2991.2124264469498</v>
      </c>
      <c r="E122" s="18">
        <v>0</v>
      </c>
      <c r="F122" s="18">
        <v>2991.2124264469498</v>
      </c>
      <c r="G122" s="16"/>
    </row>
    <row r="123" spans="1:7" s="2" customFormat="1" x14ac:dyDescent="0.25">
      <c r="A123" s="13" t="s">
        <v>89</v>
      </c>
      <c r="B123" s="17" t="s">
        <v>12</v>
      </c>
      <c r="C123" s="21">
        <v>44</v>
      </c>
      <c r="D123" s="18">
        <v>21295.380949999999</v>
      </c>
      <c r="E123" s="18">
        <v>-21295.380949999999</v>
      </c>
      <c r="F123" s="18">
        <v>0</v>
      </c>
      <c r="G123" s="16"/>
    </row>
    <row r="124" spans="1:7" s="2" customFormat="1" x14ac:dyDescent="0.25">
      <c r="A124" s="13" t="s">
        <v>90</v>
      </c>
      <c r="B124" s="17"/>
      <c r="C124" s="21">
        <v>45</v>
      </c>
      <c r="D124" s="18">
        <v>408070.35554767679</v>
      </c>
      <c r="E124" s="18">
        <v>-408070.35554767679</v>
      </c>
      <c r="F124" s="18">
        <v>0</v>
      </c>
      <c r="G124" s="16"/>
    </row>
    <row r="125" spans="1:7" x14ac:dyDescent="0.25">
      <c r="A125" s="19" t="s">
        <v>91</v>
      </c>
      <c r="B125" s="17" t="s">
        <v>12</v>
      </c>
      <c r="C125" s="21">
        <v>451</v>
      </c>
      <c r="D125" s="18">
        <v>248527.90701</v>
      </c>
      <c r="E125" s="18">
        <v>-248527.90701</v>
      </c>
      <c r="F125" s="18">
        <v>0</v>
      </c>
      <c r="G125" s="16"/>
    </row>
    <row r="126" spans="1:7" x14ac:dyDescent="0.25">
      <c r="A126" s="19" t="s">
        <v>92</v>
      </c>
      <c r="B126" s="17" t="s">
        <v>12</v>
      </c>
      <c r="C126" s="21">
        <v>452</v>
      </c>
      <c r="D126" s="18">
        <v>6539.9609699999992</v>
      </c>
      <c r="E126" s="18">
        <v>-6539.9609699999992</v>
      </c>
      <c r="F126" s="18">
        <v>0</v>
      </c>
      <c r="G126" s="16"/>
    </row>
    <row r="127" spans="1:7" x14ac:dyDescent="0.25">
      <c r="A127" s="19" t="s">
        <v>93</v>
      </c>
      <c r="B127" s="17" t="s">
        <v>12</v>
      </c>
      <c r="C127" s="21">
        <v>453</v>
      </c>
      <c r="D127" s="18">
        <v>153002.48756767681</v>
      </c>
      <c r="E127" s="18">
        <v>-153002.48756767681</v>
      </c>
      <c r="F127" s="18">
        <v>0</v>
      </c>
      <c r="G127" s="16"/>
    </row>
    <row r="128" spans="1:7" s="2" customFormat="1" x14ac:dyDescent="0.25">
      <c r="A128" s="13" t="s">
        <v>94</v>
      </c>
      <c r="B128" s="17" t="s">
        <v>12</v>
      </c>
      <c r="C128" s="21">
        <v>46</v>
      </c>
      <c r="D128" s="18">
        <v>362968.31925397302</v>
      </c>
      <c r="E128" s="18">
        <v>-352545.08025397302</v>
      </c>
      <c r="F128" s="18">
        <f>+D128+E128</f>
        <v>10423.239000000001</v>
      </c>
      <c r="G128" s="16"/>
    </row>
    <row r="129" spans="1:10" s="2" customFormat="1" x14ac:dyDescent="0.25">
      <c r="A129" s="13" t="s">
        <v>95</v>
      </c>
      <c r="B129" s="17" t="s">
        <v>12</v>
      </c>
      <c r="C129" s="21">
        <v>47</v>
      </c>
      <c r="D129" s="18">
        <v>186561.84983729103</v>
      </c>
      <c r="E129" s="18">
        <v>0</v>
      </c>
      <c r="F129" s="18">
        <v>186561.84983729103</v>
      </c>
      <c r="G129" s="16"/>
    </row>
    <row r="130" spans="1:10" s="2" customFormat="1" x14ac:dyDescent="0.25">
      <c r="A130" s="13" t="s">
        <v>96</v>
      </c>
      <c r="B130" s="17" t="s">
        <v>12</v>
      </c>
      <c r="C130" s="21">
        <v>48</v>
      </c>
      <c r="D130" s="18">
        <v>426377.667089494</v>
      </c>
      <c r="E130" s="18">
        <v>-9301.5622340241407</v>
      </c>
      <c r="F130" s="18">
        <f>+D130+E130</f>
        <v>417076.10485546984</v>
      </c>
      <c r="G130" s="16"/>
      <c r="J130" s="22"/>
    </row>
    <row r="131" spans="1:10" s="2" customFormat="1" x14ac:dyDescent="0.25">
      <c r="A131" s="13" t="s">
        <v>97</v>
      </c>
      <c r="B131" s="17"/>
      <c r="C131" s="21">
        <v>49</v>
      </c>
      <c r="D131" s="15">
        <v>4698366.6423212206</v>
      </c>
      <c r="E131" s="15">
        <f>SUM(E132:E135)</f>
        <v>-3263338.2631140668</v>
      </c>
      <c r="F131" s="15">
        <f>SUM(F132:F135)</f>
        <v>1435028.3792071538</v>
      </c>
      <c r="G131" s="16"/>
    </row>
    <row r="132" spans="1:10" x14ac:dyDescent="0.25">
      <c r="A132" s="19" t="s">
        <v>98</v>
      </c>
      <c r="B132" s="17" t="s">
        <v>12</v>
      </c>
      <c r="C132" s="21">
        <v>491</v>
      </c>
      <c r="D132" s="18">
        <v>-5.7999999821186071E-4</v>
      </c>
      <c r="E132" s="18">
        <v>5.7999999821186071E-4</v>
      </c>
      <c r="F132" s="18">
        <v>0</v>
      </c>
      <c r="G132" s="16"/>
    </row>
    <row r="133" spans="1:10" x14ac:dyDescent="0.25">
      <c r="A133" s="19" t="s">
        <v>99</v>
      </c>
      <c r="B133" s="17" t="s">
        <v>12</v>
      </c>
      <c r="C133" s="21">
        <v>492</v>
      </c>
      <c r="D133" s="18">
        <v>3036855.4854100002</v>
      </c>
      <c r="E133" s="18">
        <v>-3036855.4854100002</v>
      </c>
      <c r="F133" s="18">
        <v>0</v>
      </c>
      <c r="G133" s="16"/>
    </row>
    <row r="134" spans="1:10" x14ac:dyDescent="0.25">
      <c r="A134" s="19" t="s">
        <v>100</v>
      </c>
      <c r="B134" s="17" t="s">
        <v>12</v>
      </c>
      <c r="C134" s="21">
        <v>493</v>
      </c>
      <c r="D134" s="18">
        <v>1561900.2873022368</v>
      </c>
      <c r="E134" s="18">
        <v>-226482.77828406697</v>
      </c>
      <c r="F134" s="18">
        <f>+D134+E134</f>
        <v>1335417.5090181697</v>
      </c>
      <c r="G134" s="16"/>
      <c r="I134" s="23"/>
    </row>
    <row r="135" spans="1:10" x14ac:dyDescent="0.25">
      <c r="A135" s="19" t="s">
        <v>101</v>
      </c>
      <c r="B135" s="17" t="s">
        <v>12</v>
      </c>
      <c r="C135" s="21">
        <v>494</v>
      </c>
      <c r="D135" s="18">
        <v>99610.870188984118</v>
      </c>
      <c r="E135" s="18">
        <v>0</v>
      </c>
      <c r="F135" s="18">
        <v>99610.870188984118</v>
      </c>
      <c r="G135" s="16"/>
      <c r="I135" s="26"/>
    </row>
    <row r="136" spans="1:10" s="2" customFormat="1" x14ac:dyDescent="0.25">
      <c r="A136" s="13" t="s">
        <v>8</v>
      </c>
      <c r="B136" s="14"/>
      <c r="C136" s="14"/>
      <c r="D136" s="15">
        <v>4750966.5999400001</v>
      </c>
      <c r="E136" s="15">
        <f>SUM(E137:E141)</f>
        <v>5056816.6449344419</v>
      </c>
      <c r="F136" s="15">
        <f>SUM(F137:F141)</f>
        <v>9807783.2448744439</v>
      </c>
      <c r="G136" s="16"/>
    </row>
    <row r="137" spans="1:10" s="2" customFormat="1" x14ac:dyDescent="0.25">
      <c r="A137" s="13" t="s">
        <v>102</v>
      </c>
      <c r="B137" s="17" t="s">
        <v>12</v>
      </c>
      <c r="C137" s="21">
        <v>50</v>
      </c>
      <c r="D137" s="18">
        <v>2876152.3158800001</v>
      </c>
      <c r="E137" s="18">
        <v>0</v>
      </c>
      <c r="F137" s="18">
        <v>2876152.3158800001</v>
      </c>
      <c r="G137" s="16"/>
    </row>
    <row r="138" spans="1:10" s="2" customFormat="1" x14ac:dyDescent="0.25">
      <c r="A138" s="13" t="s">
        <v>103</v>
      </c>
      <c r="B138" s="17" t="s">
        <v>12</v>
      </c>
      <c r="C138" s="21">
        <v>51</v>
      </c>
      <c r="D138" s="18">
        <v>77898.688989999995</v>
      </c>
      <c r="E138" s="18">
        <v>0</v>
      </c>
      <c r="F138" s="18">
        <v>77898.688989999995</v>
      </c>
      <c r="G138" s="16"/>
    </row>
    <row r="139" spans="1:10" s="2" customFormat="1" x14ac:dyDescent="0.25">
      <c r="A139" s="13" t="s">
        <v>104</v>
      </c>
      <c r="B139" s="17" t="s">
        <v>12</v>
      </c>
      <c r="C139" s="21">
        <v>52</v>
      </c>
      <c r="D139" s="18">
        <v>580098.88956999988</v>
      </c>
      <c r="E139" s="18">
        <v>85</v>
      </c>
      <c r="F139" s="18">
        <v>580183.88956999988</v>
      </c>
      <c r="G139" s="16"/>
    </row>
    <row r="140" spans="1:10" s="2" customFormat="1" x14ac:dyDescent="0.25">
      <c r="A140" s="13" t="s">
        <v>105</v>
      </c>
      <c r="B140" s="17" t="s">
        <v>12</v>
      </c>
      <c r="C140" s="21">
        <v>53</v>
      </c>
      <c r="D140" s="18">
        <v>1216816.7055000006</v>
      </c>
      <c r="E140" s="18">
        <v>651656.45853401197</v>
      </c>
      <c r="F140" s="18">
        <f>+D140+E140</f>
        <v>1868473.1640340127</v>
      </c>
      <c r="G140" s="16"/>
    </row>
    <row r="141" spans="1:10" s="2" customFormat="1" x14ac:dyDescent="0.25">
      <c r="A141" s="13" t="s">
        <v>106</v>
      </c>
      <c r="B141" s="17" t="s">
        <v>12</v>
      </c>
      <c r="C141" s="21">
        <v>54</v>
      </c>
      <c r="D141" s="18">
        <v>0</v>
      </c>
      <c r="E141" s="18">
        <v>4405075.1864004303</v>
      </c>
      <c r="F141" s="18">
        <f>+E141</f>
        <v>4405075.1864004303</v>
      </c>
      <c r="G141" s="16"/>
    </row>
    <row r="143" spans="1:10" x14ac:dyDescent="0.25">
      <c r="D143" s="8"/>
      <c r="E143" s="8"/>
      <c r="F143" s="8"/>
    </row>
  </sheetData>
  <mergeCells count="1">
    <mergeCell ref="A3:G3"/>
  </mergeCells>
  <pageMargins left="0.35433070866141736" right="0.35433070866141736" top="0.48" bottom="0.46" header="0.31496062992125984" footer="0.31496062992125984"/>
  <pageSetup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2020-07-13T15:50:10Z</dcterms:modified>
</cp:coreProperties>
</file>