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silva\Desktop\"/>
    </mc:Choice>
  </mc:AlternateContent>
  <bookViews>
    <workbookView xWindow="0" yWindow="0" windowWidth="21570" windowHeight="5700" tabRatio="791" activeTab="3"/>
  </bookViews>
  <sheets>
    <sheet name="SICODI" sheetId="27" r:id="rId1"/>
    <sheet name="MOV_INV 2021" sheetId="28" r:id="rId2"/>
    <sheet name="Cálculo de la contraprestación" sheetId="29" r:id="rId3"/>
    <sheet name="Hoja2" sheetId="3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f" hidden="1">{"vista 1",#N/A,FALSE,"CMP";"vista 2",#N/A,FALSE,"CMP"}</definedName>
    <definedName name="___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___f" hidden="1">{"vista 1",#N/A,FALSE,"CMP";"vista 2",#N/A,FALSE,"CMP"}</definedName>
    <definedName name="__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__f" hidden="1">{"vista 1",#N/A,FALSE,"CMP";"vista 2",#N/A,FALSE,"CMP"}</definedName>
    <definedName name="_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_f" hidden="1">{"vista 1",#N/A,FALSE,"CMP";"vista 2",#N/A,FALSE,"CMP"}</definedName>
    <definedName name="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f" hidden="1">{"vista 1",#N/A,FALSE,"CMP";"vista 2",#N/A,FALSE,"CMP"}</definedName>
    <definedName name="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f" hidden="1">{"vista 1",#N/A,FALSE,"CMP";"vista 2",#N/A,FALSE,"CMP"}</definedName>
    <definedName name="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f" hidden="1">{"vista 1",#N/A,FALSE,"CMP";"vista 2",#N/A,FALSE,"CMP"}</definedName>
    <definedName name="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f" hidden="1">{"vista 1",#N/A,FALSE,"CMP";"vista 2",#N/A,FALSE,"CMP"}</definedName>
    <definedName name="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f" hidden="1">{"vista 1",#N/A,FALSE,"CMP";"vista 2",#N/A,FALSE,"CMP"}</definedName>
    <definedName name="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f" hidden="1">{"vista 1",#N/A,FALSE,"CMP";"vista 2",#N/A,FALSE,"CMP"}</definedName>
    <definedName name="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f" hidden="1">{"vista 1",#N/A,FALSE,"CMP";"vista 2",#N/A,FALSE,"CMP"}</definedName>
    <definedName name="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f" hidden="1">{"vista 1",#N/A,FALSE,"CMP";"vista 2",#N/A,FALSE,"CMP"}</definedName>
    <definedName name="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f" hidden="1">{"vista 1",#N/A,FALSE,"CMP";"vista 2",#N/A,FALSE,"CMP"}</definedName>
    <definedName name="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f" hidden="1">{"vista 1",#N/A,FALSE,"CMP";"vista 2",#N/A,FALSE,"CMP"}</definedName>
    <definedName name="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123Graph_ASISTEMAS" hidden="1">'[1]Tipo de Cambio'!#REF!</definedName>
    <definedName name="__f" hidden="1">{"vista 1",#N/A,FALSE,"CMP";"vista 2",#N/A,FALSE,"CMP"}</definedName>
    <definedName name="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f" hidden="1">{"vista 1",#N/A,FALSE,"CMP";"vista 2",#N/A,FALSE,"CMP"}</definedName>
    <definedName name="_xlnm._FilterDatabase" localSheetId="1" hidden="1">'MOV_INV 2021'!$B$16:$G$2019</definedName>
    <definedName name="_xlnm._FilterDatabase" localSheetId="0" hidden="1">SICODI!$A$2:$C$99</definedName>
    <definedName name="_Key1" hidden="1">'[1]Tipo de Cambio'!#REF!</definedName>
    <definedName name="_Key2" hidden="1">'[1]Tipo de Cambio'!#REF!</definedName>
    <definedName name="_Order1" hidden="1">255</definedName>
    <definedName name="_Order2" hidden="1">255</definedName>
    <definedName name="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aa" hidden="1">{"vista 1",#N/A,FALSE,"CMP";"vista 2",#N/A,FALSE,"CMP"}</definedName>
    <definedName name="aaa" hidden="1">{"vista 1",#N/A,FALSE,"CMP";"vista 2",#N/A,FALSE,"CMP"}</definedName>
    <definedName name="AB">[2]Nombres!$H$38:$H$41</definedName>
    <definedName name="AC">[3]Nombres!$R$38:$R$41</definedName>
    <definedName name="ACCCABLEGUARDA">#REF!</definedName>
    <definedName name="ACCCABLESUB">#REF!</definedName>
    <definedName name="ACCCOND">#REF!</definedName>
    <definedName name="ACCESO">[4]NODOS!$C$17:$C$18</definedName>
    <definedName name="ACEROCONC">#REF!</definedName>
    <definedName name="Altura">[5]Hoja1!$C$2:$C$7</definedName>
    <definedName name="ALTURAS">[6]Hoja1!$G$3:$G$12</definedName>
    <definedName name="AM">[2]Nombres!$L$38:$L$49</definedName>
    <definedName name="ANG">[7]Nombres!$H$62:$H$68</definedName>
    <definedName name="_xlnm.Print_Area" localSheetId="0">SICODI!$A$1:$C$99</definedName>
    <definedName name="as">[8]Nombres!$R$5:$R$9</definedName>
    <definedName name="AZTECA">#REF!</definedName>
    <definedName name="_xlnm.Database">'[9]sb-01 BASE2010-13 OCT AL 26 NOV'!$B$6:$CR$6</definedName>
    <definedName name="CABGUARDA">#REF!</definedName>
    <definedName name="CADAISL">#REF!</definedName>
    <definedName name="CEM">[3]Nombres!$T$38:$T$42</definedName>
    <definedName name="CODEST">#REF!</definedName>
    <definedName name="CODPAYPC">#REF!</definedName>
    <definedName name="CODPM">#REF!</definedName>
    <definedName name="CONDUCTORES">#REF!</definedName>
    <definedName name="COOR_LAT_AP">#REF!</definedName>
    <definedName name="COOR_MT_TODOS">#REF!</definedName>
    <definedName name="COSTADO_VÍA">[4]NODOS!$A$11:$A$14</definedName>
    <definedName name="COSTVIA">[3]Nombres!$D$5:$D$8</definedName>
    <definedName name="DATA1">#REF!</definedName>
    <definedName name="DATO2">#REF!</definedName>
    <definedName name="DIST_PROV">#REF!</definedName>
    <definedName name="EE">[3]Nombres!$T$5:$T$24</definedName>
    <definedName name="ESTADO_DE_LA_ESTRUCTURA">[4]NODOS!$A$17:$A$18</definedName>
    <definedName name="ESTCAMARA">[3]Nombres!$L$5:$L$8</definedName>
    <definedName name="ESTR">[3]Nombres!$N$5:$N$11</definedName>
    <definedName name="ESTRUCTURA">#REF!</definedName>
    <definedName name="HER">[10]Nombres!$F$38:$F$39</definedName>
    <definedName name="HFIJ">[10]Nombres!$H$38:$H$71</definedName>
    <definedName name="LONG_LAT">#REF!</definedName>
    <definedName name="LONG_LAT_SP">#REF!</definedName>
    <definedName name="MADERA">#REF!</definedName>
    <definedName name="MATERIAL_DEL_APOYO">#REF!</definedName>
    <definedName name="MOD_INV_16">#REF!</definedName>
    <definedName name="MODTA">'[11]Módulos LL.TT.'!$B$5:$B$147</definedName>
    <definedName name="MPOSTE">[3]Nombres!$R$5:$R$9</definedName>
    <definedName name="NIVEL_DE_TENSIÓN">[4]NODOS!$E$11:$E$20</definedName>
    <definedName name="NODO">'[2]Cartera Azteca'!$AD$9:$AD$12</definedName>
    <definedName name="P">#REF!</definedName>
    <definedName name="PARA_APLOMAR">[4]NODOS!$K$6:$K$7</definedName>
    <definedName name="PARRILLA">#REF!</definedName>
    <definedName name="PE">[3]Nombres!$B$38:$B$133</definedName>
    <definedName name="PESO_PAYPC">#REF!</definedName>
    <definedName name="PESO_PM">#REF!</definedName>
    <definedName name="POST_SED">#REF!</definedName>
    <definedName name="PRECIOPAYPC">#REF!</definedName>
    <definedName name="PRECIOPM">#REF!</definedName>
    <definedName name="PROPIETARIO_DE_ESTRUCTURA">#REF!</definedName>
    <definedName name="PROVINCIA">#REF!</definedName>
    <definedName name="PUESTAATIERRA">#REF!</definedName>
    <definedName name="q">[8]Nombres!$B$6:$B$33</definedName>
    <definedName name="RESISTENCIA_DE_POSTE">[4]NODOS!$C$2:$C$6</definedName>
    <definedName name="RETENIDA">#REF!</definedName>
    <definedName name="SALDITOSP">#REF!</definedName>
    <definedName name="SICODI2018">'[12]SICODI 2018'!$B$2:$F$1440</definedName>
    <definedName name="SP">[3]Nombres!$N$38:$N$39</definedName>
    <definedName name="SPAN">[2]Nombres!$H$5:$H$19</definedName>
    <definedName name="SUSP">[2]Nombres!$J$38:$J$47</definedName>
    <definedName name="TE">[3]Nombres!$P$38:$P$39</definedName>
    <definedName name="TIPO">[4]MATERIALES!$C$2:$C$63</definedName>
    <definedName name="TIPO_DE_ELEMENTO">#REF!</definedName>
    <definedName name="TIPO_DE_EMPALME">#REF!</definedName>
    <definedName name="TIPOCABLE">[3]Nombres!$F$5:$F$18</definedName>
    <definedName name="TIPOELEMENTO">[3]Nombres!$B$6:$B$33</definedName>
    <definedName name="_xlnm.Print_Titles" localSheetId="0">SICODI!$1:$2</definedName>
    <definedName name="TORRE">#REF!</definedName>
    <definedName name="VAL">[3]Nombres!$P$5:$P$8</definedName>
    <definedName name="via">[6]Hoja1!$F$3:$F$4</definedName>
    <definedName name="wrn.Esquema._.Unifilar._.de._.CMP." hidden="1">{"vista 1",#N/A,FALSE,"CMP";"vista 2",#N/A,FALSE,"CMP"}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odo.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xxxx" hidden="1">{"vista 1",#N/A,FALSE,"CMP";"vista 2",#N/A,FALSE,"CMP"}</definedName>
    <definedName name="yy" hidden="1">{"vista 1",#N/A,FALSE,"CMP";"vista 2",#N/A,FALSE,"CMP"}</definedName>
    <definedName name="ZI">[3]Nombres!$D$39:$D$51</definedName>
    <definedName name="ZONA_DE_INSTALACIÓ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9" l="1"/>
  <c r="I7" i="29" s="1"/>
  <c r="L7" i="29" s="1"/>
  <c r="N7" i="29" s="1"/>
  <c r="O7" i="29" s="1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G8" i="29"/>
  <c r="I8" i="29" s="1"/>
  <c r="L8" i="29" s="1"/>
  <c r="N8" i="29" s="1"/>
  <c r="O8" i="29" s="1"/>
  <c r="G9" i="29"/>
  <c r="I9" i="29" s="1"/>
  <c r="L9" i="29" s="1"/>
  <c r="N9" i="29" s="1"/>
  <c r="O9" i="29" s="1"/>
  <c r="G10" i="29"/>
  <c r="I10" i="29" s="1"/>
  <c r="L10" i="29" s="1"/>
  <c r="N10" i="29" s="1"/>
  <c r="O10" i="29" s="1"/>
  <c r="G11" i="29"/>
  <c r="I11" i="29" s="1"/>
  <c r="L11" i="29" s="1"/>
  <c r="N11" i="29" s="1"/>
  <c r="O11" i="29" s="1"/>
  <c r="G12" i="29"/>
  <c r="I12" i="29" s="1"/>
  <c r="L12" i="29" s="1"/>
  <c r="N12" i="29" s="1"/>
  <c r="O12" i="29" s="1"/>
  <c r="G13" i="29"/>
  <c r="I13" i="29" s="1"/>
  <c r="L13" i="29" s="1"/>
  <c r="N13" i="29" s="1"/>
  <c r="O13" i="29" s="1"/>
  <c r="G14" i="29"/>
  <c r="I14" i="29" s="1"/>
  <c r="L14" i="29" s="1"/>
  <c r="N14" i="29" s="1"/>
  <c r="O14" i="29" s="1"/>
  <c r="G15" i="29"/>
  <c r="I15" i="29" s="1"/>
  <c r="L15" i="29" s="1"/>
  <c r="N15" i="29" s="1"/>
  <c r="O15" i="29" s="1"/>
  <c r="G16" i="29"/>
  <c r="I16" i="29" s="1"/>
  <c r="L16" i="29" s="1"/>
  <c r="N16" i="29" s="1"/>
  <c r="O16" i="29" s="1"/>
  <c r="G17" i="29"/>
  <c r="I17" i="29" s="1"/>
  <c r="L17" i="29" s="1"/>
  <c r="N17" i="29" s="1"/>
  <c r="O17" i="29" s="1"/>
  <c r="G18" i="29"/>
  <c r="I18" i="29" s="1"/>
  <c r="L18" i="29" s="1"/>
  <c r="N18" i="29" s="1"/>
  <c r="O18" i="29" s="1"/>
  <c r="G19" i="29"/>
  <c r="I19" i="29" s="1"/>
  <c r="L19" i="29" s="1"/>
  <c r="N19" i="29" s="1"/>
  <c r="O19" i="29" s="1"/>
  <c r="G20" i="29"/>
  <c r="I20" i="29" s="1"/>
  <c r="L20" i="29" s="1"/>
  <c r="N20" i="29" s="1"/>
  <c r="O20" i="29" s="1"/>
  <c r="G21" i="29"/>
  <c r="I21" i="29" s="1"/>
  <c r="L21" i="29" s="1"/>
  <c r="N21" i="29" s="1"/>
  <c r="O21" i="29" s="1"/>
  <c r="G22" i="29"/>
  <c r="I22" i="29" s="1"/>
  <c r="L22" i="29" s="1"/>
  <c r="N22" i="29" s="1"/>
  <c r="O22" i="29" s="1"/>
  <c r="G23" i="29"/>
  <c r="I23" i="29" s="1"/>
  <c r="L23" i="29" s="1"/>
  <c r="N23" i="29" s="1"/>
  <c r="O23" i="29" s="1"/>
  <c r="G24" i="29"/>
  <c r="I24" i="29" s="1"/>
  <c r="L24" i="29" s="1"/>
  <c r="N24" i="29" s="1"/>
  <c r="O24" i="29" s="1"/>
  <c r="G25" i="29"/>
  <c r="I25" i="29" s="1"/>
  <c r="L25" i="29" s="1"/>
  <c r="N25" i="29" s="1"/>
  <c r="O25" i="29" s="1"/>
  <c r="G26" i="29"/>
  <c r="I26" i="29" s="1"/>
  <c r="L26" i="29" s="1"/>
  <c r="N26" i="29" s="1"/>
  <c r="O26" i="29" s="1"/>
  <c r="G27" i="29"/>
  <c r="I27" i="29" s="1"/>
  <c r="L27" i="29" s="1"/>
  <c r="N27" i="29" s="1"/>
  <c r="O27" i="29" s="1"/>
  <c r="G28" i="29"/>
  <c r="I28" i="29" s="1"/>
  <c r="L28" i="29" s="1"/>
  <c r="N28" i="29" s="1"/>
  <c r="O28" i="29" s="1"/>
  <c r="G29" i="29"/>
  <c r="I29" i="29" s="1"/>
  <c r="L29" i="29" s="1"/>
  <c r="N29" i="29" s="1"/>
  <c r="O29" i="29" s="1"/>
  <c r="G30" i="29"/>
  <c r="I30" i="29" s="1"/>
  <c r="L30" i="29" s="1"/>
  <c r="N30" i="29" s="1"/>
  <c r="O30" i="29" s="1"/>
  <c r="G31" i="29"/>
  <c r="I31" i="29" s="1"/>
  <c r="L31" i="29" s="1"/>
  <c r="N31" i="29" s="1"/>
  <c r="O31" i="29" s="1"/>
  <c r="G32" i="29"/>
  <c r="I32" i="29" s="1"/>
  <c r="L32" i="29" s="1"/>
  <c r="N32" i="29" s="1"/>
  <c r="O32" i="29" s="1"/>
  <c r="G33" i="29"/>
  <c r="I33" i="29" s="1"/>
  <c r="L33" i="29" s="1"/>
  <c r="N33" i="29" s="1"/>
  <c r="O33" i="29" s="1"/>
  <c r="G34" i="29"/>
  <c r="I34" i="29" s="1"/>
  <c r="L34" i="29" s="1"/>
  <c r="N34" i="29" s="1"/>
  <c r="O34" i="29" s="1"/>
  <c r="G35" i="29"/>
  <c r="I35" i="29" s="1"/>
  <c r="L35" i="29" s="1"/>
  <c r="N35" i="29" s="1"/>
  <c r="O35" i="29" s="1"/>
  <c r="G36" i="29"/>
  <c r="I36" i="29" s="1"/>
  <c r="L36" i="29" s="1"/>
  <c r="N36" i="29" s="1"/>
  <c r="O36" i="29" s="1"/>
  <c r="G37" i="29"/>
  <c r="I37" i="29" s="1"/>
  <c r="L37" i="29" s="1"/>
  <c r="N37" i="29" s="1"/>
  <c r="O37" i="29" s="1"/>
  <c r="G38" i="29"/>
  <c r="I38" i="29" s="1"/>
  <c r="L38" i="29" s="1"/>
  <c r="N38" i="29" s="1"/>
  <c r="O38" i="29" s="1"/>
  <c r="G39" i="29"/>
  <c r="I39" i="29" s="1"/>
  <c r="L39" i="29" s="1"/>
  <c r="N39" i="29" s="1"/>
  <c r="O39" i="29" s="1"/>
  <c r="G40" i="29"/>
  <c r="I40" i="29" s="1"/>
  <c r="L40" i="29" s="1"/>
  <c r="N40" i="29" s="1"/>
  <c r="O40" i="29" s="1"/>
  <c r="G41" i="29"/>
  <c r="I41" i="29" s="1"/>
  <c r="L41" i="29" s="1"/>
  <c r="N41" i="29" s="1"/>
  <c r="O41" i="29" s="1"/>
  <c r="G42" i="29"/>
  <c r="I42" i="29" s="1"/>
  <c r="L42" i="29" s="1"/>
  <c r="N42" i="29" s="1"/>
  <c r="O42" i="29" s="1"/>
  <c r="G43" i="29"/>
  <c r="I43" i="29" s="1"/>
  <c r="L43" i="29" s="1"/>
  <c r="N43" i="29" s="1"/>
  <c r="O43" i="29" s="1"/>
  <c r="G44" i="29"/>
  <c r="I44" i="29" s="1"/>
  <c r="L44" i="29" s="1"/>
  <c r="N44" i="29" s="1"/>
  <c r="O44" i="29" s="1"/>
  <c r="G45" i="29"/>
  <c r="I45" i="29" s="1"/>
  <c r="L45" i="29" s="1"/>
  <c r="N45" i="29" s="1"/>
  <c r="O45" i="29" s="1"/>
  <c r="G46" i="29"/>
  <c r="I46" i="29" s="1"/>
  <c r="L46" i="29" s="1"/>
  <c r="N46" i="29" s="1"/>
  <c r="O46" i="29" s="1"/>
  <c r="G47" i="29"/>
  <c r="I47" i="29" s="1"/>
  <c r="L47" i="29" s="1"/>
  <c r="N47" i="29" s="1"/>
  <c r="O47" i="29" s="1"/>
  <c r="G48" i="29"/>
  <c r="I48" i="29" s="1"/>
  <c r="L48" i="29" s="1"/>
  <c r="N48" i="29" s="1"/>
  <c r="O48" i="29" s="1"/>
  <c r="G49" i="29"/>
  <c r="I49" i="29" s="1"/>
  <c r="L49" i="29" s="1"/>
  <c r="N49" i="29" s="1"/>
  <c r="O49" i="29" s="1"/>
  <c r="G50" i="29"/>
  <c r="I50" i="29" s="1"/>
  <c r="L50" i="29" s="1"/>
  <c r="N50" i="29" s="1"/>
  <c r="O50" i="29" s="1"/>
  <c r="G51" i="29"/>
  <c r="I51" i="29" s="1"/>
  <c r="L51" i="29" s="1"/>
  <c r="N51" i="29" s="1"/>
  <c r="O51" i="29" s="1"/>
  <c r="G52" i="29"/>
  <c r="I52" i="29" s="1"/>
  <c r="L52" i="29" s="1"/>
  <c r="N52" i="29" s="1"/>
  <c r="O52" i="29" s="1"/>
  <c r="G53" i="29"/>
  <c r="I53" i="29" s="1"/>
  <c r="L53" i="29" s="1"/>
  <c r="N53" i="29" s="1"/>
  <c r="O53" i="29" s="1"/>
  <c r="G54" i="29"/>
  <c r="I54" i="29" s="1"/>
  <c r="L54" i="29" s="1"/>
  <c r="N54" i="29" s="1"/>
  <c r="O54" i="29" s="1"/>
  <c r="G55" i="29"/>
  <c r="I55" i="29" s="1"/>
  <c r="L55" i="29" s="1"/>
  <c r="N55" i="29" s="1"/>
  <c r="O55" i="29" s="1"/>
  <c r="G56" i="29"/>
  <c r="I56" i="29" s="1"/>
  <c r="L56" i="29" s="1"/>
  <c r="N56" i="29" s="1"/>
  <c r="O56" i="29" s="1"/>
  <c r="G57" i="29"/>
  <c r="I57" i="29" s="1"/>
  <c r="L57" i="29" s="1"/>
  <c r="N57" i="29" s="1"/>
  <c r="O57" i="29" s="1"/>
  <c r="G59" i="29"/>
  <c r="I59" i="29" s="1"/>
  <c r="L59" i="29" s="1"/>
  <c r="N59" i="29" s="1"/>
  <c r="O59" i="29" s="1"/>
  <c r="G60" i="29"/>
  <c r="I60" i="29" s="1"/>
  <c r="L60" i="29" s="1"/>
  <c r="N60" i="29" s="1"/>
  <c r="O60" i="29" s="1"/>
  <c r="G61" i="29"/>
  <c r="I61" i="29" s="1"/>
  <c r="L61" i="29" s="1"/>
  <c r="N61" i="29" s="1"/>
  <c r="O61" i="29" s="1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1" i="29"/>
  <c r="F60" i="29"/>
  <c r="F59" i="29"/>
  <c r="M7" i="29"/>
  <c r="K7" i="29"/>
  <c r="H7" i="29"/>
  <c r="K4" i="29"/>
  <c r="R3" i="29"/>
  <c r="K3" i="29"/>
  <c r="G2601" i="28" l="1"/>
  <c r="J2735" i="28" l="1"/>
  <c r="G2735" i="28"/>
  <c r="D2735" i="28"/>
  <c r="J2734" i="28"/>
  <c r="G2734" i="28"/>
  <c r="D2734" i="28"/>
  <c r="J2733" i="28"/>
  <c r="G2733" i="28"/>
  <c r="D2733" i="28"/>
  <c r="J2732" i="28"/>
  <c r="G2732" i="28"/>
  <c r="D2732" i="28"/>
  <c r="J2731" i="28"/>
  <c r="G2731" i="28"/>
  <c r="D2731" i="28"/>
  <c r="J2730" i="28"/>
  <c r="G2730" i="28"/>
  <c r="D2730" i="28"/>
  <c r="J2729" i="28"/>
  <c r="G2729" i="28"/>
  <c r="D2729" i="28"/>
  <c r="B2729" i="28"/>
  <c r="B2730" i="28" s="1"/>
  <c r="B2731" i="28" s="1"/>
  <c r="B2732" i="28" s="1"/>
  <c r="B2733" i="28" s="1"/>
  <c r="B2734" i="28" s="1"/>
  <c r="B2735" i="28" s="1"/>
  <c r="J2728" i="28"/>
  <c r="G2728" i="28"/>
  <c r="D2728" i="28"/>
  <c r="J2724" i="28"/>
  <c r="G2724" i="28"/>
  <c r="D2724" i="28"/>
  <c r="J2723" i="28"/>
  <c r="G2723" i="28"/>
  <c r="D2723" i="28"/>
  <c r="J2722" i="28"/>
  <c r="G2722" i="28"/>
  <c r="D2722" i="28"/>
  <c r="J2721" i="28"/>
  <c r="G2721" i="28"/>
  <c r="D2721" i="28"/>
  <c r="J2720" i="28"/>
  <c r="G2720" i="28"/>
  <c r="D2720" i="28"/>
  <c r="J2719" i="28"/>
  <c r="G2719" i="28"/>
  <c r="D2719" i="28"/>
  <c r="J2718" i="28"/>
  <c r="G2718" i="28"/>
  <c r="D2718" i="28"/>
  <c r="J2717" i="28"/>
  <c r="G2717" i="28"/>
  <c r="D2717" i="28"/>
  <c r="J2716" i="28"/>
  <c r="G2716" i="28"/>
  <c r="D2716" i="28"/>
  <c r="J2715" i="28"/>
  <c r="G2715" i="28"/>
  <c r="D2715" i="28"/>
  <c r="J2714" i="28"/>
  <c r="G2714" i="28"/>
  <c r="D2714" i="28"/>
  <c r="J2713" i="28"/>
  <c r="G2713" i="28"/>
  <c r="D2713" i="28"/>
  <c r="J2712" i="28"/>
  <c r="G2712" i="28"/>
  <c r="D2712" i="28"/>
  <c r="J2711" i="28"/>
  <c r="G2711" i="28"/>
  <c r="D2711" i="28"/>
  <c r="J2710" i="28"/>
  <c r="G2710" i="28"/>
  <c r="D2710" i="28"/>
  <c r="J2709" i="28"/>
  <c r="G2709" i="28"/>
  <c r="D2709" i="28"/>
  <c r="J2708" i="28"/>
  <c r="G2708" i="28"/>
  <c r="D2708" i="28"/>
  <c r="J2707" i="28"/>
  <c r="G2707" i="28"/>
  <c r="D2707" i="28"/>
  <c r="J2706" i="28"/>
  <c r="G2706" i="28"/>
  <c r="D2706" i="28"/>
  <c r="J2705" i="28"/>
  <c r="G2705" i="28"/>
  <c r="D2705" i="28"/>
  <c r="J2704" i="28"/>
  <c r="G2704" i="28"/>
  <c r="D2704" i="28"/>
  <c r="J2703" i="28"/>
  <c r="G2703" i="28"/>
  <c r="D2703" i="28"/>
  <c r="J2702" i="28"/>
  <c r="G2702" i="28"/>
  <c r="D2702" i="28"/>
  <c r="J2701" i="28"/>
  <c r="G2701" i="28"/>
  <c r="D2701" i="28"/>
  <c r="J2700" i="28"/>
  <c r="G2700" i="28"/>
  <c r="D2700" i="28"/>
  <c r="J2699" i="28"/>
  <c r="G2699" i="28"/>
  <c r="D2699" i="28"/>
  <c r="J2698" i="28"/>
  <c r="G2698" i="28"/>
  <c r="D2698" i="28"/>
  <c r="J2697" i="28"/>
  <c r="G2697" i="28"/>
  <c r="D2697" i="28"/>
  <c r="J2696" i="28"/>
  <c r="G2696" i="28"/>
  <c r="D2696" i="28"/>
  <c r="J2695" i="28"/>
  <c r="G2695" i="28"/>
  <c r="D2695" i="28"/>
  <c r="J2694" i="28"/>
  <c r="G2694" i="28"/>
  <c r="D2694" i="28"/>
  <c r="J2693" i="28"/>
  <c r="G2693" i="28"/>
  <c r="D2693" i="28"/>
  <c r="J2692" i="28"/>
  <c r="G2692" i="28"/>
  <c r="D2692" i="28"/>
  <c r="J2691" i="28"/>
  <c r="G2691" i="28"/>
  <c r="D2691" i="28"/>
  <c r="J2690" i="28"/>
  <c r="G2690" i="28"/>
  <c r="D2690" i="28"/>
  <c r="J2689" i="28"/>
  <c r="G2689" i="28"/>
  <c r="D2689" i="28"/>
  <c r="J2688" i="28"/>
  <c r="G2688" i="28"/>
  <c r="D2688" i="28"/>
  <c r="J2687" i="28"/>
  <c r="G2687" i="28"/>
  <c r="D2687" i="28"/>
  <c r="J2686" i="28"/>
  <c r="G2686" i="28"/>
  <c r="D2686" i="28"/>
  <c r="J2685" i="28"/>
  <c r="G2685" i="28"/>
  <c r="D2685" i="28"/>
  <c r="J2684" i="28"/>
  <c r="G2684" i="28"/>
  <c r="D2684" i="28"/>
  <c r="J2683" i="28"/>
  <c r="G2683" i="28"/>
  <c r="D2683" i="28"/>
  <c r="J2682" i="28"/>
  <c r="G2682" i="28"/>
  <c r="D2682" i="28"/>
  <c r="J2681" i="28"/>
  <c r="G2681" i="28"/>
  <c r="D2681" i="28"/>
  <c r="J2680" i="28"/>
  <c r="G2680" i="28"/>
  <c r="D2680" i="28"/>
  <c r="J2679" i="28"/>
  <c r="G2679" i="28"/>
  <c r="D2679" i="28"/>
  <c r="J2678" i="28"/>
  <c r="G2678" i="28"/>
  <c r="D2678" i="28"/>
  <c r="J2677" i="28"/>
  <c r="G2677" i="28"/>
  <c r="D2677" i="28"/>
  <c r="J2676" i="28"/>
  <c r="G2676" i="28"/>
  <c r="D2676" i="28"/>
  <c r="J2675" i="28"/>
  <c r="G2675" i="28"/>
  <c r="D2675" i="28"/>
  <c r="J2674" i="28"/>
  <c r="G2674" i="28"/>
  <c r="D2674" i="28"/>
  <c r="J2673" i="28"/>
  <c r="G2673" i="28"/>
  <c r="D2673" i="28"/>
  <c r="J2672" i="28"/>
  <c r="G2672" i="28"/>
  <c r="D2672" i="28"/>
  <c r="J2671" i="28"/>
  <c r="G2671" i="28"/>
  <c r="D2671" i="28"/>
  <c r="J2670" i="28"/>
  <c r="G2670" i="28"/>
  <c r="D2670" i="28"/>
  <c r="J2669" i="28"/>
  <c r="G2669" i="28"/>
  <c r="D2669" i="28"/>
  <c r="J2668" i="28"/>
  <c r="G2668" i="28"/>
  <c r="D2668" i="28"/>
  <c r="J2667" i="28"/>
  <c r="G2667" i="28"/>
  <c r="D2667" i="28"/>
  <c r="J2666" i="28"/>
  <c r="G2666" i="28"/>
  <c r="D2666" i="28"/>
  <c r="J2665" i="28"/>
  <c r="G2665" i="28"/>
  <c r="D2665" i="28"/>
  <c r="J2664" i="28"/>
  <c r="G2664" i="28"/>
  <c r="D2664" i="28"/>
  <c r="J2663" i="28"/>
  <c r="G2663" i="28"/>
  <c r="D2663" i="28"/>
  <c r="J2662" i="28"/>
  <c r="G2662" i="28"/>
  <c r="D2662" i="28"/>
  <c r="J2661" i="28"/>
  <c r="G2661" i="28"/>
  <c r="D2661" i="28"/>
  <c r="J2660" i="28"/>
  <c r="G2660" i="28"/>
  <c r="D2660" i="28"/>
  <c r="J2659" i="28"/>
  <c r="G2659" i="28"/>
  <c r="D2659" i="28"/>
  <c r="J2658" i="28"/>
  <c r="G2658" i="28"/>
  <c r="D2658" i="28"/>
  <c r="J2657" i="28"/>
  <c r="G2657" i="28"/>
  <c r="D2657" i="28"/>
  <c r="J2656" i="28"/>
  <c r="G2656" i="28"/>
  <c r="D2656" i="28"/>
  <c r="J2655" i="28"/>
  <c r="G2655" i="28"/>
  <c r="D2655" i="28"/>
  <c r="J2654" i="28"/>
  <c r="G2654" i="28"/>
  <c r="D2654" i="28"/>
  <c r="J2653" i="28"/>
  <c r="G2653" i="28"/>
  <c r="D2653" i="28"/>
  <c r="J2652" i="28"/>
  <c r="G2652" i="28"/>
  <c r="D2652" i="28"/>
  <c r="J2651" i="28"/>
  <c r="G2651" i="28"/>
  <c r="D2651" i="28"/>
  <c r="J2650" i="28"/>
  <c r="G2650" i="28"/>
  <c r="D2650" i="28"/>
  <c r="J2649" i="28"/>
  <c r="G2649" i="28"/>
  <c r="D2649" i="28"/>
  <c r="J2648" i="28"/>
  <c r="G2648" i="28"/>
  <c r="D2648" i="28"/>
  <c r="J2647" i="28"/>
  <c r="G2647" i="28"/>
  <c r="D2647" i="28"/>
  <c r="J2646" i="28"/>
  <c r="G2646" i="28"/>
  <c r="D2646" i="28"/>
  <c r="J2645" i="28"/>
  <c r="G2645" i="28"/>
  <c r="D2645" i="28"/>
  <c r="J2644" i="28"/>
  <c r="G2644" i="28"/>
  <c r="D2644" i="28"/>
  <c r="J2643" i="28"/>
  <c r="G2643" i="28"/>
  <c r="D2643" i="28"/>
  <c r="J2642" i="28"/>
  <c r="G2642" i="28"/>
  <c r="D2642" i="28"/>
  <c r="J2641" i="28"/>
  <c r="G2641" i="28"/>
  <c r="D2641" i="28"/>
  <c r="J2640" i="28"/>
  <c r="G2640" i="28"/>
  <c r="D2640" i="28"/>
  <c r="J2639" i="28"/>
  <c r="G2639" i="28"/>
  <c r="D2639" i="28"/>
  <c r="J2638" i="28"/>
  <c r="G2638" i="28"/>
  <c r="D2638" i="28"/>
  <c r="J2637" i="28"/>
  <c r="G2637" i="28"/>
  <c r="D2637" i="28"/>
  <c r="J2636" i="28"/>
  <c r="G2636" i="28"/>
  <c r="D2636" i="28"/>
  <c r="J2635" i="28"/>
  <c r="G2635" i="28"/>
  <c r="D2635" i="28"/>
  <c r="J2634" i="28"/>
  <c r="G2634" i="28"/>
  <c r="D2634" i="28"/>
  <c r="J2633" i="28"/>
  <c r="G2633" i="28"/>
  <c r="D2633" i="28"/>
  <c r="J2632" i="28"/>
  <c r="G2632" i="28"/>
  <c r="D2632" i="28"/>
  <c r="J2631" i="28"/>
  <c r="G2631" i="28"/>
  <c r="D2631" i="28"/>
  <c r="J2630" i="28"/>
  <c r="G2630" i="28"/>
  <c r="D2630" i="28"/>
  <c r="J2629" i="28"/>
  <c r="G2629" i="28"/>
  <c r="D2629" i="28"/>
  <c r="J2628" i="28"/>
  <c r="G2628" i="28"/>
  <c r="D2628" i="28"/>
  <c r="J2627" i="28"/>
  <c r="G2627" i="28"/>
  <c r="D2627" i="28"/>
  <c r="J2626" i="28"/>
  <c r="G2626" i="28"/>
  <c r="D2626" i="28"/>
  <c r="J2625" i="28"/>
  <c r="G2625" i="28"/>
  <c r="D2625" i="28"/>
  <c r="J2624" i="28"/>
  <c r="G2624" i="28"/>
  <c r="D2624" i="28"/>
  <c r="J2623" i="28"/>
  <c r="G2623" i="28"/>
  <c r="D2623" i="28"/>
  <c r="J2622" i="28"/>
  <c r="G2622" i="28"/>
  <c r="D2622" i="28"/>
  <c r="J2621" i="28"/>
  <c r="G2621" i="28"/>
  <c r="D2621" i="28"/>
  <c r="J2620" i="28"/>
  <c r="G2620" i="28"/>
  <c r="D2620" i="28"/>
  <c r="J2619" i="28"/>
  <c r="G2619" i="28"/>
  <c r="D2619" i="28"/>
  <c r="J2618" i="28"/>
  <c r="G2618" i="28"/>
  <c r="D2618" i="28"/>
  <c r="J2617" i="28"/>
  <c r="G2617" i="28"/>
  <c r="D2617" i="28"/>
  <c r="J2616" i="28"/>
  <c r="G2616" i="28"/>
  <c r="D2616" i="28"/>
  <c r="J2615" i="28"/>
  <c r="G2615" i="28"/>
  <c r="D2615" i="28"/>
  <c r="J2614" i="28"/>
  <c r="G2614" i="28"/>
  <c r="D2614" i="28"/>
  <c r="J2613" i="28"/>
  <c r="G2613" i="28"/>
  <c r="D2613" i="28"/>
  <c r="J2612" i="28"/>
  <c r="G2612" i="28"/>
  <c r="D2612" i="28"/>
  <c r="J2611" i="28"/>
  <c r="G2611" i="28"/>
  <c r="D2611" i="28"/>
  <c r="J2610" i="28"/>
  <c r="G2610" i="28"/>
  <c r="D2610" i="28"/>
  <c r="J2609" i="28"/>
  <c r="G2609" i="28"/>
  <c r="D2609" i="28"/>
  <c r="J2608" i="28"/>
  <c r="G2608" i="28"/>
  <c r="D2608" i="28"/>
  <c r="J2607" i="28"/>
  <c r="G2607" i="28"/>
  <c r="D2607" i="28"/>
  <c r="J2606" i="28"/>
  <c r="G2606" i="28"/>
  <c r="D2606" i="28"/>
  <c r="J2605" i="28"/>
  <c r="G2605" i="28"/>
  <c r="D2605" i="28"/>
  <c r="J2604" i="28"/>
  <c r="G2604" i="28"/>
  <c r="D2604" i="28"/>
  <c r="J2603" i="28"/>
  <c r="G2603" i="28"/>
  <c r="D2603" i="28"/>
  <c r="J2602" i="28"/>
  <c r="G2602" i="28"/>
  <c r="D2602" i="28"/>
  <c r="B2602" i="28"/>
  <c r="B2603" i="28" s="1"/>
  <c r="B2604" i="28" s="1"/>
  <c r="B2605" i="28" s="1"/>
  <c r="B2606" i="28" s="1"/>
  <c r="B2607" i="28" s="1"/>
  <c r="B2608" i="28" s="1"/>
  <c r="B2609" i="28" s="1"/>
  <c r="B2610" i="28" s="1"/>
  <c r="B2611" i="28" s="1"/>
  <c r="B2612" i="28" s="1"/>
  <c r="B2613" i="28" s="1"/>
  <c r="B2614" i="28" s="1"/>
  <c r="B2615" i="28" s="1"/>
  <c r="B2616" i="28" s="1"/>
  <c r="B2617" i="28" s="1"/>
  <c r="B2618" i="28" s="1"/>
  <c r="B2619" i="28" s="1"/>
  <c r="B2620" i="28" s="1"/>
  <c r="B2621" i="28" s="1"/>
  <c r="B2622" i="28" s="1"/>
  <c r="B2623" i="28" s="1"/>
  <c r="B2624" i="28" s="1"/>
  <c r="B2625" i="28" s="1"/>
  <c r="B2626" i="28" s="1"/>
  <c r="B2627" i="28" s="1"/>
  <c r="B2628" i="28" s="1"/>
  <c r="B2629" i="28" s="1"/>
  <c r="B2630" i="28" s="1"/>
  <c r="B2631" i="28" s="1"/>
  <c r="B2632" i="28" s="1"/>
  <c r="B2633" i="28" s="1"/>
  <c r="B2634" i="28" s="1"/>
  <c r="B2635" i="28" s="1"/>
  <c r="B2636" i="28" s="1"/>
  <c r="B2637" i="28" s="1"/>
  <c r="B2638" i="28" s="1"/>
  <c r="B2639" i="28" s="1"/>
  <c r="B2640" i="28" s="1"/>
  <c r="B2641" i="28" s="1"/>
  <c r="B2642" i="28" s="1"/>
  <c r="B2643" i="28" s="1"/>
  <c r="B2644" i="28" s="1"/>
  <c r="B2645" i="28" s="1"/>
  <c r="B2646" i="28" s="1"/>
  <c r="B2647" i="28" s="1"/>
  <c r="B2648" i="28" s="1"/>
  <c r="B2649" i="28" s="1"/>
  <c r="B2650" i="28" s="1"/>
  <c r="B2651" i="28" s="1"/>
  <c r="B2652" i="28" s="1"/>
  <c r="B2653" i="28" s="1"/>
  <c r="B2654" i="28" s="1"/>
  <c r="B2655" i="28" s="1"/>
  <c r="B2656" i="28" s="1"/>
  <c r="B2657" i="28" s="1"/>
  <c r="B2658" i="28" s="1"/>
  <c r="B2659" i="28" s="1"/>
  <c r="B2660" i="28" s="1"/>
  <c r="B2661" i="28" s="1"/>
  <c r="B2662" i="28" s="1"/>
  <c r="B2663" i="28" s="1"/>
  <c r="B2664" i="28" s="1"/>
  <c r="B2665" i="28" s="1"/>
  <c r="B2666" i="28" s="1"/>
  <c r="B2667" i="28" s="1"/>
  <c r="B2668" i="28" s="1"/>
  <c r="B2669" i="28" s="1"/>
  <c r="B2670" i="28" s="1"/>
  <c r="B2671" i="28" s="1"/>
  <c r="B2672" i="28" s="1"/>
  <c r="B2673" i="28" s="1"/>
  <c r="B2674" i="28" s="1"/>
  <c r="B2675" i="28" s="1"/>
  <c r="B2676" i="28" s="1"/>
  <c r="B2677" i="28" s="1"/>
  <c r="B2678" i="28" s="1"/>
  <c r="B2679" i="28" s="1"/>
  <c r="B2680" i="28" s="1"/>
  <c r="B2681" i="28" s="1"/>
  <c r="B2682" i="28" s="1"/>
  <c r="B2683" i="28" s="1"/>
  <c r="B2684" i="28" s="1"/>
  <c r="B2685" i="28" s="1"/>
  <c r="B2686" i="28" s="1"/>
  <c r="B2687" i="28" s="1"/>
  <c r="B2688" i="28" s="1"/>
  <c r="B2689" i="28" s="1"/>
  <c r="B2690" i="28" s="1"/>
  <c r="B2691" i="28" s="1"/>
  <c r="B2692" i="28" s="1"/>
  <c r="B2693" i="28" s="1"/>
  <c r="B2694" i="28" s="1"/>
  <c r="B2695" i="28" s="1"/>
  <c r="B2696" i="28" s="1"/>
  <c r="B2697" i="28" s="1"/>
  <c r="B2698" i="28" s="1"/>
  <c r="B2699" i="28" s="1"/>
  <c r="B2700" i="28" s="1"/>
  <c r="B2701" i="28" s="1"/>
  <c r="B2702" i="28" s="1"/>
  <c r="B2703" i="28" s="1"/>
  <c r="B2704" i="28" s="1"/>
  <c r="B2705" i="28" s="1"/>
  <c r="B2706" i="28" s="1"/>
  <c r="B2707" i="28" s="1"/>
  <c r="B2708" i="28" s="1"/>
  <c r="B2709" i="28" s="1"/>
  <c r="B2710" i="28" s="1"/>
  <c r="B2711" i="28" s="1"/>
  <c r="B2712" i="28" s="1"/>
  <c r="B2713" i="28" s="1"/>
  <c r="B2714" i="28" s="1"/>
  <c r="B2715" i="28" s="1"/>
  <c r="B2716" i="28" s="1"/>
  <c r="B2717" i="28" s="1"/>
  <c r="B2718" i="28" s="1"/>
  <c r="B2719" i="28" s="1"/>
  <c r="B2720" i="28" s="1"/>
  <c r="B2721" i="28" s="1"/>
  <c r="B2722" i="28" s="1"/>
  <c r="B2723" i="28" s="1"/>
  <c r="B2724" i="28" s="1"/>
  <c r="J2601" i="28"/>
  <c r="D2601" i="28"/>
  <c r="Q2600" i="28"/>
  <c r="J2596" i="28"/>
  <c r="G2596" i="28"/>
  <c r="F2596" i="28"/>
  <c r="D2596" i="28"/>
  <c r="J2595" i="28"/>
  <c r="G2595" i="28"/>
  <c r="F2595" i="28"/>
  <c r="D2595" i="28"/>
  <c r="J2594" i="28"/>
  <c r="G2594" i="28"/>
  <c r="F2594" i="28"/>
  <c r="D2594" i="28"/>
  <c r="J2593" i="28"/>
  <c r="G2593" i="28"/>
  <c r="F2593" i="28"/>
  <c r="D2593" i="28"/>
  <c r="J2592" i="28"/>
  <c r="G2592" i="28"/>
  <c r="F2592" i="28"/>
  <c r="D2592" i="28"/>
  <c r="J2591" i="28"/>
  <c r="G2591" i="28"/>
  <c r="F2591" i="28"/>
  <c r="D2591" i="28"/>
  <c r="J2590" i="28"/>
  <c r="G2590" i="28"/>
  <c r="F2590" i="28"/>
  <c r="D2590" i="28"/>
  <c r="J2589" i="28"/>
  <c r="G2589" i="28"/>
  <c r="F2589" i="28"/>
  <c r="D2589" i="28"/>
  <c r="J2588" i="28"/>
  <c r="G2588" i="28"/>
  <c r="F2588" i="28"/>
  <c r="D2588" i="28"/>
  <c r="J2587" i="28"/>
  <c r="G2587" i="28"/>
  <c r="F2587" i="28"/>
  <c r="D2587" i="28"/>
  <c r="J2586" i="28"/>
  <c r="G2586" i="28"/>
  <c r="F2586" i="28"/>
  <c r="D2586" i="28"/>
  <c r="J2585" i="28"/>
  <c r="G2585" i="28"/>
  <c r="F2585" i="28"/>
  <c r="D2585" i="28"/>
  <c r="J2584" i="28"/>
  <c r="G2584" i="28"/>
  <c r="F2584" i="28"/>
  <c r="D2584" i="28"/>
  <c r="J2583" i="28"/>
  <c r="G2583" i="28"/>
  <c r="F2583" i="28"/>
  <c r="D2583" i="28"/>
  <c r="J2582" i="28"/>
  <c r="G2582" i="28"/>
  <c r="F2582" i="28"/>
  <c r="D2582" i="28"/>
  <c r="J2581" i="28"/>
  <c r="G2581" i="28"/>
  <c r="F2581" i="28"/>
  <c r="D2581" i="28"/>
  <c r="J2580" i="28"/>
  <c r="G2580" i="28"/>
  <c r="F2580" i="28"/>
  <c r="D2580" i="28"/>
  <c r="J2579" i="28"/>
  <c r="G2579" i="28"/>
  <c r="F2579" i="28"/>
  <c r="D2579" i="28"/>
  <c r="J2578" i="28"/>
  <c r="G2578" i="28"/>
  <c r="F2578" i="28"/>
  <c r="D2578" i="28"/>
  <c r="J2577" i="28"/>
  <c r="G2577" i="28"/>
  <c r="F2577" i="28"/>
  <c r="D2577" i="28"/>
  <c r="J2576" i="28"/>
  <c r="G2576" i="28"/>
  <c r="F2576" i="28"/>
  <c r="D2576" i="28"/>
  <c r="J2575" i="28"/>
  <c r="G2575" i="28"/>
  <c r="F2575" i="28"/>
  <c r="D2575" i="28"/>
  <c r="J2574" i="28"/>
  <c r="G2574" i="28"/>
  <c r="F2574" i="28"/>
  <c r="D2574" i="28"/>
  <c r="J2573" i="28"/>
  <c r="G2573" i="28"/>
  <c r="F2573" i="28"/>
  <c r="D2573" i="28"/>
  <c r="J2572" i="28"/>
  <c r="G2572" i="28"/>
  <c r="F2572" i="28"/>
  <c r="D2572" i="28"/>
  <c r="J2571" i="28"/>
  <c r="G2571" i="28"/>
  <c r="F2571" i="28"/>
  <c r="D2571" i="28"/>
  <c r="J2570" i="28"/>
  <c r="G2570" i="28"/>
  <c r="F2570" i="28"/>
  <c r="D2570" i="28"/>
  <c r="J2569" i="28"/>
  <c r="G2569" i="28"/>
  <c r="F2569" i="28"/>
  <c r="D2569" i="28"/>
  <c r="J2568" i="28"/>
  <c r="G2568" i="28"/>
  <c r="F2568" i="28"/>
  <c r="D2568" i="28"/>
  <c r="J2567" i="28"/>
  <c r="G2567" i="28"/>
  <c r="F2567" i="28"/>
  <c r="D2567" i="28"/>
  <c r="J2566" i="28"/>
  <c r="G2566" i="28"/>
  <c r="F2566" i="28"/>
  <c r="D2566" i="28"/>
  <c r="J2565" i="28"/>
  <c r="G2565" i="28"/>
  <c r="F2565" i="28"/>
  <c r="D2565" i="28"/>
  <c r="J2564" i="28"/>
  <c r="G2564" i="28"/>
  <c r="F2564" i="28"/>
  <c r="D2564" i="28"/>
  <c r="J2563" i="28"/>
  <c r="G2563" i="28"/>
  <c r="F2563" i="28"/>
  <c r="D2563" i="28"/>
  <c r="J2562" i="28"/>
  <c r="G2562" i="28"/>
  <c r="F2562" i="28"/>
  <c r="D2562" i="28"/>
  <c r="J2561" i="28"/>
  <c r="G2561" i="28"/>
  <c r="F2561" i="28"/>
  <c r="D2561" i="28"/>
  <c r="J2560" i="28"/>
  <c r="G2560" i="28"/>
  <c r="F2560" i="28"/>
  <c r="D2560" i="28"/>
  <c r="J2559" i="28"/>
  <c r="G2559" i="28"/>
  <c r="F2559" i="28"/>
  <c r="D2559" i="28"/>
  <c r="J2558" i="28"/>
  <c r="G2558" i="28"/>
  <c r="F2558" i="28"/>
  <c r="D2558" i="28"/>
  <c r="J2557" i="28"/>
  <c r="G2557" i="28"/>
  <c r="F2557" i="28"/>
  <c r="D2557" i="28"/>
  <c r="J2556" i="28"/>
  <c r="G2556" i="28"/>
  <c r="F2556" i="28"/>
  <c r="D2556" i="28"/>
  <c r="J2555" i="28"/>
  <c r="G2555" i="28"/>
  <c r="F2555" i="28"/>
  <c r="D2555" i="28"/>
  <c r="J2554" i="28"/>
  <c r="G2554" i="28"/>
  <c r="F2554" i="28"/>
  <c r="D2554" i="28"/>
  <c r="J2553" i="28"/>
  <c r="G2553" i="28"/>
  <c r="F2553" i="28"/>
  <c r="D2553" i="28"/>
  <c r="J2552" i="28"/>
  <c r="G2552" i="28"/>
  <c r="F2552" i="28"/>
  <c r="D2552" i="28"/>
  <c r="J2551" i="28"/>
  <c r="G2551" i="28"/>
  <c r="F2551" i="28"/>
  <c r="D2551" i="28"/>
  <c r="J2550" i="28"/>
  <c r="G2550" i="28"/>
  <c r="F2550" i="28"/>
  <c r="D2550" i="28"/>
  <c r="J2549" i="28"/>
  <c r="G2549" i="28"/>
  <c r="F2549" i="28"/>
  <c r="D2549" i="28"/>
  <c r="J2548" i="28"/>
  <c r="G2548" i="28"/>
  <c r="F2548" i="28"/>
  <c r="D2548" i="28"/>
  <c r="J2547" i="28"/>
  <c r="G2547" i="28"/>
  <c r="F2547" i="28"/>
  <c r="D2547" i="28"/>
  <c r="J2546" i="28"/>
  <c r="G2546" i="28"/>
  <c r="F2546" i="28"/>
  <c r="D2546" i="28"/>
  <c r="J2545" i="28"/>
  <c r="G2545" i="28"/>
  <c r="F2545" i="28"/>
  <c r="D2545" i="28"/>
  <c r="J2544" i="28"/>
  <c r="G2544" i="28"/>
  <c r="F2544" i="28"/>
  <c r="D2544" i="28"/>
  <c r="J2543" i="28"/>
  <c r="G2543" i="28"/>
  <c r="F2543" i="28"/>
  <c r="D2543" i="28"/>
  <c r="J2542" i="28"/>
  <c r="G2542" i="28"/>
  <c r="F2542" i="28"/>
  <c r="D2542" i="28"/>
  <c r="J2541" i="28"/>
  <c r="G2541" i="28"/>
  <c r="F2541" i="28"/>
  <c r="D2541" i="28"/>
  <c r="J2540" i="28"/>
  <c r="G2540" i="28"/>
  <c r="F2540" i="28"/>
  <c r="D2540" i="28"/>
  <c r="J2539" i="28"/>
  <c r="G2539" i="28"/>
  <c r="F2539" i="28"/>
  <c r="D2539" i="28"/>
  <c r="J2538" i="28"/>
  <c r="G2538" i="28"/>
  <c r="F2538" i="28"/>
  <c r="D2538" i="28"/>
  <c r="J2537" i="28"/>
  <c r="G2537" i="28"/>
  <c r="F2537" i="28"/>
  <c r="D2537" i="28"/>
  <c r="J2536" i="28"/>
  <c r="G2536" i="28"/>
  <c r="F2536" i="28"/>
  <c r="D2536" i="28"/>
  <c r="J2535" i="28"/>
  <c r="G2535" i="28"/>
  <c r="F2535" i="28"/>
  <c r="D2535" i="28"/>
  <c r="J2534" i="28"/>
  <c r="G2534" i="28"/>
  <c r="F2534" i="28"/>
  <c r="D2534" i="28"/>
  <c r="J2533" i="28"/>
  <c r="G2533" i="28"/>
  <c r="F2533" i="28"/>
  <c r="D2533" i="28"/>
  <c r="J2532" i="28"/>
  <c r="G2532" i="28"/>
  <c r="F2532" i="28"/>
  <c r="D2532" i="28"/>
  <c r="J2531" i="28"/>
  <c r="G2531" i="28"/>
  <c r="F2531" i="28"/>
  <c r="D2531" i="28"/>
  <c r="J2530" i="28"/>
  <c r="G2530" i="28"/>
  <c r="F2530" i="28"/>
  <c r="D2530" i="28"/>
  <c r="J2529" i="28"/>
  <c r="G2529" i="28"/>
  <c r="F2529" i="28"/>
  <c r="D2529" i="28"/>
  <c r="J2528" i="28"/>
  <c r="G2528" i="28"/>
  <c r="F2528" i="28"/>
  <c r="D2528" i="28"/>
  <c r="J2527" i="28"/>
  <c r="G2527" i="28"/>
  <c r="F2527" i="28"/>
  <c r="D2527" i="28"/>
  <c r="J2526" i="28"/>
  <c r="G2526" i="28"/>
  <c r="F2526" i="28"/>
  <c r="D2526" i="28"/>
  <c r="J2525" i="28"/>
  <c r="G2525" i="28"/>
  <c r="F2525" i="28"/>
  <c r="D2525" i="28"/>
  <c r="J2524" i="28"/>
  <c r="G2524" i="28"/>
  <c r="F2524" i="28"/>
  <c r="D2524" i="28"/>
  <c r="J2523" i="28"/>
  <c r="G2523" i="28"/>
  <c r="F2523" i="28"/>
  <c r="D2523" i="28"/>
  <c r="J2522" i="28"/>
  <c r="G2522" i="28"/>
  <c r="F2522" i="28"/>
  <c r="D2522" i="28"/>
  <c r="J2521" i="28"/>
  <c r="G2521" i="28"/>
  <c r="F2521" i="28"/>
  <c r="D2521" i="28"/>
  <c r="J2520" i="28"/>
  <c r="G2520" i="28"/>
  <c r="F2520" i="28"/>
  <c r="D2520" i="28"/>
  <c r="J2519" i="28"/>
  <c r="G2519" i="28"/>
  <c r="F2519" i="28"/>
  <c r="D2519" i="28"/>
  <c r="J2518" i="28"/>
  <c r="G2518" i="28"/>
  <c r="F2518" i="28"/>
  <c r="D2518" i="28"/>
  <c r="J2517" i="28"/>
  <c r="G2517" i="28"/>
  <c r="F2517" i="28"/>
  <c r="D2517" i="28"/>
  <c r="J2516" i="28"/>
  <c r="G2516" i="28"/>
  <c r="F2516" i="28"/>
  <c r="D2516" i="28"/>
  <c r="J2515" i="28"/>
  <c r="G2515" i="28"/>
  <c r="F2515" i="28"/>
  <c r="D2515" i="28"/>
  <c r="J2514" i="28"/>
  <c r="G2514" i="28"/>
  <c r="F2514" i="28"/>
  <c r="D2514" i="28"/>
  <c r="J2513" i="28"/>
  <c r="G2513" i="28"/>
  <c r="F2513" i="28"/>
  <c r="D2513" i="28"/>
  <c r="J2512" i="28"/>
  <c r="G2512" i="28"/>
  <c r="F2512" i="28"/>
  <c r="D2512" i="28"/>
  <c r="J2511" i="28"/>
  <c r="G2511" i="28"/>
  <c r="F2511" i="28"/>
  <c r="D2511" i="28"/>
  <c r="J2510" i="28"/>
  <c r="G2510" i="28"/>
  <c r="F2510" i="28"/>
  <c r="D2510" i="28"/>
  <c r="J2509" i="28"/>
  <c r="G2509" i="28"/>
  <c r="F2509" i="28"/>
  <c r="D2509" i="28"/>
  <c r="J2508" i="28"/>
  <c r="G2508" i="28"/>
  <c r="F2508" i="28"/>
  <c r="D2508" i="28"/>
  <c r="J2507" i="28"/>
  <c r="G2507" i="28"/>
  <c r="F2507" i="28"/>
  <c r="D2507" i="28"/>
  <c r="J2506" i="28"/>
  <c r="G2506" i="28"/>
  <c r="F2506" i="28"/>
  <c r="D2506" i="28"/>
  <c r="J2505" i="28"/>
  <c r="G2505" i="28"/>
  <c r="F2505" i="28"/>
  <c r="D2505" i="28"/>
  <c r="J2504" i="28"/>
  <c r="G2504" i="28"/>
  <c r="F2504" i="28"/>
  <c r="D2504" i="28"/>
  <c r="J2503" i="28"/>
  <c r="G2503" i="28"/>
  <c r="F2503" i="28"/>
  <c r="D2503" i="28"/>
  <c r="J2502" i="28"/>
  <c r="G2502" i="28"/>
  <c r="F2502" i="28"/>
  <c r="D2502" i="28"/>
  <c r="J2501" i="28"/>
  <c r="G2501" i="28"/>
  <c r="F2501" i="28"/>
  <c r="D2501" i="28"/>
  <c r="J2500" i="28"/>
  <c r="G2500" i="28"/>
  <c r="F2500" i="28"/>
  <c r="D2500" i="28"/>
  <c r="J2499" i="28"/>
  <c r="G2499" i="28"/>
  <c r="F2499" i="28"/>
  <c r="D2499" i="28"/>
  <c r="J2498" i="28"/>
  <c r="G2498" i="28"/>
  <c r="F2498" i="28"/>
  <c r="D2498" i="28"/>
  <c r="J2497" i="28"/>
  <c r="G2497" i="28"/>
  <c r="F2497" i="28"/>
  <c r="D2497" i="28"/>
  <c r="J2496" i="28"/>
  <c r="G2496" i="28"/>
  <c r="F2496" i="28"/>
  <c r="D2496" i="28"/>
  <c r="J2495" i="28"/>
  <c r="G2495" i="28"/>
  <c r="F2495" i="28"/>
  <c r="D2495" i="28"/>
  <c r="J2494" i="28"/>
  <c r="G2494" i="28"/>
  <c r="F2494" i="28"/>
  <c r="D2494" i="28"/>
  <c r="J2493" i="28"/>
  <c r="G2493" i="28"/>
  <c r="F2493" i="28"/>
  <c r="D2493" i="28"/>
  <c r="J2492" i="28"/>
  <c r="G2492" i="28"/>
  <c r="F2492" i="28"/>
  <c r="D2492" i="28"/>
  <c r="J2491" i="28"/>
  <c r="G2491" i="28"/>
  <c r="F2491" i="28"/>
  <c r="D2491" i="28"/>
  <c r="J2490" i="28"/>
  <c r="G2490" i="28"/>
  <c r="F2490" i="28"/>
  <c r="D2490" i="28"/>
  <c r="J2489" i="28"/>
  <c r="G2489" i="28"/>
  <c r="F2489" i="28"/>
  <c r="D2489" i="28"/>
  <c r="J2488" i="28"/>
  <c r="G2488" i="28"/>
  <c r="F2488" i="28"/>
  <c r="D2488" i="28"/>
  <c r="J2487" i="28"/>
  <c r="G2487" i="28"/>
  <c r="F2487" i="28"/>
  <c r="D2487" i="28"/>
  <c r="J2486" i="28"/>
  <c r="G2486" i="28"/>
  <c r="F2486" i="28"/>
  <c r="D2486" i="28"/>
  <c r="J2485" i="28"/>
  <c r="G2485" i="28"/>
  <c r="F2485" i="28"/>
  <c r="D2485" i="28"/>
  <c r="J2484" i="28"/>
  <c r="G2484" i="28"/>
  <c r="F2484" i="28"/>
  <c r="D2484" i="28"/>
  <c r="J2483" i="28"/>
  <c r="G2483" i="28"/>
  <c r="F2483" i="28"/>
  <c r="D2483" i="28"/>
  <c r="J2482" i="28"/>
  <c r="G2482" i="28"/>
  <c r="F2482" i="28"/>
  <c r="D2482" i="28"/>
  <c r="J2481" i="28"/>
  <c r="G2481" i="28"/>
  <c r="F2481" i="28"/>
  <c r="D2481" i="28"/>
  <c r="J2480" i="28"/>
  <c r="G2480" i="28"/>
  <c r="F2480" i="28"/>
  <c r="D2480" i="28"/>
  <c r="J2479" i="28"/>
  <c r="G2479" i="28"/>
  <c r="F2479" i="28"/>
  <c r="D2479" i="28"/>
  <c r="J2478" i="28"/>
  <c r="G2478" i="28"/>
  <c r="F2478" i="28"/>
  <c r="D2478" i="28"/>
  <c r="J2477" i="28"/>
  <c r="G2477" i="28"/>
  <c r="F2477" i="28"/>
  <c r="D2477" i="28"/>
  <c r="J2476" i="28"/>
  <c r="G2476" i="28"/>
  <c r="F2476" i="28"/>
  <c r="D2476" i="28"/>
  <c r="J2475" i="28"/>
  <c r="G2475" i="28"/>
  <c r="F2475" i="28"/>
  <c r="D2475" i="28"/>
  <c r="J2474" i="28"/>
  <c r="G2474" i="28"/>
  <c r="F2474" i="28"/>
  <c r="D2474" i="28"/>
  <c r="J2473" i="28"/>
  <c r="G2473" i="28"/>
  <c r="F2473" i="28"/>
  <c r="D2473" i="28"/>
  <c r="J2472" i="28"/>
  <c r="G2472" i="28"/>
  <c r="F2472" i="28"/>
  <c r="D2472" i="28"/>
  <c r="J2471" i="28"/>
  <c r="G2471" i="28"/>
  <c r="F2471" i="28"/>
  <c r="D2471" i="28"/>
  <c r="J2470" i="28"/>
  <c r="G2470" i="28"/>
  <c r="F2470" i="28"/>
  <c r="D2470" i="28"/>
  <c r="J2469" i="28"/>
  <c r="G2469" i="28"/>
  <c r="F2469" i="28"/>
  <c r="D2469" i="28"/>
  <c r="J2468" i="28"/>
  <c r="G2468" i="28"/>
  <c r="F2468" i="28"/>
  <c r="D2468" i="28"/>
  <c r="J2467" i="28"/>
  <c r="G2467" i="28"/>
  <c r="F2467" i="28"/>
  <c r="D2467" i="28"/>
  <c r="J2466" i="28"/>
  <c r="G2466" i="28"/>
  <c r="F2466" i="28"/>
  <c r="D2466" i="28"/>
  <c r="J2465" i="28"/>
  <c r="G2465" i="28"/>
  <c r="F2465" i="28"/>
  <c r="D2465" i="28"/>
  <c r="J2464" i="28"/>
  <c r="G2464" i="28"/>
  <c r="F2464" i="28"/>
  <c r="D2464" i="28"/>
  <c r="J2463" i="28"/>
  <c r="G2463" i="28"/>
  <c r="F2463" i="28"/>
  <c r="D2463" i="28"/>
  <c r="J2462" i="28"/>
  <c r="G2462" i="28"/>
  <c r="F2462" i="28"/>
  <c r="D2462" i="28"/>
  <c r="J2461" i="28"/>
  <c r="G2461" i="28"/>
  <c r="F2461" i="28"/>
  <c r="D2461" i="28"/>
  <c r="J2460" i="28"/>
  <c r="G2460" i="28"/>
  <c r="F2460" i="28"/>
  <c r="D2460" i="28"/>
  <c r="J2459" i="28"/>
  <c r="G2459" i="28"/>
  <c r="F2459" i="28"/>
  <c r="D2459" i="28"/>
  <c r="J2458" i="28"/>
  <c r="G2458" i="28"/>
  <c r="F2458" i="28"/>
  <c r="D2458" i="28"/>
  <c r="J2457" i="28"/>
  <c r="G2457" i="28"/>
  <c r="F2457" i="28"/>
  <c r="D2457" i="28"/>
  <c r="J2456" i="28"/>
  <c r="G2456" i="28"/>
  <c r="F2456" i="28"/>
  <c r="D2456" i="28"/>
  <c r="J2455" i="28"/>
  <c r="G2455" i="28"/>
  <c r="F2455" i="28"/>
  <c r="D2455" i="28"/>
  <c r="J2454" i="28"/>
  <c r="G2454" i="28"/>
  <c r="F2454" i="28"/>
  <c r="D2454" i="28"/>
  <c r="J2453" i="28"/>
  <c r="G2453" i="28"/>
  <c r="F2453" i="28"/>
  <c r="D2453" i="28"/>
  <c r="J2452" i="28"/>
  <c r="G2452" i="28"/>
  <c r="F2452" i="28"/>
  <c r="D2452" i="28"/>
  <c r="J2451" i="28"/>
  <c r="G2451" i="28"/>
  <c r="F2451" i="28"/>
  <c r="D2451" i="28"/>
  <c r="J2450" i="28"/>
  <c r="G2450" i="28"/>
  <c r="F2450" i="28"/>
  <c r="D2450" i="28"/>
  <c r="J2449" i="28"/>
  <c r="G2449" i="28"/>
  <c r="F2449" i="28"/>
  <c r="D2449" i="28"/>
  <c r="J2448" i="28"/>
  <c r="G2448" i="28"/>
  <c r="F2448" i="28"/>
  <c r="D2448" i="28"/>
  <c r="J2447" i="28"/>
  <c r="G2447" i="28"/>
  <c r="F2447" i="28"/>
  <c r="D2447" i="28"/>
  <c r="J2446" i="28"/>
  <c r="G2446" i="28"/>
  <c r="F2446" i="28"/>
  <c r="D2446" i="28"/>
  <c r="J2445" i="28"/>
  <c r="G2445" i="28"/>
  <c r="F2445" i="28"/>
  <c r="D2445" i="28"/>
  <c r="J2444" i="28"/>
  <c r="G2444" i="28"/>
  <c r="F2444" i="28"/>
  <c r="D2444" i="28"/>
  <c r="J2443" i="28"/>
  <c r="G2443" i="28"/>
  <c r="F2443" i="28"/>
  <c r="D2443" i="28"/>
  <c r="J2442" i="28"/>
  <c r="G2442" i="28"/>
  <c r="F2442" i="28"/>
  <c r="D2442" i="28"/>
  <c r="J2441" i="28"/>
  <c r="G2441" i="28"/>
  <c r="F2441" i="28"/>
  <c r="D2441" i="28"/>
  <c r="J2440" i="28"/>
  <c r="G2440" i="28"/>
  <c r="F2440" i="28"/>
  <c r="D2440" i="28"/>
  <c r="J2439" i="28"/>
  <c r="G2439" i="28"/>
  <c r="F2439" i="28"/>
  <c r="D2439" i="28"/>
  <c r="J2438" i="28"/>
  <c r="G2438" i="28"/>
  <c r="F2438" i="28"/>
  <c r="D2438" i="28"/>
  <c r="J2437" i="28"/>
  <c r="G2437" i="28"/>
  <c r="F2437" i="28"/>
  <c r="D2437" i="28"/>
  <c r="J2436" i="28"/>
  <c r="G2436" i="28"/>
  <c r="F2436" i="28"/>
  <c r="D2436" i="28"/>
  <c r="J2435" i="28"/>
  <c r="G2435" i="28"/>
  <c r="F2435" i="28"/>
  <c r="D2435" i="28"/>
  <c r="J2434" i="28"/>
  <c r="G2434" i="28"/>
  <c r="F2434" i="28"/>
  <c r="D2434" i="28"/>
  <c r="J2433" i="28"/>
  <c r="G2433" i="28"/>
  <c r="F2433" i="28"/>
  <c r="D2433" i="28"/>
  <c r="J2432" i="28"/>
  <c r="G2432" i="28"/>
  <c r="F2432" i="28"/>
  <c r="D2432" i="28"/>
  <c r="J2431" i="28"/>
  <c r="G2431" i="28"/>
  <c r="F2431" i="28"/>
  <c r="D2431" i="28"/>
  <c r="J2430" i="28"/>
  <c r="G2430" i="28"/>
  <c r="F2430" i="28"/>
  <c r="D2430" i="28"/>
  <c r="J2429" i="28"/>
  <c r="G2429" i="28"/>
  <c r="F2429" i="28"/>
  <c r="D2429" i="28"/>
  <c r="J2428" i="28"/>
  <c r="G2428" i="28"/>
  <c r="F2428" i="28"/>
  <c r="D2428" i="28"/>
  <c r="J2427" i="28"/>
  <c r="G2427" i="28"/>
  <c r="F2427" i="28"/>
  <c r="D2427" i="28"/>
  <c r="J2426" i="28"/>
  <c r="G2426" i="28"/>
  <c r="F2426" i="28"/>
  <c r="D2426" i="28"/>
  <c r="J2425" i="28"/>
  <c r="G2425" i="28"/>
  <c r="F2425" i="28"/>
  <c r="D2425" i="28"/>
  <c r="J2424" i="28"/>
  <c r="G2424" i="28"/>
  <c r="F2424" i="28"/>
  <c r="D2424" i="28"/>
  <c r="J2423" i="28"/>
  <c r="G2423" i="28"/>
  <c r="F2423" i="28"/>
  <c r="D2423" i="28"/>
  <c r="J2422" i="28"/>
  <c r="G2422" i="28"/>
  <c r="F2422" i="28"/>
  <c r="D2422" i="28"/>
  <c r="J2421" i="28"/>
  <c r="G2421" i="28"/>
  <c r="F2421" i="28"/>
  <c r="D2421" i="28"/>
  <c r="J2420" i="28"/>
  <c r="G2420" i="28"/>
  <c r="F2420" i="28"/>
  <c r="D2420" i="28"/>
  <c r="J2419" i="28"/>
  <c r="G2419" i="28"/>
  <c r="F2419" i="28"/>
  <c r="D2419" i="28"/>
  <c r="J2418" i="28"/>
  <c r="G2418" i="28"/>
  <c r="F2418" i="28"/>
  <c r="D2418" i="28"/>
  <c r="J2417" i="28"/>
  <c r="G2417" i="28"/>
  <c r="F2417" i="28"/>
  <c r="D2417" i="28"/>
  <c r="J2416" i="28"/>
  <c r="G2416" i="28"/>
  <c r="F2416" i="28"/>
  <c r="D2416" i="28"/>
  <c r="J2415" i="28"/>
  <c r="G2415" i="28"/>
  <c r="F2415" i="28"/>
  <c r="D2415" i="28"/>
  <c r="J2414" i="28"/>
  <c r="G2414" i="28"/>
  <c r="F2414" i="28"/>
  <c r="D2414" i="28"/>
  <c r="J2413" i="28"/>
  <c r="G2413" i="28"/>
  <c r="F2413" i="28"/>
  <c r="D2413" i="28"/>
  <c r="J2412" i="28"/>
  <c r="G2412" i="28"/>
  <c r="F2412" i="28"/>
  <c r="D2412" i="28"/>
  <c r="J2411" i="28"/>
  <c r="G2411" i="28"/>
  <c r="F2411" i="28"/>
  <c r="D2411" i="28"/>
  <c r="J2410" i="28"/>
  <c r="G2410" i="28"/>
  <c r="F2410" i="28"/>
  <c r="D2410" i="28"/>
  <c r="J2409" i="28"/>
  <c r="G2409" i="28"/>
  <c r="F2409" i="28"/>
  <c r="D2409" i="28"/>
  <c r="J2408" i="28"/>
  <c r="G2408" i="28"/>
  <c r="F2408" i="28"/>
  <c r="D2408" i="28"/>
  <c r="J2407" i="28"/>
  <c r="G2407" i="28"/>
  <c r="F2407" i="28"/>
  <c r="D2407" i="28"/>
  <c r="J2406" i="28"/>
  <c r="G2406" i="28"/>
  <c r="F2406" i="28"/>
  <c r="D2406" i="28"/>
  <c r="J2405" i="28"/>
  <c r="G2405" i="28"/>
  <c r="F2405" i="28"/>
  <c r="D2405" i="28"/>
  <c r="J2404" i="28"/>
  <c r="G2404" i="28"/>
  <c r="F2404" i="28"/>
  <c r="D2404" i="28"/>
  <c r="J2403" i="28"/>
  <c r="G2403" i="28"/>
  <c r="F2403" i="28"/>
  <c r="D2403" i="28"/>
  <c r="J2402" i="28"/>
  <c r="G2402" i="28"/>
  <c r="F2402" i="28"/>
  <c r="D2402" i="28"/>
  <c r="J2401" i="28"/>
  <c r="G2401" i="28"/>
  <c r="F2401" i="28"/>
  <c r="D2401" i="28"/>
  <c r="J2400" i="28"/>
  <c r="G2400" i="28"/>
  <c r="F2400" i="28"/>
  <c r="D2400" i="28"/>
  <c r="J2399" i="28"/>
  <c r="G2399" i="28"/>
  <c r="F2399" i="28"/>
  <c r="D2399" i="28"/>
  <c r="J2398" i="28"/>
  <c r="G2398" i="28"/>
  <c r="F2398" i="28"/>
  <c r="D2398" i="28"/>
  <c r="J2397" i="28"/>
  <c r="G2397" i="28"/>
  <c r="F2397" i="28"/>
  <c r="D2397" i="28"/>
  <c r="J2396" i="28"/>
  <c r="G2396" i="28"/>
  <c r="F2396" i="28"/>
  <c r="D2396" i="28"/>
  <c r="J2395" i="28"/>
  <c r="G2395" i="28"/>
  <c r="F2395" i="28"/>
  <c r="D2395" i="28"/>
  <c r="J2394" i="28"/>
  <c r="G2394" i="28"/>
  <c r="F2394" i="28"/>
  <c r="D2394" i="28"/>
  <c r="J2393" i="28"/>
  <c r="G2393" i="28"/>
  <c r="F2393" i="28"/>
  <c r="D2393" i="28"/>
  <c r="J2392" i="28"/>
  <c r="G2392" i="28"/>
  <c r="F2392" i="28"/>
  <c r="D2392" i="28"/>
  <c r="J2391" i="28"/>
  <c r="G2391" i="28"/>
  <c r="F2391" i="28"/>
  <c r="D2391" i="28"/>
  <c r="J2390" i="28"/>
  <c r="G2390" i="28"/>
  <c r="F2390" i="28"/>
  <c r="D2390" i="28"/>
  <c r="J2389" i="28"/>
  <c r="G2389" i="28"/>
  <c r="F2389" i="28"/>
  <c r="D2389" i="28"/>
  <c r="J2388" i="28"/>
  <c r="G2388" i="28"/>
  <c r="F2388" i="28"/>
  <c r="D2388" i="28"/>
  <c r="J2387" i="28"/>
  <c r="G2387" i="28"/>
  <c r="F2387" i="28"/>
  <c r="D2387" i="28"/>
  <c r="J2386" i="28"/>
  <c r="G2386" i="28"/>
  <c r="F2386" i="28"/>
  <c r="D2386" i="28"/>
  <c r="J2385" i="28"/>
  <c r="G2385" i="28"/>
  <c r="F2385" i="28"/>
  <c r="D2385" i="28"/>
  <c r="J2384" i="28"/>
  <c r="G2384" i="28"/>
  <c r="F2384" i="28"/>
  <c r="D2384" i="28"/>
  <c r="J2383" i="28"/>
  <c r="G2383" i="28"/>
  <c r="F2383" i="28"/>
  <c r="D2383" i="28"/>
  <c r="J2382" i="28"/>
  <c r="G2382" i="28"/>
  <c r="F2382" i="28"/>
  <c r="D2382" i="28"/>
  <c r="J2381" i="28"/>
  <c r="G2381" i="28"/>
  <c r="F2381" i="28"/>
  <c r="D2381" i="28"/>
  <c r="J2380" i="28"/>
  <c r="G2380" i="28"/>
  <c r="F2380" i="28"/>
  <c r="D2380" i="28"/>
  <c r="J2379" i="28"/>
  <c r="G2379" i="28"/>
  <c r="F2379" i="28"/>
  <c r="D2379" i="28"/>
  <c r="J2378" i="28"/>
  <c r="G2378" i="28"/>
  <c r="F2378" i="28"/>
  <c r="D2378" i="28"/>
  <c r="J2377" i="28"/>
  <c r="G2377" i="28"/>
  <c r="F2377" i="28"/>
  <c r="D2377" i="28"/>
  <c r="J2376" i="28"/>
  <c r="G2376" i="28"/>
  <c r="F2376" i="28"/>
  <c r="D2376" i="28"/>
  <c r="J2375" i="28"/>
  <c r="G2375" i="28"/>
  <c r="F2375" i="28"/>
  <c r="D2375" i="28"/>
  <c r="J2374" i="28"/>
  <c r="G2374" i="28"/>
  <c r="F2374" i="28"/>
  <c r="D2374" i="28"/>
  <c r="J2373" i="28"/>
  <c r="G2373" i="28"/>
  <c r="F2373" i="28"/>
  <c r="D2373" i="28"/>
  <c r="J2372" i="28"/>
  <c r="G2372" i="28"/>
  <c r="F2372" i="28"/>
  <c r="D2372" i="28"/>
  <c r="J2371" i="28"/>
  <c r="G2371" i="28"/>
  <c r="F2371" i="28"/>
  <c r="D2371" i="28"/>
  <c r="J2370" i="28"/>
  <c r="G2370" i="28"/>
  <c r="F2370" i="28"/>
  <c r="D2370" i="28"/>
  <c r="J2369" i="28"/>
  <c r="G2369" i="28"/>
  <c r="F2369" i="28"/>
  <c r="D2369" i="28"/>
  <c r="J2368" i="28"/>
  <c r="G2368" i="28"/>
  <c r="F2368" i="28"/>
  <c r="D2368" i="28"/>
  <c r="J2367" i="28"/>
  <c r="G2367" i="28"/>
  <c r="F2367" i="28"/>
  <c r="D2367" i="28"/>
  <c r="J2366" i="28"/>
  <c r="G2366" i="28"/>
  <c r="F2366" i="28"/>
  <c r="D2366" i="28"/>
  <c r="J2365" i="28"/>
  <c r="G2365" i="28"/>
  <c r="F2365" i="28"/>
  <c r="D2365" i="28"/>
  <c r="J2364" i="28"/>
  <c r="G2364" i="28"/>
  <c r="F2364" i="28"/>
  <c r="D2364" i="28"/>
  <c r="J2363" i="28"/>
  <c r="G2363" i="28"/>
  <c r="F2363" i="28"/>
  <c r="D2363" i="28"/>
  <c r="J2362" i="28"/>
  <c r="G2362" i="28"/>
  <c r="F2362" i="28"/>
  <c r="D2362" i="28"/>
  <c r="J2361" i="28"/>
  <c r="G2361" i="28"/>
  <c r="F2361" i="28"/>
  <c r="D2361" i="28"/>
  <c r="J2360" i="28"/>
  <c r="G2360" i="28"/>
  <c r="F2360" i="28"/>
  <c r="D2360" i="28"/>
  <c r="J2359" i="28"/>
  <c r="G2359" i="28"/>
  <c r="F2359" i="28"/>
  <c r="D2359" i="28"/>
  <c r="J2358" i="28"/>
  <c r="G2358" i="28"/>
  <c r="F2358" i="28"/>
  <c r="D2358" i="28"/>
  <c r="J2357" i="28"/>
  <c r="G2357" i="28"/>
  <c r="F2357" i="28"/>
  <c r="D2357" i="28"/>
  <c r="J2356" i="28"/>
  <c r="G2356" i="28"/>
  <c r="F2356" i="28"/>
  <c r="D2356" i="28"/>
  <c r="J2355" i="28"/>
  <c r="G2355" i="28"/>
  <c r="F2355" i="28"/>
  <c r="D2355" i="28"/>
  <c r="J2354" i="28"/>
  <c r="G2354" i="28"/>
  <c r="F2354" i="28"/>
  <c r="D2354" i="28"/>
  <c r="J2353" i="28"/>
  <c r="G2353" i="28"/>
  <c r="F2353" i="28"/>
  <c r="D2353" i="28"/>
  <c r="J2352" i="28"/>
  <c r="G2352" i="28"/>
  <c r="F2352" i="28"/>
  <c r="D2352" i="28"/>
  <c r="J2351" i="28"/>
  <c r="G2351" i="28"/>
  <c r="F2351" i="28"/>
  <c r="D2351" i="28"/>
  <c r="J2350" i="28"/>
  <c r="G2350" i="28"/>
  <c r="F2350" i="28"/>
  <c r="D2350" i="28"/>
  <c r="J2349" i="28"/>
  <c r="G2349" i="28"/>
  <c r="F2349" i="28"/>
  <c r="D2349" i="28"/>
  <c r="J2348" i="28"/>
  <c r="G2348" i="28"/>
  <c r="F2348" i="28"/>
  <c r="D2348" i="28"/>
  <c r="J2347" i="28"/>
  <c r="G2347" i="28"/>
  <c r="F2347" i="28"/>
  <c r="D2347" i="28"/>
  <c r="J2346" i="28"/>
  <c r="G2346" i="28"/>
  <c r="F2346" i="28"/>
  <c r="D2346" i="28"/>
  <c r="J2345" i="28"/>
  <c r="G2345" i="28"/>
  <c r="F2345" i="28"/>
  <c r="D2345" i="28"/>
  <c r="J2344" i="28"/>
  <c r="G2344" i="28"/>
  <c r="F2344" i="28"/>
  <c r="D2344" i="28"/>
  <c r="J2343" i="28"/>
  <c r="G2343" i="28"/>
  <c r="F2343" i="28"/>
  <c r="D2343" i="28"/>
  <c r="J2342" i="28"/>
  <c r="G2342" i="28"/>
  <c r="F2342" i="28"/>
  <c r="D2342" i="28"/>
  <c r="J2341" i="28"/>
  <c r="G2341" i="28"/>
  <c r="F2341" i="28"/>
  <c r="D2341" i="28"/>
  <c r="J2340" i="28"/>
  <c r="G2340" i="28"/>
  <c r="F2340" i="28"/>
  <c r="D2340" i="28"/>
  <c r="J2339" i="28"/>
  <c r="G2339" i="28"/>
  <c r="F2339" i="28"/>
  <c r="D2339" i="28"/>
  <c r="J2338" i="28"/>
  <c r="G2338" i="28"/>
  <c r="F2338" i="28"/>
  <c r="D2338" i="28"/>
  <c r="J2337" i="28"/>
  <c r="G2337" i="28"/>
  <c r="F2337" i="28"/>
  <c r="D2337" i="28"/>
  <c r="J2336" i="28"/>
  <c r="G2336" i="28"/>
  <c r="F2336" i="28"/>
  <c r="D2336" i="28"/>
  <c r="J2335" i="28"/>
  <c r="G2335" i="28"/>
  <c r="F2335" i="28"/>
  <c r="D2335" i="28"/>
  <c r="J2334" i="28"/>
  <c r="G2334" i="28"/>
  <c r="F2334" i="28"/>
  <c r="D2334" i="28"/>
  <c r="J2333" i="28"/>
  <c r="G2333" i="28"/>
  <c r="F2333" i="28"/>
  <c r="D2333" i="28"/>
  <c r="J2332" i="28"/>
  <c r="G2332" i="28"/>
  <c r="F2332" i="28"/>
  <c r="D2332" i="28"/>
  <c r="J2331" i="28"/>
  <c r="G2331" i="28"/>
  <c r="F2331" i="28"/>
  <c r="D2331" i="28"/>
  <c r="J2330" i="28"/>
  <c r="G2330" i="28"/>
  <c r="F2330" i="28"/>
  <c r="D2330" i="28"/>
  <c r="J2329" i="28"/>
  <c r="G2329" i="28"/>
  <c r="F2329" i="28"/>
  <c r="D2329" i="28"/>
  <c r="J2328" i="28"/>
  <c r="G2328" i="28"/>
  <c r="F2328" i="28"/>
  <c r="D2328" i="28"/>
  <c r="J2327" i="28"/>
  <c r="G2327" i="28"/>
  <c r="F2327" i="28"/>
  <c r="D2327" i="28"/>
  <c r="J2326" i="28"/>
  <c r="G2326" i="28"/>
  <c r="F2326" i="28"/>
  <c r="D2326" i="28"/>
  <c r="J2325" i="28"/>
  <c r="G2325" i="28"/>
  <c r="F2325" i="28"/>
  <c r="D2325" i="28"/>
  <c r="J2324" i="28"/>
  <c r="G2324" i="28"/>
  <c r="F2324" i="28"/>
  <c r="D2324" i="28"/>
  <c r="J2323" i="28"/>
  <c r="G2323" i="28"/>
  <c r="F2323" i="28"/>
  <c r="D2323" i="28"/>
  <c r="J2322" i="28"/>
  <c r="G2322" i="28"/>
  <c r="F2322" i="28"/>
  <c r="D2322" i="28"/>
  <c r="J2321" i="28"/>
  <c r="G2321" i="28"/>
  <c r="F2321" i="28"/>
  <c r="D2321" i="28"/>
  <c r="J2320" i="28"/>
  <c r="G2320" i="28"/>
  <c r="F2320" i="28"/>
  <c r="D2320" i="28"/>
  <c r="J2319" i="28"/>
  <c r="G2319" i="28"/>
  <c r="F2319" i="28"/>
  <c r="D2319" i="28"/>
  <c r="J2318" i="28"/>
  <c r="G2318" i="28"/>
  <c r="F2318" i="28"/>
  <c r="D2318" i="28"/>
  <c r="J2317" i="28"/>
  <c r="G2317" i="28"/>
  <c r="F2317" i="28"/>
  <c r="D2317" i="28"/>
  <c r="J2316" i="28"/>
  <c r="G2316" i="28"/>
  <c r="F2316" i="28"/>
  <c r="D2316" i="28"/>
  <c r="J2315" i="28"/>
  <c r="G2315" i="28"/>
  <c r="F2315" i="28"/>
  <c r="D2315" i="28"/>
  <c r="J2314" i="28"/>
  <c r="G2314" i="28"/>
  <c r="F2314" i="28"/>
  <c r="D2314" i="28"/>
  <c r="J2313" i="28"/>
  <c r="G2313" i="28"/>
  <c r="F2313" i="28"/>
  <c r="D2313" i="28"/>
  <c r="J2312" i="28"/>
  <c r="G2312" i="28"/>
  <c r="F2312" i="28"/>
  <c r="D2312" i="28"/>
  <c r="J2311" i="28"/>
  <c r="G2311" i="28"/>
  <c r="F2311" i="28"/>
  <c r="D2311" i="28"/>
  <c r="J2310" i="28"/>
  <c r="G2310" i="28"/>
  <c r="F2310" i="28"/>
  <c r="D2310" i="28"/>
  <c r="J2309" i="28"/>
  <c r="G2309" i="28"/>
  <c r="F2309" i="28"/>
  <c r="D2309" i="28"/>
  <c r="J2308" i="28"/>
  <c r="G2308" i="28"/>
  <c r="F2308" i="28"/>
  <c r="D2308" i="28"/>
  <c r="J2307" i="28"/>
  <c r="G2307" i="28"/>
  <c r="F2307" i="28"/>
  <c r="D2307" i="28"/>
  <c r="J2306" i="28"/>
  <c r="G2306" i="28"/>
  <c r="F2306" i="28"/>
  <c r="D2306" i="28"/>
  <c r="J2305" i="28"/>
  <c r="G2305" i="28"/>
  <c r="F2305" i="28"/>
  <c r="D2305" i="28"/>
  <c r="J2304" i="28"/>
  <c r="G2304" i="28"/>
  <c r="F2304" i="28"/>
  <c r="D2304" i="28"/>
  <c r="J2303" i="28"/>
  <c r="G2303" i="28"/>
  <c r="F2303" i="28"/>
  <c r="D2303" i="28"/>
  <c r="J2302" i="28"/>
  <c r="G2302" i="28"/>
  <c r="F2302" i="28"/>
  <c r="D2302" i="28"/>
  <c r="J2301" i="28"/>
  <c r="G2301" i="28"/>
  <c r="F2301" i="28"/>
  <c r="D2301" i="28"/>
  <c r="J2300" i="28"/>
  <c r="G2300" i="28"/>
  <c r="F2300" i="28"/>
  <c r="D2300" i="28"/>
  <c r="J2299" i="28"/>
  <c r="G2299" i="28"/>
  <c r="F2299" i="28"/>
  <c r="D2299" i="28"/>
  <c r="J2298" i="28"/>
  <c r="G2298" i="28"/>
  <c r="F2298" i="28"/>
  <c r="D2298" i="28"/>
  <c r="J2297" i="28"/>
  <c r="G2297" i="28"/>
  <c r="F2297" i="28"/>
  <c r="D2297" i="28"/>
  <c r="J2296" i="28"/>
  <c r="G2296" i="28"/>
  <c r="F2296" i="28"/>
  <c r="D2296" i="28"/>
  <c r="J2295" i="28"/>
  <c r="G2295" i="28"/>
  <c r="F2295" i="28"/>
  <c r="D2295" i="28"/>
  <c r="J2294" i="28"/>
  <c r="G2294" i="28"/>
  <c r="F2294" i="28"/>
  <c r="D2294" i="28"/>
  <c r="J2293" i="28"/>
  <c r="G2293" i="28"/>
  <c r="F2293" i="28"/>
  <c r="D2293" i="28"/>
  <c r="J2292" i="28"/>
  <c r="G2292" i="28"/>
  <c r="F2292" i="28"/>
  <c r="D2292" i="28"/>
  <c r="J2291" i="28"/>
  <c r="G2291" i="28"/>
  <c r="F2291" i="28"/>
  <c r="D2291" i="28"/>
  <c r="J2290" i="28"/>
  <c r="G2290" i="28"/>
  <c r="F2290" i="28"/>
  <c r="D2290" i="28"/>
  <c r="J2289" i="28"/>
  <c r="G2289" i="28"/>
  <c r="F2289" i="28"/>
  <c r="D2289" i="28"/>
  <c r="J2288" i="28"/>
  <c r="G2288" i="28"/>
  <c r="F2288" i="28"/>
  <c r="D2288" i="28"/>
  <c r="J2287" i="28"/>
  <c r="G2287" i="28"/>
  <c r="F2287" i="28"/>
  <c r="D2287" i="28"/>
  <c r="J2286" i="28"/>
  <c r="G2286" i="28"/>
  <c r="F2286" i="28"/>
  <c r="D2286" i="28"/>
  <c r="J2285" i="28"/>
  <c r="G2285" i="28"/>
  <c r="F2285" i="28"/>
  <c r="D2285" i="28"/>
  <c r="J2284" i="28"/>
  <c r="G2284" i="28"/>
  <c r="F2284" i="28"/>
  <c r="D2284" i="28"/>
  <c r="J2283" i="28"/>
  <c r="G2283" i="28"/>
  <c r="F2283" i="28"/>
  <c r="D2283" i="28"/>
  <c r="J2282" i="28"/>
  <c r="G2282" i="28"/>
  <c r="F2282" i="28"/>
  <c r="D2282" i="28"/>
  <c r="J2281" i="28"/>
  <c r="G2281" i="28"/>
  <c r="F2281" i="28"/>
  <c r="D2281" i="28"/>
  <c r="J2280" i="28"/>
  <c r="G2280" i="28"/>
  <c r="F2280" i="28"/>
  <c r="D2280" i="28"/>
  <c r="J2279" i="28"/>
  <c r="G2279" i="28"/>
  <c r="F2279" i="28"/>
  <c r="D2279" i="28"/>
  <c r="J2278" i="28"/>
  <c r="G2278" i="28"/>
  <c r="F2278" i="28"/>
  <c r="D2278" i="28"/>
  <c r="J2277" i="28"/>
  <c r="G2277" i="28"/>
  <c r="F2277" i="28"/>
  <c r="D2277" i="28"/>
  <c r="J2276" i="28"/>
  <c r="G2276" i="28"/>
  <c r="F2276" i="28"/>
  <c r="D2276" i="28"/>
  <c r="J2275" i="28"/>
  <c r="G2275" i="28"/>
  <c r="F2275" i="28"/>
  <c r="D2275" i="28"/>
  <c r="J2274" i="28"/>
  <c r="G2274" i="28"/>
  <c r="F2274" i="28"/>
  <c r="D2274" i="28"/>
  <c r="J2273" i="28"/>
  <c r="G2273" i="28"/>
  <c r="F2273" i="28"/>
  <c r="D2273" i="28"/>
  <c r="J2272" i="28"/>
  <c r="G2272" i="28"/>
  <c r="F2272" i="28"/>
  <c r="D2272" i="28"/>
  <c r="J2271" i="28"/>
  <c r="G2271" i="28"/>
  <c r="F2271" i="28"/>
  <c r="D2271" i="28"/>
  <c r="J2270" i="28"/>
  <c r="G2270" i="28"/>
  <c r="F2270" i="28"/>
  <c r="D2270" i="28"/>
  <c r="J2269" i="28"/>
  <c r="G2269" i="28"/>
  <c r="F2269" i="28"/>
  <c r="D2269" i="28"/>
  <c r="J2268" i="28"/>
  <c r="G2268" i="28"/>
  <c r="F2268" i="28"/>
  <c r="D2268" i="28"/>
  <c r="J2267" i="28"/>
  <c r="G2267" i="28"/>
  <c r="F2267" i="28"/>
  <c r="D2267" i="28"/>
  <c r="J2266" i="28"/>
  <c r="G2266" i="28"/>
  <c r="F2266" i="28"/>
  <c r="D2266" i="28"/>
  <c r="J2265" i="28"/>
  <c r="G2265" i="28"/>
  <c r="F2265" i="28"/>
  <c r="D2265" i="28"/>
  <c r="J2264" i="28"/>
  <c r="G2264" i="28"/>
  <c r="F2264" i="28"/>
  <c r="D2264" i="28"/>
  <c r="J2263" i="28"/>
  <c r="G2263" i="28"/>
  <c r="F2263" i="28"/>
  <c r="D2263" i="28"/>
  <c r="J2262" i="28"/>
  <c r="G2262" i="28"/>
  <c r="F2262" i="28"/>
  <c r="D2262" i="28"/>
  <c r="J2261" i="28"/>
  <c r="G2261" i="28"/>
  <c r="F2261" i="28"/>
  <c r="D2261" i="28"/>
  <c r="J2260" i="28"/>
  <c r="G2260" i="28"/>
  <c r="F2260" i="28"/>
  <c r="D2260" i="28"/>
  <c r="J2259" i="28"/>
  <c r="G2259" i="28"/>
  <c r="F2259" i="28"/>
  <c r="D2259" i="28"/>
  <c r="J2258" i="28"/>
  <c r="G2258" i="28"/>
  <c r="F2258" i="28"/>
  <c r="D2258" i="28"/>
  <c r="J2257" i="28"/>
  <c r="G2257" i="28"/>
  <c r="F2257" i="28"/>
  <c r="D2257" i="28"/>
  <c r="J2256" i="28"/>
  <c r="G2256" i="28"/>
  <c r="F2256" i="28"/>
  <c r="D2256" i="28"/>
  <c r="J2255" i="28"/>
  <c r="G2255" i="28"/>
  <c r="F2255" i="28"/>
  <c r="D2255" i="28"/>
  <c r="J2254" i="28"/>
  <c r="G2254" i="28"/>
  <c r="F2254" i="28"/>
  <c r="D2254" i="28"/>
  <c r="J2253" i="28"/>
  <c r="G2253" i="28"/>
  <c r="F2253" i="28"/>
  <c r="D2253" i="28"/>
  <c r="J2252" i="28"/>
  <c r="G2252" i="28"/>
  <c r="F2252" i="28"/>
  <c r="D2252" i="28"/>
  <c r="J2251" i="28"/>
  <c r="G2251" i="28"/>
  <c r="F2251" i="28"/>
  <c r="D2251" i="28"/>
  <c r="J2250" i="28"/>
  <c r="G2250" i="28"/>
  <c r="F2250" i="28"/>
  <c r="D2250" i="28"/>
  <c r="J2249" i="28"/>
  <c r="G2249" i="28"/>
  <c r="F2249" i="28"/>
  <c r="D2249" i="28"/>
  <c r="J2248" i="28"/>
  <c r="G2248" i="28"/>
  <c r="F2248" i="28"/>
  <c r="D2248" i="28"/>
  <c r="J2247" i="28"/>
  <c r="G2247" i="28"/>
  <c r="F2247" i="28"/>
  <c r="D2247" i="28"/>
  <c r="J2246" i="28"/>
  <c r="G2246" i="28"/>
  <c r="F2246" i="28"/>
  <c r="D2246" i="28"/>
  <c r="J2245" i="28"/>
  <c r="G2245" i="28"/>
  <c r="F2245" i="28"/>
  <c r="D2245" i="28"/>
  <c r="J2244" i="28"/>
  <c r="G2244" i="28"/>
  <c r="F2244" i="28"/>
  <c r="D2244" i="28"/>
  <c r="J2243" i="28"/>
  <c r="G2243" i="28"/>
  <c r="F2243" i="28"/>
  <c r="D2243" i="28"/>
  <c r="J2242" i="28"/>
  <c r="G2242" i="28"/>
  <c r="F2242" i="28"/>
  <c r="D2242" i="28"/>
  <c r="J2241" i="28"/>
  <c r="G2241" i="28"/>
  <c r="F2241" i="28"/>
  <c r="D2241" i="28"/>
  <c r="J2240" i="28"/>
  <c r="G2240" i="28"/>
  <c r="F2240" i="28"/>
  <c r="D2240" i="28"/>
  <c r="J2239" i="28"/>
  <c r="G2239" i="28"/>
  <c r="F2239" i="28"/>
  <c r="D2239" i="28"/>
  <c r="J2238" i="28"/>
  <c r="G2238" i="28"/>
  <c r="F2238" i="28"/>
  <c r="D2238" i="28"/>
  <c r="J2237" i="28"/>
  <c r="G2237" i="28"/>
  <c r="F2237" i="28"/>
  <c r="D2237" i="28"/>
  <c r="J2236" i="28"/>
  <c r="G2236" i="28"/>
  <c r="F2236" i="28"/>
  <c r="D2236" i="28"/>
  <c r="J2235" i="28"/>
  <c r="G2235" i="28"/>
  <c r="F2235" i="28"/>
  <c r="D2235" i="28"/>
  <c r="J2234" i="28"/>
  <c r="G2234" i="28"/>
  <c r="F2234" i="28"/>
  <c r="D2234" i="28"/>
  <c r="J2233" i="28"/>
  <c r="G2233" i="28"/>
  <c r="F2233" i="28"/>
  <c r="D2233" i="28"/>
  <c r="J2232" i="28"/>
  <c r="G2232" i="28"/>
  <c r="F2232" i="28"/>
  <c r="D2232" i="28"/>
  <c r="J2231" i="28"/>
  <c r="G2231" i="28"/>
  <c r="F2231" i="28"/>
  <c r="D2231" i="28"/>
  <c r="J2230" i="28"/>
  <c r="G2230" i="28"/>
  <c r="F2230" i="28"/>
  <c r="D2230" i="28"/>
  <c r="J2229" i="28"/>
  <c r="G2229" i="28"/>
  <c r="F2229" i="28"/>
  <c r="D2229" i="28"/>
  <c r="J2228" i="28"/>
  <c r="G2228" i="28"/>
  <c r="F2228" i="28"/>
  <c r="D2228" i="28"/>
  <c r="J2227" i="28"/>
  <c r="G2227" i="28"/>
  <c r="F2227" i="28"/>
  <c r="D2227" i="28"/>
  <c r="J2226" i="28"/>
  <c r="G2226" i="28"/>
  <c r="F2226" i="28"/>
  <c r="D2226" i="28"/>
  <c r="J2225" i="28"/>
  <c r="G2225" i="28"/>
  <c r="F2225" i="28"/>
  <c r="D2225" i="28"/>
  <c r="J2224" i="28"/>
  <c r="G2224" i="28"/>
  <c r="F2224" i="28"/>
  <c r="D2224" i="28"/>
  <c r="J2223" i="28"/>
  <c r="G2223" i="28"/>
  <c r="F2223" i="28"/>
  <c r="D2223" i="28"/>
  <c r="J2222" i="28"/>
  <c r="G2222" i="28"/>
  <c r="F2222" i="28"/>
  <c r="D2222" i="28"/>
  <c r="J2221" i="28"/>
  <c r="G2221" i="28"/>
  <c r="F2221" i="28"/>
  <c r="D2221" i="28"/>
  <c r="J2220" i="28"/>
  <c r="G2220" i="28"/>
  <c r="F2220" i="28"/>
  <c r="D2220" i="28"/>
  <c r="J2219" i="28"/>
  <c r="G2219" i="28"/>
  <c r="F2219" i="28"/>
  <c r="D2219" i="28"/>
  <c r="J2218" i="28"/>
  <c r="G2218" i="28"/>
  <c r="F2218" i="28"/>
  <c r="D2218" i="28"/>
  <c r="J2217" i="28"/>
  <c r="G2217" i="28"/>
  <c r="F2217" i="28"/>
  <c r="D2217" i="28"/>
  <c r="J2216" i="28"/>
  <c r="G2216" i="28"/>
  <c r="F2216" i="28"/>
  <c r="D2216" i="28"/>
  <c r="J2215" i="28"/>
  <c r="G2215" i="28"/>
  <c r="F2215" i="28"/>
  <c r="D2215" i="28"/>
  <c r="J2214" i="28"/>
  <c r="G2214" i="28"/>
  <c r="F2214" i="28"/>
  <c r="D2214" i="28"/>
  <c r="J2213" i="28"/>
  <c r="G2213" i="28"/>
  <c r="G58" i="29" s="1"/>
  <c r="I58" i="29" s="1"/>
  <c r="L58" i="29" s="1"/>
  <c r="N58" i="29" s="1"/>
  <c r="O58" i="29" s="1"/>
  <c r="F2213" i="28"/>
  <c r="D2213" i="28"/>
  <c r="F58" i="29" s="1"/>
  <c r="J2212" i="28"/>
  <c r="G2212" i="28"/>
  <c r="F2212" i="28"/>
  <c r="D2212" i="28"/>
  <c r="J2211" i="28"/>
  <c r="G2211" i="28"/>
  <c r="F2211" i="28"/>
  <c r="D2211" i="28"/>
  <c r="J2210" i="28"/>
  <c r="G2210" i="28"/>
  <c r="F2210" i="28"/>
  <c r="D2210" i="28"/>
  <c r="J2209" i="28"/>
  <c r="G2209" i="28"/>
  <c r="F2209" i="28"/>
  <c r="D2209" i="28"/>
  <c r="J2208" i="28"/>
  <c r="G2208" i="28"/>
  <c r="F2208" i="28"/>
  <c r="D2208" i="28"/>
  <c r="J2207" i="28"/>
  <c r="G2207" i="28"/>
  <c r="F2207" i="28"/>
  <c r="D2207" i="28"/>
  <c r="J2206" i="28"/>
  <c r="G2206" i="28"/>
  <c r="F2206" i="28"/>
  <c r="D2206" i="28"/>
  <c r="J2205" i="28"/>
  <c r="G2205" i="28"/>
  <c r="F2205" i="28"/>
  <c r="D2205" i="28"/>
  <c r="J2204" i="28"/>
  <c r="G2204" i="28"/>
  <c r="F2204" i="28"/>
  <c r="D2204" i="28"/>
  <c r="J2203" i="28"/>
  <c r="G2203" i="28"/>
  <c r="F2203" i="28"/>
  <c r="D2203" i="28"/>
  <c r="J2202" i="28"/>
  <c r="G2202" i="28"/>
  <c r="F2202" i="28"/>
  <c r="D2202" i="28"/>
  <c r="J2201" i="28"/>
  <c r="G2201" i="28"/>
  <c r="F2201" i="28"/>
  <c r="D2201" i="28"/>
  <c r="J2200" i="28"/>
  <c r="G2200" i="28"/>
  <c r="F2200" i="28"/>
  <c r="D2200" i="28"/>
  <c r="J2199" i="28"/>
  <c r="G2199" i="28"/>
  <c r="F2199" i="28"/>
  <c r="D2199" i="28"/>
  <c r="J2198" i="28"/>
  <c r="G2198" i="28"/>
  <c r="F2198" i="28"/>
  <c r="D2198" i="28"/>
  <c r="J2197" i="28"/>
  <c r="G2197" i="28"/>
  <c r="F2197" i="28"/>
  <c r="D2197" i="28"/>
  <c r="J2196" i="28"/>
  <c r="G2196" i="28"/>
  <c r="F2196" i="28"/>
  <c r="D2196" i="28"/>
  <c r="J2195" i="28"/>
  <c r="G2195" i="28"/>
  <c r="F2195" i="28"/>
  <c r="D2195" i="28"/>
  <c r="J2194" i="28"/>
  <c r="G2194" i="28"/>
  <c r="F2194" i="28"/>
  <c r="D2194" i="28"/>
  <c r="J2193" i="28"/>
  <c r="G2193" i="28"/>
  <c r="F2193" i="28"/>
  <c r="D2193" i="28"/>
  <c r="J2192" i="28"/>
  <c r="G2192" i="28"/>
  <c r="F2192" i="28"/>
  <c r="D2192" i="28"/>
  <c r="J2191" i="28"/>
  <c r="G2191" i="28"/>
  <c r="F2191" i="28"/>
  <c r="D2191" i="28"/>
  <c r="J2190" i="28"/>
  <c r="G2190" i="28"/>
  <c r="F2190" i="28"/>
  <c r="D2190" i="28"/>
  <c r="J2189" i="28"/>
  <c r="G2189" i="28"/>
  <c r="F2189" i="28"/>
  <c r="D2189" i="28"/>
  <c r="J2188" i="28"/>
  <c r="G2188" i="28"/>
  <c r="F2188" i="28"/>
  <c r="D2188" i="28"/>
  <c r="J2187" i="28"/>
  <c r="G2187" i="28"/>
  <c r="F2187" i="28"/>
  <c r="D2187" i="28"/>
  <c r="J2186" i="28"/>
  <c r="G2186" i="28"/>
  <c r="F2186" i="28"/>
  <c r="D2186" i="28"/>
  <c r="J2185" i="28"/>
  <c r="G2185" i="28"/>
  <c r="F2185" i="28"/>
  <c r="D2185" i="28"/>
  <c r="J2184" i="28"/>
  <c r="G2184" i="28"/>
  <c r="F2184" i="28"/>
  <c r="D2184" i="28"/>
  <c r="J2183" i="28"/>
  <c r="G2183" i="28"/>
  <c r="F2183" i="28"/>
  <c r="D2183" i="28"/>
  <c r="J2182" i="28"/>
  <c r="G2182" i="28"/>
  <c r="F2182" i="28"/>
  <c r="D2182" i="28"/>
  <c r="J2181" i="28"/>
  <c r="G2181" i="28"/>
  <c r="F2181" i="28"/>
  <c r="D2181" i="28"/>
  <c r="J2180" i="28"/>
  <c r="G2180" i="28"/>
  <c r="F2180" i="28"/>
  <c r="D2180" i="28"/>
  <c r="J2179" i="28"/>
  <c r="G2179" i="28"/>
  <c r="F2179" i="28"/>
  <c r="D2179" i="28"/>
  <c r="J2178" i="28"/>
  <c r="G2178" i="28"/>
  <c r="F2178" i="28"/>
  <c r="D2178" i="28"/>
  <c r="J2177" i="28"/>
  <c r="G2177" i="28"/>
  <c r="F2177" i="28"/>
  <c r="D2177" i="28"/>
  <c r="J2176" i="28"/>
  <c r="G2176" i="28"/>
  <c r="F2176" i="28"/>
  <c r="D2176" i="28"/>
  <c r="J2175" i="28"/>
  <c r="G2175" i="28"/>
  <c r="F2175" i="28"/>
  <c r="D2175" i="28"/>
  <c r="J2174" i="28"/>
  <c r="G2174" i="28"/>
  <c r="F2174" i="28"/>
  <c r="D2174" i="28"/>
  <c r="J2173" i="28"/>
  <c r="G2173" i="28"/>
  <c r="F2173" i="28"/>
  <c r="D2173" i="28"/>
  <c r="J2172" i="28"/>
  <c r="G2172" i="28"/>
  <c r="F2172" i="28"/>
  <c r="D2172" i="28"/>
  <c r="J2171" i="28"/>
  <c r="G2171" i="28"/>
  <c r="F2171" i="28"/>
  <c r="D2171" i="28"/>
  <c r="J2170" i="28"/>
  <c r="G2170" i="28"/>
  <c r="F2170" i="28"/>
  <c r="D2170" i="28"/>
  <c r="J2169" i="28"/>
  <c r="G2169" i="28"/>
  <c r="F2169" i="28"/>
  <c r="D2169" i="28"/>
  <c r="J2168" i="28"/>
  <c r="G2168" i="28"/>
  <c r="F2168" i="28"/>
  <c r="D2168" i="28"/>
  <c r="J2167" i="28"/>
  <c r="G2167" i="28"/>
  <c r="F2167" i="28"/>
  <c r="D2167" i="28"/>
  <c r="J2166" i="28"/>
  <c r="G2166" i="28"/>
  <c r="F2166" i="28"/>
  <c r="D2166" i="28"/>
  <c r="J2165" i="28"/>
  <c r="G2165" i="28"/>
  <c r="F2165" i="28"/>
  <c r="D2165" i="28"/>
  <c r="J2164" i="28"/>
  <c r="G2164" i="28"/>
  <c r="F2164" i="28"/>
  <c r="D2164" i="28"/>
  <c r="J2163" i="28"/>
  <c r="G2163" i="28"/>
  <c r="F2163" i="28"/>
  <c r="D2163" i="28"/>
  <c r="J2162" i="28"/>
  <c r="G2162" i="28"/>
  <c r="F2162" i="28"/>
  <c r="D2162" i="28"/>
  <c r="J2161" i="28"/>
  <c r="G2161" i="28"/>
  <c r="F2161" i="28"/>
  <c r="D2161" i="28"/>
  <c r="J2160" i="28"/>
  <c r="G2160" i="28"/>
  <c r="F2160" i="28"/>
  <c r="D2160" i="28"/>
  <c r="J2159" i="28"/>
  <c r="G2159" i="28"/>
  <c r="F2159" i="28"/>
  <c r="D2159" i="28"/>
  <c r="J2158" i="28"/>
  <c r="G2158" i="28"/>
  <c r="F2158" i="28"/>
  <c r="D2158" i="28"/>
  <c r="J2157" i="28"/>
  <c r="G2157" i="28"/>
  <c r="F2157" i="28"/>
  <c r="D2157" i="28"/>
  <c r="J2156" i="28"/>
  <c r="G2156" i="28"/>
  <c r="F2156" i="28"/>
  <c r="D2156" i="28"/>
  <c r="J2155" i="28"/>
  <c r="G2155" i="28"/>
  <c r="F2155" i="28"/>
  <c r="D2155" i="28"/>
  <c r="J2154" i="28"/>
  <c r="G2154" i="28"/>
  <c r="F2154" i="28"/>
  <c r="D2154" i="28"/>
  <c r="J2153" i="28"/>
  <c r="G2153" i="28"/>
  <c r="F2153" i="28"/>
  <c r="D2153" i="28"/>
  <c r="J2152" i="28"/>
  <c r="G2152" i="28"/>
  <c r="F2152" i="28"/>
  <c r="D2152" i="28"/>
  <c r="J2151" i="28"/>
  <c r="G2151" i="28"/>
  <c r="F2151" i="28"/>
  <c r="D2151" i="28"/>
  <c r="J2150" i="28"/>
  <c r="G2150" i="28"/>
  <c r="F2150" i="28"/>
  <c r="D2150" i="28"/>
  <c r="J2149" i="28"/>
  <c r="G2149" i="28"/>
  <c r="F2149" i="28"/>
  <c r="D2149" i="28"/>
  <c r="J2148" i="28"/>
  <c r="G2148" i="28"/>
  <c r="F2148" i="28"/>
  <c r="D2148" i="28"/>
  <c r="J2147" i="28"/>
  <c r="G2147" i="28"/>
  <c r="F2147" i="28"/>
  <c r="D2147" i="28"/>
  <c r="J2146" i="28"/>
  <c r="G2146" i="28"/>
  <c r="F2146" i="28"/>
  <c r="D2146" i="28"/>
  <c r="J2145" i="28"/>
  <c r="G2145" i="28"/>
  <c r="F2145" i="28"/>
  <c r="D2145" i="28"/>
  <c r="J2144" i="28"/>
  <c r="G2144" i="28"/>
  <c r="F2144" i="28"/>
  <c r="D2144" i="28"/>
  <c r="J2143" i="28"/>
  <c r="G2143" i="28"/>
  <c r="F2143" i="28"/>
  <c r="D2143" i="28"/>
  <c r="J2142" i="28"/>
  <c r="G2142" i="28"/>
  <c r="F2142" i="28"/>
  <c r="D2142" i="28"/>
  <c r="J2141" i="28"/>
  <c r="G2141" i="28"/>
  <c r="F2141" i="28"/>
  <c r="D2141" i="28"/>
  <c r="J2140" i="28"/>
  <c r="G2140" i="28"/>
  <c r="F2140" i="28"/>
  <c r="D2140" i="28"/>
  <c r="J2139" i="28"/>
  <c r="G2139" i="28"/>
  <c r="F2139" i="28"/>
  <c r="D2139" i="28"/>
  <c r="J2138" i="28"/>
  <c r="G2138" i="28"/>
  <c r="F2138" i="28"/>
  <c r="D2138" i="28"/>
  <c r="J2137" i="28"/>
  <c r="G2137" i="28"/>
  <c r="F2137" i="28"/>
  <c r="D2137" i="28"/>
  <c r="J2136" i="28"/>
  <c r="G2136" i="28"/>
  <c r="F2136" i="28"/>
  <c r="D2136" i="28"/>
  <c r="J2135" i="28"/>
  <c r="G2135" i="28"/>
  <c r="F2135" i="28"/>
  <c r="D2135" i="28"/>
  <c r="J2134" i="28"/>
  <c r="G2134" i="28"/>
  <c r="F2134" i="28"/>
  <c r="D2134" i="28"/>
  <c r="J2133" i="28"/>
  <c r="G2133" i="28"/>
  <c r="F2133" i="28"/>
  <c r="D2133" i="28"/>
  <c r="J2132" i="28"/>
  <c r="G2132" i="28"/>
  <c r="F2132" i="28"/>
  <c r="D2132" i="28"/>
  <c r="J2131" i="28"/>
  <c r="G2131" i="28"/>
  <c r="F2131" i="28"/>
  <c r="D2131" i="28"/>
  <c r="J2130" i="28"/>
  <c r="G2130" i="28"/>
  <c r="F2130" i="28"/>
  <c r="D2130" i="28"/>
  <c r="J2129" i="28"/>
  <c r="G2129" i="28"/>
  <c r="F2129" i="28"/>
  <c r="D2129" i="28"/>
  <c r="J2128" i="28"/>
  <c r="G2128" i="28"/>
  <c r="F2128" i="28"/>
  <c r="D2128" i="28"/>
  <c r="J2127" i="28"/>
  <c r="G2127" i="28"/>
  <c r="F2127" i="28"/>
  <c r="D2127" i="28"/>
  <c r="J2126" i="28"/>
  <c r="G2126" i="28"/>
  <c r="F2126" i="28"/>
  <c r="D2126" i="28"/>
  <c r="J2125" i="28"/>
  <c r="G2125" i="28"/>
  <c r="F2125" i="28"/>
  <c r="D2125" i="28"/>
  <c r="J2124" i="28"/>
  <c r="G2124" i="28"/>
  <c r="F2124" i="28"/>
  <c r="D2124" i="28"/>
  <c r="J2123" i="28"/>
  <c r="G2123" i="28"/>
  <c r="F2123" i="28"/>
  <c r="D2123" i="28"/>
  <c r="J2122" i="28"/>
  <c r="G2122" i="28"/>
  <c r="F2122" i="28"/>
  <c r="D2122" i="28"/>
  <c r="J2121" i="28"/>
  <c r="G2121" i="28"/>
  <c r="F2121" i="28"/>
  <c r="D2121" i="28"/>
  <c r="J2120" i="28"/>
  <c r="G2120" i="28"/>
  <c r="F2120" i="28"/>
  <c r="D2120" i="28"/>
  <c r="J2119" i="28"/>
  <c r="G2119" i="28"/>
  <c r="F2119" i="28"/>
  <c r="D2119" i="28"/>
  <c r="J2118" i="28"/>
  <c r="G2118" i="28"/>
  <c r="F2118" i="28"/>
  <c r="D2118" i="28"/>
  <c r="J2117" i="28"/>
  <c r="G2117" i="28"/>
  <c r="F2117" i="28"/>
  <c r="D2117" i="28"/>
  <c r="J2116" i="28"/>
  <c r="G2116" i="28"/>
  <c r="F2116" i="28"/>
  <c r="D2116" i="28"/>
  <c r="J2115" i="28"/>
  <c r="G2115" i="28"/>
  <c r="F2115" i="28"/>
  <c r="D2115" i="28"/>
  <c r="J2114" i="28"/>
  <c r="G2114" i="28"/>
  <c r="F2114" i="28"/>
  <c r="D2114" i="28"/>
  <c r="J2113" i="28"/>
  <c r="G2113" i="28"/>
  <c r="F2113" i="28"/>
  <c r="D2113" i="28"/>
  <c r="J2112" i="28"/>
  <c r="G2112" i="28"/>
  <c r="F2112" i="28"/>
  <c r="D2112" i="28"/>
  <c r="J2111" i="28"/>
  <c r="G2111" i="28"/>
  <c r="F2111" i="28"/>
  <c r="D2111" i="28"/>
  <c r="J2110" i="28"/>
  <c r="G2110" i="28"/>
  <c r="F2110" i="28"/>
  <c r="D2110" i="28"/>
  <c r="J2109" i="28"/>
  <c r="G2109" i="28"/>
  <c r="F2109" i="28"/>
  <c r="D2109" i="28"/>
  <c r="J2108" i="28"/>
  <c r="G2108" i="28"/>
  <c r="F2108" i="28"/>
  <c r="D2108" i="28"/>
  <c r="J2107" i="28"/>
  <c r="G2107" i="28"/>
  <c r="F2107" i="28"/>
  <c r="D2107" i="28"/>
  <c r="J2106" i="28"/>
  <c r="G2106" i="28"/>
  <c r="F2106" i="28"/>
  <c r="D2106" i="28"/>
  <c r="J2105" i="28"/>
  <c r="G2105" i="28"/>
  <c r="F2105" i="28"/>
  <c r="D2105" i="28"/>
  <c r="J2104" i="28"/>
  <c r="G2104" i="28"/>
  <c r="F2104" i="28"/>
  <c r="D2104" i="28"/>
  <c r="J2103" i="28"/>
  <c r="G2103" i="28"/>
  <c r="F2103" i="28"/>
  <c r="D2103" i="28"/>
  <c r="J2102" i="28"/>
  <c r="G2102" i="28"/>
  <c r="F2102" i="28"/>
  <c r="D2102" i="28"/>
  <c r="J2101" i="28"/>
  <c r="G2101" i="28"/>
  <c r="F2101" i="28"/>
  <c r="D2101" i="28"/>
  <c r="J2100" i="28"/>
  <c r="G2100" i="28"/>
  <c r="F2100" i="28"/>
  <c r="D2100" i="28"/>
  <c r="J2099" i="28"/>
  <c r="G2099" i="28"/>
  <c r="F2099" i="28"/>
  <c r="D2099" i="28"/>
  <c r="J2098" i="28"/>
  <c r="G2098" i="28"/>
  <c r="F2098" i="28"/>
  <c r="D2098" i="28"/>
  <c r="J2097" i="28"/>
  <c r="G2097" i="28"/>
  <c r="F2097" i="28"/>
  <c r="D2097" i="28"/>
  <c r="J2096" i="28"/>
  <c r="G2096" i="28"/>
  <c r="F2096" i="28"/>
  <c r="D2096" i="28"/>
  <c r="J2095" i="28"/>
  <c r="G2095" i="28"/>
  <c r="F2095" i="28"/>
  <c r="D2095" i="28"/>
  <c r="J2094" i="28"/>
  <c r="G2094" i="28"/>
  <c r="F2094" i="28"/>
  <c r="D2094" i="28"/>
  <c r="J2093" i="28"/>
  <c r="G2093" i="28"/>
  <c r="F2093" i="28"/>
  <c r="D2093" i="28"/>
  <c r="J2092" i="28"/>
  <c r="G2092" i="28"/>
  <c r="F2092" i="28"/>
  <c r="D2092" i="28"/>
  <c r="J2091" i="28"/>
  <c r="G2091" i="28"/>
  <c r="F2091" i="28"/>
  <c r="D2091" i="28"/>
  <c r="J2090" i="28"/>
  <c r="G2090" i="28"/>
  <c r="F2090" i="28"/>
  <c r="D2090" i="28"/>
  <c r="J2089" i="28"/>
  <c r="G2089" i="28"/>
  <c r="F2089" i="28"/>
  <c r="D2089" i="28"/>
  <c r="J2088" i="28"/>
  <c r="G2088" i="28"/>
  <c r="F2088" i="28"/>
  <c r="D2088" i="28"/>
  <c r="J2087" i="28"/>
  <c r="G2087" i="28"/>
  <c r="F2087" i="28"/>
  <c r="D2087" i="28"/>
  <c r="J2086" i="28"/>
  <c r="G2086" i="28"/>
  <c r="F2086" i="28"/>
  <c r="D2086" i="28"/>
  <c r="J2085" i="28"/>
  <c r="G2085" i="28"/>
  <c r="F2085" i="28"/>
  <c r="D2085" i="28"/>
  <c r="J2084" i="28"/>
  <c r="G2084" i="28"/>
  <c r="F2084" i="28"/>
  <c r="D2084" i="28"/>
  <c r="J2083" i="28"/>
  <c r="G2083" i="28"/>
  <c r="F2083" i="28"/>
  <c r="D2083" i="28"/>
  <c r="J2082" i="28"/>
  <c r="G2082" i="28"/>
  <c r="F2082" i="28"/>
  <c r="D2082" i="28"/>
  <c r="J2081" i="28"/>
  <c r="G2081" i="28"/>
  <c r="F2081" i="28"/>
  <c r="D2081" i="28"/>
  <c r="J2080" i="28"/>
  <c r="G2080" i="28"/>
  <c r="F2080" i="28"/>
  <c r="D2080" i="28"/>
  <c r="J2079" i="28"/>
  <c r="G2079" i="28"/>
  <c r="F2079" i="28"/>
  <c r="D2079" i="28"/>
  <c r="J2078" i="28"/>
  <c r="G2078" i="28"/>
  <c r="F2078" i="28"/>
  <c r="D2078" i="28"/>
  <c r="J2077" i="28"/>
  <c r="G2077" i="28"/>
  <c r="F2077" i="28"/>
  <c r="D2077" i="28"/>
  <c r="J2076" i="28"/>
  <c r="G2076" i="28"/>
  <c r="F2076" i="28"/>
  <c r="D2076" i="28"/>
  <c r="J2075" i="28"/>
  <c r="G2075" i="28"/>
  <c r="F2075" i="28"/>
  <c r="D2075" i="28"/>
  <c r="J2074" i="28"/>
  <c r="G2074" i="28"/>
  <c r="F2074" i="28"/>
  <c r="D2074" i="28"/>
  <c r="J2073" i="28"/>
  <c r="G2073" i="28"/>
  <c r="F2073" i="28"/>
  <c r="D2073" i="28"/>
  <c r="J2072" i="28"/>
  <c r="G2072" i="28"/>
  <c r="F2072" i="28"/>
  <c r="D2072" i="28"/>
  <c r="J2071" i="28"/>
  <c r="G2071" i="28"/>
  <c r="F2071" i="28"/>
  <c r="D2071" i="28"/>
  <c r="J2070" i="28"/>
  <c r="G2070" i="28"/>
  <c r="F2070" i="28"/>
  <c r="D2070" i="28"/>
  <c r="J2069" i="28"/>
  <c r="G2069" i="28"/>
  <c r="F2069" i="28"/>
  <c r="D2069" i="28"/>
  <c r="J2068" i="28"/>
  <c r="G2068" i="28"/>
  <c r="F2068" i="28"/>
  <c r="D2068" i="28"/>
  <c r="J2067" i="28"/>
  <c r="G2067" i="28"/>
  <c r="F2067" i="28"/>
  <c r="D2067" i="28"/>
  <c r="J2066" i="28"/>
  <c r="G2066" i="28"/>
  <c r="F2066" i="28"/>
  <c r="D2066" i="28"/>
  <c r="J2065" i="28"/>
  <c r="G2065" i="28"/>
  <c r="F2065" i="28"/>
  <c r="D2065" i="28"/>
  <c r="J2064" i="28"/>
  <c r="G2064" i="28"/>
  <c r="F2064" i="28"/>
  <c r="D2064" i="28"/>
  <c r="J2063" i="28"/>
  <c r="G2063" i="28"/>
  <c r="F2063" i="28"/>
  <c r="D2063" i="28"/>
  <c r="J2062" i="28"/>
  <c r="G2062" i="28"/>
  <c r="F2062" i="28"/>
  <c r="D2062" i="28"/>
  <c r="J2061" i="28"/>
  <c r="G2061" i="28"/>
  <c r="F2061" i="28"/>
  <c r="D2061" i="28"/>
  <c r="J2060" i="28"/>
  <c r="G2060" i="28"/>
  <c r="F2060" i="28"/>
  <c r="D2060" i="28"/>
  <c r="J2059" i="28"/>
  <c r="G2059" i="28"/>
  <c r="F2059" i="28"/>
  <c r="D2059" i="28"/>
  <c r="J2058" i="28"/>
  <c r="G2058" i="28"/>
  <c r="F2058" i="28"/>
  <c r="D2058" i="28"/>
  <c r="J2057" i="28"/>
  <c r="G2057" i="28"/>
  <c r="F2057" i="28"/>
  <c r="D2057" i="28"/>
  <c r="J2056" i="28"/>
  <c r="G2056" i="28"/>
  <c r="F2056" i="28"/>
  <c r="D2056" i="28"/>
  <c r="J2055" i="28"/>
  <c r="G2055" i="28"/>
  <c r="F2055" i="28"/>
  <c r="D2055" i="28"/>
  <c r="J2054" i="28"/>
  <c r="G2054" i="28"/>
  <c r="F2054" i="28"/>
  <c r="D2054" i="28"/>
  <c r="J2053" i="28"/>
  <c r="G2053" i="28"/>
  <c r="F2053" i="28"/>
  <c r="D2053" i="28"/>
  <c r="J2052" i="28"/>
  <c r="G2052" i="28"/>
  <c r="F2052" i="28"/>
  <c r="D2052" i="28"/>
  <c r="J2051" i="28"/>
  <c r="G2051" i="28"/>
  <c r="F2051" i="28"/>
  <c r="D2051" i="28"/>
  <c r="J2050" i="28"/>
  <c r="G2050" i="28"/>
  <c r="F2050" i="28"/>
  <c r="D2050" i="28"/>
  <c r="J2049" i="28"/>
  <c r="G2049" i="28"/>
  <c r="F2049" i="28"/>
  <c r="D2049" i="28"/>
  <c r="J2048" i="28"/>
  <c r="G2048" i="28"/>
  <c r="F2048" i="28"/>
  <c r="D2048" i="28"/>
  <c r="J2047" i="28"/>
  <c r="G2047" i="28"/>
  <c r="F2047" i="28"/>
  <c r="D2047" i="28"/>
  <c r="J2046" i="28"/>
  <c r="G2046" i="28"/>
  <c r="F2046" i="28"/>
  <c r="D2046" i="28"/>
  <c r="J2045" i="28"/>
  <c r="G2045" i="28"/>
  <c r="F2045" i="28"/>
  <c r="D2045" i="28"/>
  <c r="J2044" i="28"/>
  <c r="G2044" i="28"/>
  <c r="F2044" i="28"/>
  <c r="D2044" i="28"/>
  <c r="J2043" i="28"/>
  <c r="G2043" i="28"/>
  <c r="F2043" i="28"/>
  <c r="D2043" i="28"/>
  <c r="J2042" i="28"/>
  <c r="G2042" i="28"/>
  <c r="F2042" i="28"/>
  <c r="D2042" i="28"/>
  <c r="J2041" i="28"/>
  <c r="G2041" i="28"/>
  <c r="F2041" i="28"/>
  <c r="D2041" i="28"/>
  <c r="J2040" i="28"/>
  <c r="G2040" i="28"/>
  <c r="F2040" i="28"/>
  <c r="D2040" i="28"/>
  <c r="J2039" i="28"/>
  <c r="G2039" i="28"/>
  <c r="F2039" i="28"/>
  <c r="D2039" i="28"/>
  <c r="J2038" i="28"/>
  <c r="G2038" i="28"/>
  <c r="F2038" i="28"/>
  <c r="D2038" i="28"/>
  <c r="J2037" i="28"/>
  <c r="G2037" i="28"/>
  <c r="F2037" i="28"/>
  <c r="D2037" i="28"/>
  <c r="J2036" i="28"/>
  <c r="G2036" i="28"/>
  <c r="F2036" i="28"/>
  <c r="D2036" i="28"/>
  <c r="J2035" i="28"/>
  <c r="G2035" i="28"/>
  <c r="F2035" i="28"/>
  <c r="D2035" i="28"/>
  <c r="J2034" i="28"/>
  <c r="G2034" i="28"/>
  <c r="F2034" i="28"/>
  <c r="D2034" i="28"/>
  <c r="J2033" i="28"/>
  <c r="G2033" i="28"/>
  <c r="F2033" i="28"/>
  <c r="D2033" i="28"/>
  <c r="J2032" i="28"/>
  <c r="G2032" i="28"/>
  <c r="F2032" i="28"/>
  <c r="D2032" i="28"/>
  <c r="J2031" i="28"/>
  <c r="G2031" i="28"/>
  <c r="F2031" i="28"/>
  <c r="D2031" i="28"/>
  <c r="J2030" i="28"/>
  <c r="G2030" i="28"/>
  <c r="F2030" i="28"/>
  <c r="D2030" i="28"/>
  <c r="J2029" i="28"/>
  <c r="G2029" i="28"/>
  <c r="F2029" i="28"/>
  <c r="D2029" i="28"/>
  <c r="J2028" i="28"/>
  <c r="G2028" i="28"/>
  <c r="F2028" i="28"/>
  <c r="D2028" i="28"/>
  <c r="J2027" i="28"/>
  <c r="G2027" i="28"/>
  <c r="F2027" i="28"/>
  <c r="D2027" i="28"/>
  <c r="J2026" i="28"/>
  <c r="G2026" i="28"/>
  <c r="F2026" i="28"/>
  <c r="D2026" i="28"/>
  <c r="B2026" i="28"/>
  <c r="B2027" i="28" s="1"/>
  <c r="B2028" i="28" s="1"/>
  <c r="B2029" i="28" s="1"/>
  <c r="B2030" i="28" s="1"/>
  <c r="B2031" i="28" s="1"/>
  <c r="B2032" i="28" s="1"/>
  <c r="B2033" i="28" s="1"/>
  <c r="B2034" i="28" s="1"/>
  <c r="B2035" i="28" s="1"/>
  <c r="B2036" i="28" s="1"/>
  <c r="B2037" i="28" s="1"/>
  <c r="B2038" i="28" s="1"/>
  <c r="B2039" i="28" s="1"/>
  <c r="B2040" i="28" s="1"/>
  <c r="B2041" i="28" s="1"/>
  <c r="B2042" i="28" s="1"/>
  <c r="B2043" i="28" s="1"/>
  <c r="B2044" i="28" s="1"/>
  <c r="B2045" i="28" s="1"/>
  <c r="B2046" i="28" s="1"/>
  <c r="B2047" i="28" s="1"/>
  <c r="B2048" i="28" s="1"/>
  <c r="B2049" i="28" s="1"/>
  <c r="B2050" i="28" s="1"/>
  <c r="B2051" i="28" s="1"/>
  <c r="B2052" i="28" s="1"/>
  <c r="B2053" i="28" s="1"/>
  <c r="B2054" i="28" s="1"/>
  <c r="B2055" i="28" s="1"/>
  <c r="B2056" i="28" s="1"/>
  <c r="B2057" i="28" s="1"/>
  <c r="B2058" i="28" s="1"/>
  <c r="B2059" i="28" s="1"/>
  <c r="B2060" i="28" s="1"/>
  <c r="B2061" i="28" s="1"/>
  <c r="B2062" i="28" s="1"/>
  <c r="B2063" i="28" s="1"/>
  <c r="B2064" i="28" s="1"/>
  <c r="B2065" i="28" s="1"/>
  <c r="B2066" i="28" s="1"/>
  <c r="B2067" i="28" s="1"/>
  <c r="B2068" i="28" s="1"/>
  <c r="B2069" i="28" s="1"/>
  <c r="B2070" i="28" s="1"/>
  <c r="B2071" i="28" s="1"/>
  <c r="B2072" i="28" s="1"/>
  <c r="B2073" i="28" s="1"/>
  <c r="B2074" i="28" s="1"/>
  <c r="B2075" i="28" s="1"/>
  <c r="B2076" i="28" s="1"/>
  <c r="B2077" i="28" s="1"/>
  <c r="B2078" i="28" s="1"/>
  <c r="B2079" i="28" s="1"/>
  <c r="B2080" i="28" s="1"/>
  <c r="B2081" i="28" s="1"/>
  <c r="B2082" i="28" s="1"/>
  <c r="B2083" i="28" s="1"/>
  <c r="B2084" i="28" s="1"/>
  <c r="B2085" i="28" s="1"/>
  <c r="B2086" i="28" s="1"/>
  <c r="B2087" i="28" s="1"/>
  <c r="B2088" i="28" s="1"/>
  <c r="B2089" i="28" s="1"/>
  <c r="B2090" i="28" s="1"/>
  <c r="B2091" i="28" s="1"/>
  <c r="B2092" i="28" s="1"/>
  <c r="B2093" i="28" s="1"/>
  <c r="B2094" i="28" s="1"/>
  <c r="B2095" i="28" s="1"/>
  <c r="B2096" i="28" s="1"/>
  <c r="B2097" i="28" s="1"/>
  <c r="B2098" i="28" s="1"/>
  <c r="B2099" i="28" s="1"/>
  <c r="B2100" i="28" s="1"/>
  <c r="B2101" i="28" s="1"/>
  <c r="B2102" i="28" s="1"/>
  <c r="B2103" i="28" s="1"/>
  <c r="B2104" i="28" s="1"/>
  <c r="B2105" i="28" s="1"/>
  <c r="B2106" i="28" s="1"/>
  <c r="B2107" i="28" s="1"/>
  <c r="B2108" i="28" s="1"/>
  <c r="B2109" i="28" s="1"/>
  <c r="B2110" i="28" s="1"/>
  <c r="B2111" i="28" s="1"/>
  <c r="B2112" i="28" s="1"/>
  <c r="B2113" i="28" s="1"/>
  <c r="B2114" i="28" s="1"/>
  <c r="B2115" i="28" s="1"/>
  <c r="B2116" i="28" s="1"/>
  <c r="B2117" i="28" s="1"/>
  <c r="B2118" i="28" s="1"/>
  <c r="B2119" i="28" s="1"/>
  <c r="B2120" i="28" s="1"/>
  <c r="B2121" i="28" s="1"/>
  <c r="B2122" i="28" s="1"/>
  <c r="B2123" i="28" s="1"/>
  <c r="B2124" i="28" s="1"/>
  <c r="B2125" i="28" s="1"/>
  <c r="B2126" i="28" s="1"/>
  <c r="B2127" i="28" s="1"/>
  <c r="B2128" i="28" s="1"/>
  <c r="B2129" i="28" s="1"/>
  <c r="B2130" i="28" s="1"/>
  <c r="B2131" i="28" s="1"/>
  <c r="B2132" i="28" s="1"/>
  <c r="B2133" i="28" s="1"/>
  <c r="B2134" i="28" s="1"/>
  <c r="B2135" i="28" s="1"/>
  <c r="B2136" i="28" s="1"/>
  <c r="B2137" i="28" s="1"/>
  <c r="B2138" i="28" s="1"/>
  <c r="B2139" i="28" s="1"/>
  <c r="B2140" i="28" s="1"/>
  <c r="B2141" i="28" s="1"/>
  <c r="B2142" i="28" s="1"/>
  <c r="B2143" i="28" s="1"/>
  <c r="B2144" i="28" s="1"/>
  <c r="B2145" i="28" s="1"/>
  <c r="B2146" i="28" s="1"/>
  <c r="B2147" i="28" s="1"/>
  <c r="B2148" i="28" s="1"/>
  <c r="B2149" i="28" s="1"/>
  <c r="B2150" i="28" s="1"/>
  <c r="B2151" i="28" s="1"/>
  <c r="B2152" i="28" s="1"/>
  <c r="B2153" i="28" s="1"/>
  <c r="B2154" i="28" s="1"/>
  <c r="B2155" i="28" s="1"/>
  <c r="B2156" i="28" s="1"/>
  <c r="B2157" i="28" s="1"/>
  <c r="B2158" i="28" s="1"/>
  <c r="B2159" i="28" s="1"/>
  <c r="B2160" i="28" s="1"/>
  <c r="B2161" i="28" s="1"/>
  <c r="B2162" i="28" s="1"/>
  <c r="B2163" i="28" s="1"/>
  <c r="B2164" i="28" s="1"/>
  <c r="B2165" i="28" s="1"/>
  <c r="B2166" i="28" s="1"/>
  <c r="B2167" i="28" s="1"/>
  <c r="B2168" i="28" s="1"/>
  <c r="B2169" i="28" s="1"/>
  <c r="B2170" i="28" s="1"/>
  <c r="B2171" i="28" s="1"/>
  <c r="B2172" i="28" s="1"/>
  <c r="B2173" i="28" s="1"/>
  <c r="B2174" i="28" s="1"/>
  <c r="B2175" i="28" s="1"/>
  <c r="B2176" i="28" s="1"/>
  <c r="B2177" i="28" s="1"/>
  <c r="B2178" i="28" s="1"/>
  <c r="B2179" i="28" s="1"/>
  <c r="B2180" i="28" s="1"/>
  <c r="B2181" i="28" s="1"/>
  <c r="B2182" i="28" s="1"/>
  <c r="B2183" i="28" s="1"/>
  <c r="B2184" i="28" s="1"/>
  <c r="B2185" i="28" s="1"/>
  <c r="B2186" i="28" s="1"/>
  <c r="B2187" i="28" s="1"/>
  <c r="B2188" i="28" s="1"/>
  <c r="B2189" i="28" s="1"/>
  <c r="B2190" i="28" s="1"/>
  <c r="B2191" i="28" s="1"/>
  <c r="B2192" i="28" s="1"/>
  <c r="B2193" i="28" s="1"/>
  <c r="B2194" i="28" s="1"/>
  <c r="B2195" i="28" s="1"/>
  <c r="B2196" i="28" s="1"/>
  <c r="B2197" i="28" s="1"/>
  <c r="B2198" i="28" s="1"/>
  <c r="B2199" i="28" s="1"/>
  <c r="B2200" i="28" s="1"/>
  <c r="B2201" i="28" s="1"/>
  <c r="B2202" i="28" s="1"/>
  <c r="B2203" i="28" s="1"/>
  <c r="B2204" i="28" s="1"/>
  <c r="B2205" i="28" s="1"/>
  <c r="B2206" i="28" s="1"/>
  <c r="B2207" i="28" s="1"/>
  <c r="B2208" i="28" s="1"/>
  <c r="B2209" i="28" s="1"/>
  <c r="B2210" i="28" s="1"/>
  <c r="B2211" i="28" s="1"/>
  <c r="B2212" i="28" s="1"/>
  <c r="B2213" i="28" s="1"/>
  <c r="B2214" i="28" s="1"/>
  <c r="B2215" i="28" s="1"/>
  <c r="B2216" i="28" s="1"/>
  <c r="B2217" i="28" s="1"/>
  <c r="B2218" i="28" s="1"/>
  <c r="B2219" i="28" s="1"/>
  <c r="B2220" i="28" s="1"/>
  <c r="B2221" i="28" s="1"/>
  <c r="B2222" i="28" s="1"/>
  <c r="B2223" i="28" s="1"/>
  <c r="B2224" i="28" s="1"/>
  <c r="B2225" i="28" s="1"/>
  <c r="B2226" i="28" s="1"/>
  <c r="B2227" i="28" s="1"/>
  <c r="B2228" i="28" s="1"/>
  <c r="B2229" i="28" s="1"/>
  <c r="B2230" i="28" s="1"/>
  <c r="B2231" i="28" s="1"/>
  <c r="B2232" i="28" s="1"/>
  <c r="B2233" i="28" s="1"/>
  <c r="B2234" i="28" s="1"/>
  <c r="B2235" i="28" s="1"/>
  <c r="B2236" i="28" s="1"/>
  <c r="B2237" i="28" s="1"/>
  <c r="B2238" i="28" s="1"/>
  <c r="B2239" i="28" s="1"/>
  <c r="B2240" i="28" s="1"/>
  <c r="B2241" i="28" s="1"/>
  <c r="B2242" i="28" s="1"/>
  <c r="B2243" i="28" s="1"/>
  <c r="B2244" i="28" s="1"/>
  <c r="B2245" i="28" s="1"/>
  <c r="B2246" i="28" s="1"/>
  <c r="B2247" i="28" s="1"/>
  <c r="B2248" i="28" s="1"/>
  <c r="B2249" i="28" s="1"/>
  <c r="B2250" i="28" s="1"/>
  <c r="B2251" i="28" s="1"/>
  <c r="B2252" i="28" s="1"/>
  <c r="B2253" i="28" s="1"/>
  <c r="B2254" i="28" s="1"/>
  <c r="B2255" i="28" s="1"/>
  <c r="B2256" i="28" s="1"/>
  <c r="B2257" i="28" s="1"/>
  <c r="B2258" i="28" s="1"/>
  <c r="B2259" i="28" s="1"/>
  <c r="B2260" i="28" s="1"/>
  <c r="B2261" i="28" s="1"/>
  <c r="B2262" i="28" s="1"/>
  <c r="B2263" i="28" s="1"/>
  <c r="B2264" i="28" s="1"/>
  <c r="B2265" i="28" s="1"/>
  <c r="B2266" i="28" s="1"/>
  <c r="B2267" i="28" s="1"/>
  <c r="B2268" i="28" s="1"/>
  <c r="B2269" i="28" s="1"/>
  <c r="B2270" i="28" s="1"/>
  <c r="B2271" i="28" s="1"/>
  <c r="B2272" i="28" s="1"/>
  <c r="B2273" i="28" s="1"/>
  <c r="B2274" i="28" s="1"/>
  <c r="B2275" i="28" s="1"/>
  <c r="B2276" i="28" s="1"/>
  <c r="B2277" i="28" s="1"/>
  <c r="B2278" i="28" s="1"/>
  <c r="B2279" i="28" s="1"/>
  <c r="B2280" i="28" s="1"/>
  <c r="B2281" i="28" s="1"/>
  <c r="B2282" i="28" s="1"/>
  <c r="B2283" i="28" s="1"/>
  <c r="B2284" i="28" s="1"/>
  <c r="B2285" i="28" s="1"/>
  <c r="B2286" i="28" s="1"/>
  <c r="B2287" i="28" s="1"/>
  <c r="B2288" i="28" s="1"/>
  <c r="B2289" i="28" s="1"/>
  <c r="B2290" i="28" s="1"/>
  <c r="B2291" i="28" s="1"/>
  <c r="B2292" i="28" s="1"/>
  <c r="B2293" i="28" s="1"/>
  <c r="B2294" i="28" s="1"/>
  <c r="B2295" i="28" s="1"/>
  <c r="B2296" i="28" s="1"/>
  <c r="B2297" i="28" s="1"/>
  <c r="B2298" i="28" s="1"/>
  <c r="B2299" i="28" s="1"/>
  <c r="B2300" i="28" s="1"/>
  <c r="B2301" i="28" s="1"/>
  <c r="B2302" i="28" s="1"/>
  <c r="B2303" i="28" s="1"/>
  <c r="B2304" i="28" s="1"/>
  <c r="B2305" i="28" s="1"/>
  <c r="B2306" i="28" s="1"/>
  <c r="B2307" i="28" s="1"/>
  <c r="B2308" i="28" s="1"/>
  <c r="B2309" i="28" s="1"/>
  <c r="B2310" i="28" s="1"/>
  <c r="B2311" i="28" s="1"/>
  <c r="B2312" i="28" s="1"/>
  <c r="B2313" i="28" s="1"/>
  <c r="B2314" i="28" s="1"/>
  <c r="B2315" i="28" s="1"/>
  <c r="B2316" i="28" s="1"/>
  <c r="B2317" i="28" s="1"/>
  <c r="B2318" i="28" s="1"/>
  <c r="B2319" i="28" s="1"/>
  <c r="B2320" i="28" s="1"/>
  <c r="B2321" i="28" s="1"/>
  <c r="B2322" i="28" s="1"/>
  <c r="B2323" i="28" s="1"/>
  <c r="B2324" i="28" s="1"/>
  <c r="B2325" i="28" s="1"/>
  <c r="B2326" i="28" s="1"/>
  <c r="B2327" i="28" s="1"/>
  <c r="B2328" i="28" s="1"/>
  <c r="B2329" i="28" s="1"/>
  <c r="B2330" i="28" s="1"/>
  <c r="B2331" i="28" s="1"/>
  <c r="B2332" i="28" s="1"/>
  <c r="B2333" i="28" s="1"/>
  <c r="B2334" i="28" s="1"/>
  <c r="B2335" i="28" s="1"/>
  <c r="B2336" i="28" s="1"/>
  <c r="B2337" i="28" s="1"/>
  <c r="B2338" i="28" s="1"/>
  <c r="B2339" i="28" s="1"/>
  <c r="B2340" i="28" s="1"/>
  <c r="B2341" i="28" s="1"/>
  <c r="B2342" i="28" s="1"/>
  <c r="B2343" i="28" s="1"/>
  <c r="B2344" i="28" s="1"/>
  <c r="B2345" i="28" s="1"/>
  <c r="B2346" i="28" s="1"/>
  <c r="B2347" i="28" s="1"/>
  <c r="B2348" i="28" s="1"/>
  <c r="B2349" i="28" s="1"/>
  <c r="B2350" i="28" s="1"/>
  <c r="B2351" i="28" s="1"/>
  <c r="B2352" i="28" s="1"/>
  <c r="B2353" i="28" s="1"/>
  <c r="B2354" i="28" s="1"/>
  <c r="B2355" i="28" s="1"/>
  <c r="B2356" i="28" s="1"/>
  <c r="B2357" i="28" s="1"/>
  <c r="B2358" i="28" s="1"/>
  <c r="B2359" i="28" s="1"/>
  <c r="B2360" i="28" s="1"/>
  <c r="B2361" i="28" s="1"/>
  <c r="B2362" i="28" s="1"/>
  <c r="B2363" i="28" s="1"/>
  <c r="B2364" i="28" s="1"/>
  <c r="B2365" i="28" s="1"/>
  <c r="B2366" i="28" s="1"/>
  <c r="B2367" i="28" s="1"/>
  <c r="B2368" i="28" s="1"/>
  <c r="B2369" i="28" s="1"/>
  <c r="B2370" i="28" s="1"/>
  <c r="B2371" i="28" s="1"/>
  <c r="B2372" i="28" s="1"/>
  <c r="B2373" i="28" s="1"/>
  <c r="B2374" i="28" s="1"/>
  <c r="B2375" i="28" s="1"/>
  <c r="B2376" i="28" s="1"/>
  <c r="B2377" i="28" s="1"/>
  <c r="B2378" i="28" s="1"/>
  <c r="B2379" i="28" s="1"/>
  <c r="B2380" i="28" s="1"/>
  <c r="B2381" i="28" s="1"/>
  <c r="B2382" i="28" s="1"/>
  <c r="B2383" i="28" s="1"/>
  <c r="B2384" i="28" s="1"/>
  <c r="B2385" i="28" s="1"/>
  <c r="B2386" i="28" s="1"/>
  <c r="B2387" i="28" s="1"/>
  <c r="B2388" i="28" s="1"/>
  <c r="B2389" i="28" s="1"/>
  <c r="B2390" i="28" s="1"/>
  <c r="B2391" i="28" s="1"/>
  <c r="B2392" i="28" s="1"/>
  <c r="B2393" i="28" s="1"/>
  <c r="B2394" i="28" s="1"/>
  <c r="B2395" i="28" s="1"/>
  <c r="B2396" i="28" s="1"/>
  <c r="B2397" i="28" s="1"/>
  <c r="B2398" i="28" s="1"/>
  <c r="B2399" i="28" s="1"/>
  <c r="B2400" i="28" s="1"/>
  <c r="B2401" i="28" s="1"/>
  <c r="B2402" i="28" s="1"/>
  <c r="B2403" i="28" s="1"/>
  <c r="B2404" i="28" s="1"/>
  <c r="B2405" i="28" s="1"/>
  <c r="B2406" i="28" s="1"/>
  <c r="B2407" i="28" s="1"/>
  <c r="B2408" i="28" s="1"/>
  <c r="B2409" i="28" s="1"/>
  <c r="B2410" i="28" s="1"/>
  <c r="B2411" i="28" s="1"/>
  <c r="B2412" i="28" s="1"/>
  <c r="B2413" i="28" s="1"/>
  <c r="B2414" i="28" s="1"/>
  <c r="B2415" i="28" s="1"/>
  <c r="B2416" i="28" s="1"/>
  <c r="B2417" i="28" s="1"/>
  <c r="B2418" i="28" s="1"/>
  <c r="B2419" i="28" s="1"/>
  <c r="B2420" i="28" s="1"/>
  <c r="B2421" i="28" s="1"/>
  <c r="B2422" i="28" s="1"/>
  <c r="B2423" i="28" s="1"/>
  <c r="B2424" i="28" s="1"/>
  <c r="B2425" i="28" s="1"/>
  <c r="B2426" i="28" s="1"/>
  <c r="B2427" i="28" s="1"/>
  <c r="B2428" i="28" s="1"/>
  <c r="B2429" i="28" s="1"/>
  <c r="B2430" i="28" s="1"/>
  <c r="B2431" i="28" s="1"/>
  <c r="B2432" i="28" s="1"/>
  <c r="B2433" i="28" s="1"/>
  <c r="B2434" i="28" s="1"/>
  <c r="B2435" i="28" s="1"/>
  <c r="B2436" i="28" s="1"/>
  <c r="B2437" i="28" s="1"/>
  <c r="B2438" i="28" s="1"/>
  <c r="B2439" i="28" s="1"/>
  <c r="B2440" i="28" s="1"/>
  <c r="B2441" i="28" s="1"/>
  <c r="B2442" i="28" s="1"/>
  <c r="B2443" i="28" s="1"/>
  <c r="B2444" i="28" s="1"/>
  <c r="B2445" i="28" s="1"/>
  <c r="B2446" i="28" s="1"/>
  <c r="B2447" i="28" s="1"/>
  <c r="B2448" i="28" s="1"/>
  <c r="B2449" i="28" s="1"/>
  <c r="B2450" i="28" s="1"/>
  <c r="B2451" i="28" s="1"/>
  <c r="B2452" i="28" s="1"/>
  <c r="B2453" i="28" s="1"/>
  <c r="B2454" i="28" s="1"/>
  <c r="B2455" i="28" s="1"/>
  <c r="B2456" i="28" s="1"/>
  <c r="B2457" i="28" s="1"/>
  <c r="B2458" i="28" s="1"/>
  <c r="B2459" i="28" s="1"/>
  <c r="B2460" i="28" s="1"/>
  <c r="B2461" i="28" s="1"/>
  <c r="B2462" i="28" s="1"/>
  <c r="B2463" i="28" s="1"/>
  <c r="B2464" i="28" s="1"/>
  <c r="B2465" i="28" s="1"/>
  <c r="B2466" i="28" s="1"/>
  <c r="B2467" i="28" s="1"/>
  <c r="B2468" i="28" s="1"/>
  <c r="B2469" i="28" s="1"/>
  <c r="B2470" i="28" s="1"/>
  <c r="B2471" i="28" s="1"/>
  <c r="B2472" i="28" s="1"/>
  <c r="B2473" i="28" s="1"/>
  <c r="B2474" i="28" s="1"/>
  <c r="B2475" i="28" s="1"/>
  <c r="B2476" i="28" s="1"/>
  <c r="B2477" i="28" s="1"/>
  <c r="B2478" i="28" s="1"/>
  <c r="B2479" i="28" s="1"/>
  <c r="B2480" i="28" s="1"/>
  <c r="B2481" i="28" s="1"/>
  <c r="B2482" i="28" s="1"/>
  <c r="B2483" i="28" s="1"/>
  <c r="B2484" i="28" s="1"/>
  <c r="B2485" i="28" s="1"/>
  <c r="B2486" i="28" s="1"/>
  <c r="B2487" i="28" s="1"/>
  <c r="B2488" i="28" s="1"/>
  <c r="B2489" i="28" s="1"/>
  <c r="B2490" i="28" s="1"/>
  <c r="B2491" i="28" s="1"/>
  <c r="B2492" i="28" s="1"/>
  <c r="B2493" i="28" s="1"/>
  <c r="B2494" i="28" s="1"/>
  <c r="B2495" i="28" s="1"/>
  <c r="B2496" i="28" s="1"/>
  <c r="B2497" i="28" s="1"/>
  <c r="B2498" i="28" s="1"/>
  <c r="B2499" i="28" s="1"/>
  <c r="B2500" i="28" s="1"/>
  <c r="B2501" i="28" s="1"/>
  <c r="B2502" i="28" s="1"/>
  <c r="B2503" i="28" s="1"/>
  <c r="B2504" i="28" s="1"/>
  <c r="B2505" i="28" s="1"/>
  <c r="B2506" i="28" s="1"/>
  <c r="B2507" i="28" s="1"/>
  <c r="B2508" i="28" s="1"/>
  <c r="B2509" i="28" s="1"/>
  <c r="B2510" i="28" s="1"/>
  <c r="B2511" i="28" s="1"/>
  <c r="B2512" i="28" s="1"/>
  <c r="B2513" i="28" s="1"/>
  <c r="B2514" i="28" s="1"/>
  <c r="B2515" i="28" s="1"/>
  <c r="B2516" i="28" s="1"/>
  <c r="B2517" i="28" s="1"/>
  <c r="B2518" i="28" s="1"/>
  <c r="B2519" i="28" s="1"/>
  <c r="B2520" i="28" s="1"/>
  <c r="B2521" i="28" s="1"/>
  <c r="B2522" i="28" s="1"/>
  <c r="B2523" i="28" s="1"/>
  <c r="B2524" i="28" s="1"/>
  <c r="B2525" i="28" s="1"/>
  <c r="B2526" i="28" s="1"/>
  <c r="B2527" i="28" s="1"/>
  <c r="B2528" i="28" s="1"/>
  <c r="B2529" i="28" s="1"/>
  <c r="B2530" i="28" s="1"/>
  <c r="B2531" i="28" s="1"/>
  <c r="B2532" i="28" s="1"/>
  <c r="B2533" i="28" s="1"/>
  <c r="B2534" i="28" s="1"/>
  <c r="B2535" i="28" s="1"/>
  <c r="B2536" i="28" s="1"/>
  <c r="B2537" i="28" s="1"/>
  <c r="B2538" i="28" s="1"/>
  <c r="B2539" i="28" s="1"/>
  <c r="B2540" i="28" s="1"/>
  <c r="B2541" i="28" s="1"/>
  <c r="B2542" i="28" s="1"/>
  <c r="B2543" i="28" s="1"/>
  <c r="B2544" i="28" s="1"/>
  <c r="B2545" i="28" s="1"/>
  <c r="B2546" i="28" s="1"/>
  <c r="B2547" i="28" s="1"/>
  <c r="B2548" i="28" s="1"/>
  <c r="B2549" i="28" s="1"/>
  <c r="B2550" i="28" s="1"/>
  <c r="B2551" i="28" s="1"/>
  <c r="B2552" i="28" s="1"/>
  <c r="B2553" i="28" s="1"/>
  <c r="B2554" i="28" s="1"/>
  <c r="B2555" i="28" s="1"/>
  <c r="B2556" i="28" s="1"/>
  <c r="B2557" i="28" s="1"/>
  <c r="B2558" i="28" s="1"/>
  <c r="B2559" i="28" s="1"/>
  <c r="B2560" i="28" s="1"/>
  <c r="B2561" i="28" s="1"/>
  <c r="B2562" i="28" s="1"/>
  <c r="B2563" i="28" s="1"/>
  <c r="B2564" i="28" s="1"/>
  <c r="B2565" i="28" s="1"/>
  <c r="B2566" i="28" s="1"/>
  <c r="B2567" i="28" s="1"/>
  <c r="B2568" i="28" s="1"/>
  <c r="B2569" i="28" s="1"/>
  <c r="B2570" i="28" s="1"/>
  <c r="B2571" i="28" s="1"/>
  <c r="B2572" i="28" s="1"/>
  <c r="B2573" i="28" s="1"/>
  <c r="B2574" i="28" s="1"/>
  <c r="B2575" i="28" s="1"/>
  <c r="B2576" i="28" s="1"/>
  <c r="B2577" i="28" s="1"/>
  <c r="B2578" i="28" s="1"/>
  <c r="B2579" i="28" s="1"/>
  <c r="B2580" i="28" s="1"/>
  <c r="B2581" i="28" s="1"/>
  <c r="B2582" i="28" s="1"/>
  <c r="B2583" i="28" s="1"/>
  <c r="B2584" i="28" s="1"/>
  <c r="B2585" i="28" s="1"/>
  <c r="B2586" i="28" s="1"/>
  <c r="B2587" i="28" s="1"/>
  <c r="B2588" i="28" s="1"/>
  <c r="B2589" i="28" s="1"/>
  <c r="B2590" i="28" s="1"/>
  <c r="B2591" i="28" s="1"/>
  <c r="B2592" i="28" s="1"/>
  <c r="B2593" i="28" s="1"/>
  <c r="B2594" i="28" s="1"/>
  <c r="B2595" i="28" s="1"/>
  <c r="B2596" i="28" s="1"/>
  <c r="J2025" i="28"/>
  <c r="G2025" i="28"/>
  <c r="F2025" i="28"/>
  <c r="D2025" i="28"/>
  <c r="J2019" i="28"/>
  <c r="D2019" i="28"/>
  <c r="J2018" i="28"/>
  <c r="D2018" i="28"/>
  <c r="J2017" i="28"/>
  <c r="D2017" i="28"/>
  <c r="J2016" i="28"/>
  <c r="D2016" i="28"/>
  <c r="J2015" i="28"/>
  <c r="D2015" i="28"/>
  <c r="J2014" i="28"/>
  <c r="D2014" i="28"/>
  <c r="J2013" i="28"/>
  <c r="D2013" i="28"/>
  <c r="J2012" i="28"/>
  <c r="D2012" i="28"/>
  <c r="J2011" i="28"/>
  <c r="D2011" i="28"/>
  <c r="J2010" i="28"/>
  <c r="D2010" i="28"/>
  <c r="J2009" i="28"/>
  <c r="D2009" i="28"/>
  <c r="J2008" i="28"/>
  <c r="D2008" i="28"/>
  <c r="J2007" i="28"/>
  <c r="D2007" i="28"/>
  <c r="J2006" i="28"/>
  <c r="D2006" i="28"/>
  <c r="J2005" i="28"/>
  <c r="D2005" i="28"/>
  <c r="J2004" i="28"/>
  <c r="D2004" i="28"/>
  <c r="J2003" i="28"/>
  <c r="D2003" i="28"/>
  <c r="J2002" i="28"/>
  <c r="D2002" i="28"/>
  <c r="J2001" i="28"/>
  <c r="D2001" i="28"/>
  <c r="J2000" i="28"/>
  <c r="D2000" i="28"/>
  <c r="J1999" i="28"/>
  <c r="D1999" i="28"/>
  <c r="J1998" i="28"/>
  <c r="D1998" i="28"/>
  <c r="J1997" i="28"/>
  <c r="D1997" i="28"/>
  <c r="J1996" i="28"/>
  <c r="D1996" i="28"/>
  <c r="J1995" i="28"/>
  <c r="D1995" i="28"/>
  <c r="J1994" i="28"/>
  <c r="D1994" i="28"/>
  <c r="J1993" i="28"/>
  <c r="D1993" i="28"/>
  <c r="J1992" i="28"/>
  <c r="D1992" i="28"/>
  <c r="J1991" i="28"/>
  <c r="D1991" i="28"/>
  <c r="J1990" i="28"/>
  <c r="D1990" i="28"/>
  <c r="J1989" i="28"/>
  <c r="D1989" i="28"/>
  <c r="J1988" i="28"/>
  <c r="D1988" i="28"/>
  <c r="J1987" i="28"/>
  <c r="D1987" i="28"/>
  <c r="J1986" i="28"/>
  <c r="D1986" i="28"/>
  <c r="J1985" i="28"/>
  <c r="D1985" i="28"/>
  <c r="J1984" i="28"/>
  <c r="D1984" i="28"/>
  <c r="J1983" i="28"/>
  <c r="D1983" i="28"/>
  <c r="J1982" i="28"/>
  <c r="D1982" i="28"/>
  <c r="J1981" i="28"/>
  <c r="D1981" i="28"/>
  <c r="J1980" i="28"/>
  <c r="D1980" i="28"/>
  <c r="J1979" i="28"/>
  <c r="D1979" i="28"/>
  <c r="J1978" i="28"/>
  <c r="D1978" i="28"/>
  <c r="J1977" i="28"/>
  <c r="D1977" i="28"/>
  <c r="J1976" i="28"/>
  <c r="D1976" i="28"/>
  <c r="J1975" i="28"/>
  <c r="D1975" i="28"/>
  <c r="J1974" i="28"/>
  <c r="D1974" i="28"/>
  <c r="J1973" i="28"/>
  <c r="D1973" i="28"/>
  <c r="J1972" i="28"/>
  <c r="D1972" i="28"/>
  <c r="J1971" i="28"/>
  <c r="D1971" i="28"/>
  <c r="J1970" i="28"/>
  <c r="D1970" i="28"/>
  <c r="J1969" i="28"/>
  <c r="D1969" i="28"/>
  <c r="J1968" i="28"/>
  <c r="D1968" i="28"/>
  <c r="J1967" i="28"/>
  <c r="D1967" i="28"/>
  <c r="J1966" i="28"/>
  <c r="D1966" i="28"/>
  <c r="J1965" i="28"/>
  <c r="D1965" i="28"/>
  <c r="J1964" i="28"/>
  <c r="D1964" i="28"/>
  <c r="J1963" i="28"/>
  <c r="D1963" i="28"/>
  <c r="J1962" i="28"/>
  <c r="D1962" i="28"/>
  <c r="J1961" i="28"/>
  <c r="D1961" i="28"/>
  <c r="J1960" i="28"/>
  <c r="D1960" i="28"/>
  <c r="J1959" i="28"/>
  <c r="D1959" i="28"/>
  <c r="J1958" i="28"/>
  <c r="D1958" i="28"/>
  <c r="J1957" i="28"/>
  <c r="D1957" i="28"/>
  <c r="J1956" i="28"/>
  <c r="D1956" i="28"/>
  <c r="J1955" i="28"/>
  <c r="D1955" i="28"/>
  <c r="J1954" i="28"/>
  <c r="D1954" i="28"/>
  <c r="J1953" i="28"/>
  <c r="D1953" i="28"/>
  <c r="J1952" i="28"/>
  <c r="D1952" i="28"/>
  <c r="J1951" i="28"/>
  <c r="D1951" i="28"/>
  <c r="J1950" i="28"/>
  <c r="D1950" i="28"/>
  <c r="J1949" i="28"/>
  <c r="D1949" i="28"/>
  <c r="J1948" i="28"/>
  <c r="D1948" i="28"/>
  <c r="J1947" i="28"/>
  <c r="D1947" i="28"/>
  <c r="J1946" i="28"/>
  <c r="D1946" i="28"/>
  <c r="J1945" i="28"/>
  <c r="D1945" i="28"/>
  <c r="J1944" i="28"/>
  <c r="D1944" i="28"/>
  <c r="J1943" i="28"/>
  <c r="D1943" i="28"/>
  <c r="J1942" i="28"/>
  <c r="D1942" i="28"/>
  <c r="J1941" i="28"/>
  <c r="D1941" i="28"/>
  <c r="J1940" i="28"/>
  <c r="D1940" i="28"/>
  <c r="J1939" i="28"/>
  <c r="D1939" i="28"/>
  <c r="J1938" i="28"/>
  <c r="D1938" i="28"/>
  <c r="J1937" i="28"/>
  <c r="D1937" i="28"/>
  <c r="J1936" i="28"/>
  <c r="D1936" i="28"/>
  <c r="J1935" i="28"/>
  <c r="D1935" i="28"/>
  <c r="J1934" i="28"/>
  <c r="D1934" i="28"/>
  <c r="J1933" i="28"/>
  <c r="D1933" i="28"/>
  <c r="J1932" i="28"/>
  <c r="D1932" i="28"/>
  <c r="J1931" i="28"/>
  <c r="D1931" i="28"/>
  <c r="J1930" i="28"/>
  <c r="D1930" i="28"/>
  <c r="J1929" i="28"/>
  <c r="D1929" i="28"/>
  <c r="J1928" i="28"/>
  <c r="D1928" i="28"/>
  <c r="J1927" i="28"/>
  <c r="D1927" i="28"/>
  <c r="J1926" i="28"/>
  <c r="D1926" i="28"/>
  <c r="J1925" i="28"/>
  <c r="D1925" i="28"/>
  <c r="J1924" i="28"/>
  <c r="D1924" i="28"/>
  <c r="J1923" i="28"/>
  <c r="D1923" i="28"/>
  <c r="J1922" i="28"/>
  <c r="D1922" i="28"/>
  <c r="J1921" i="28"/>
  <c r="D1921" i="28"/>
  <c r="J1920" i="28"/>
  <c r="D1920" i="28"/>
  <c r="J1919" i="28"/>
  <c r="D1919" i="28"/>
  <c r="J1918" i="28"/>
  <c r="D1918" i="28"/>
  <c r="J1917" i="28"/>
  <c r="D1917" i="28"/>
  <c r="J1916" i="28"/>
  <c r="D1916" i="28"/>
  <c r="J1915" i="28"/>
  <c r="D1915" i="28"/>
  <c r="J1914" i="28"/>
  <c r="D1914" i="28"/>
  <c r="J1913" i="28"/>
  <c r="D1913" i="28"/>
  <c r="J1912" i="28"/>
  <c r="D1912" i="28"/>
  <c r="J1911" i="28"/>
  <c r="D1911" i="28"/>
  <c r="J1910" i="28"/>
  <c r="D1910" i="28"/>
  <c r="J1909" i="28"/>
  <c r="D1909" i="28"/>
  <c r="J1908" i="28"/>
  <c r="D1908" i="28"/>
  <c r="J1907" i="28"/>
  <c r="D1907" i="28"/>
  <c r="J1906" i="28"/>
  <c r="D1906" i="28"/>
  <c r="J1905" i="28"/>
  <c r="D1905" i="28"/>
  <c r="J1904" i="28"/>
  <c r="D1904" i="28"/>
  <c r="J1903" i="28"/>
  <c r="D1903" i="28"/>
  <c r="J1902" i="28"/>
  <c r="D1902" i="28"/>
  <c r="J1901" i="28"/>
  <c r="D1901" i="28"/>
  <c r="J1900" i="28"/>
  <c r="D1900" i="28"/>
  <c r="J1899" i="28"/>
  <c r="D1899" i="28"/>
  <c r="J1898" i="28"/>
  <c r="D1898" i="28"/>
  <c r="J1897" i="28"/>
  <c r="D1897" i="28"/>
  <c r="J1896" i="28"/>
  <c r="D1896" i="28"/>
  <c r="J1895" i="28"/>
  <c r="D1895" i="28"/>
  <c r="J1894" i="28"/>
  <c r="D1894" i="28"/>
  <c r="J1893" i="28"/>
  <c r="D1893" i="28"/>
  <c r="J1892" i="28"/>
  <c r="D1892" i="28"/>
  <c r="J1891" i="28"/>
  <c r="D1891" i="28"/>
  <c r="J1890" i="28"/>
  <c r="D1890" i="28"/>
  <c r="J1889" i="28"/>
  <c r="D1889" i="28"/>
  <c r="J1888" i="28"/>
  <c r="D1888" i="28"/>
  <c r="J1887" i="28"/>
  <c r="D1887" i="28"/>
  <c r="J1886" i="28"/>
  <c r="D1886" i="28"/>
  <c r="J1885" i="28"/>
  <c r="D1885" i="28"/>
  <c r="J1884" i="28"/>
  <c r="D1884" i="28"/>
  <c r="J1883" i="28"/>
  <c r="D1883" i="28"/>
  <c r="J1882" i="28"/>
  <c r="D1882" i="28"/>
  <c r="J1881" i="28"/>
  <c r="D1881" i="28"/>
  <c r="J1880" i="28"/>
  <c r="D1880" i="28"/>
  <c r="J1879" i="28"/>
  <c r="D1879" i="28"/>
  <c r="J1878" i="28"/>
  <c r="D1878" i="28"/>
  <c r="J1877" i="28"/>
  <c r="D1877" i="28"/>
  <c r="J1876" i="28"/>
  <c r="D1876" i="28"/>
  <c r="J1875" i="28"/>
  <c r="D1875" i="28"/>
  <c r="J1874" i="28"/>
  <c r="D1874" i="28"/>
  <c r="J1873" i="28"/>
  <c r="D1873" i="28"/>
  <c r="J1872" i="28"/>
  <c r="D1872" i="28"/>
  <c r="J1871" i="28"/>
  <c r="D1871" i="28"/>
  <c r="J1870" i="28"/>
  <c r="D1870" i="28"/>
  <c r="J1869" i="28"/>
  <c r="D1869" i="28"/>
  <c r="J1868" i="28"/>
  <c r="D1868" i="28"/>
  <c r="J1867" i="28"/>
  <c r="D1867" i="28"/>
  <c r="J1866" i="28"/>
  <c r="D1866" i="28"/>
  <c r="J1865" i="28"/>
  <c r="D1865" i="28"/>
  <c r="J1864" i="28"/>
  <c r="D1864" i="28"/>
  <c r="J1863" i="28"/>
  <c r="D1863" i="28"/>
  <c r="J1862" i="28"/>
  <c r="D1862" i="28"/>
  <c r="J1861" i="28"/>
  <c r="D1861" i="28"/>
  <c r="J1860" i="28"/>
  <c r="D1860" i="28"/>
  <c r="J1859" i="28"/>
  <c r="D1859" i="28"/>
  <c r="J1858" i="28"/>
  <c r="D1858" i="28"/>
  <c r="J1857" i="28"/>
  <c r="D1857" i="28"/>
  <c r="J1856" i="28"/>
  <c r="D1856" i="28"/>
  <c r="J1855" i="28"/>
  <c r="D1855" i="28"/>
  <c r="J1854" i="28"/>
  <c r="D1854" i="28"/>
  <c r="J1853" i="28"/>
  <c r="D1853" i="28"/>
  <c r="J1852" i="28"/>
  <c r="D1852" i="28"/>
  <c r="J1851" i="28"/>
  <c r="D1851" i="28"/>
  <c r="J1850" i="28"/>
  <c r="D1850" i="28"/>
  <c r="J1849" i="28"/>
  <c r="D1849" i="28"/>
  <c r="J1848" i="28"/>
  <c r="D1848" i="28"/>
  <c r="J1847" i="28"/>
  <c r="D1847" i="28"/>
  <c r="J1846" i="28"/>
  <c r="D1846" i="28"/>
  <c r="J1845" i="28"/>
  <c r="D1845" i="28"/>
  <c r="J1844" i="28"/>
  <c r="D1844" i="28"/>
  <c r="J1843" i="28"/>
  <c r="D1843" i="28"/>
  <c r="J1842" i="28"/>
  <c r="D1842" i="28"/>
  <c r="J1841" i="28"/>
  <c r="D1841" i="28"/>
  <c r="J1840" i="28"/>
  <c r="D1840" i="28"/>
  <c r="J1839" i="28"/>
  <c r="D1839" i="28"/>
  <c r="J1838" i="28"/>
  <c r="D1838" i="28"/>
  <c r="J1837" i="28"/>
  <c r="D1837" i="28"/>
  <c r="J1836" i="28"/>
  <c r="D1836" i="28"/>
  <c r="J1835" i="28"/>
  <c r="D1835" i="28"/>
  <c r="J1834" i="28"/>
  <c r="D1834" i="28"/>
  <c r="J1833" i="28"/>
  <c r="D1833" i="28"/>
  <c r="J1832" i="28"/>
  <c r="D1832" i="28"/>
  <c r="J1831" i="28"/>
  <c r="D1831" i="28"/>
  <c r="J1830" i="28"/>
  <c r="D1830" i="28"/>
  <c r="J1829" i="28"/>
  <c r="D1829" i="28"/>
  <c r="J1828" i="28"/>
  <c r="D1828" i="28"/>
  <c r="J1827" i="28"/>
  <c r="D1827" i="28"/>
  <c r="J1826" i="28"/>
  <c r="D1826" i="28"/>
  <c r="J1825" i="28"/>
  <c r="D1825" i="28"/>
  <c r="J1824" i="28"/>
  <c r="D1824" i="28"/>
  <c r="J1823" i="28"/>
  <c r="D1823" i="28"/>
  <c r="J1822" i="28"/>
  <c r="D1822" i="28"/>
  <c r="J1821" i="28"/>
  <c r="D1821" i="28"/>
  <c r="J1820" i="28"/>
  <c r="D1820" i="28"/>
  <c r="J1819" i="28"/>
  <c r="D1819" i="28"/>
  <c r="J1818" i="28"/>
  <c r="D1818" i="28"/>
  <c r="J1817" i="28"/>
  <c r="D1817" i="28"/>
  <c r="J1816" i="28"/>
  <c r="D1816" i="28"/>
  <c r="J1815" i="28"/>
  <c r="D1815" i="28"/>
  <c r="J1814" i="28"/>
  <c r="D1814" i="28"/>
  <c r="J1813" i="28"/>
  <c r="D1813" i="28"/>
  <c r="J1812" i="28"/>
  <c r="D1812" i="28"/>
  <c r="J1811" i="28"/>
  <c r="D1811" i="28"/>
  <c r="J1810" i="28"/>
  <c r="D1810" i="28"/>
  <c r="J1809" i="28"/>
  <c r="D1809" i="28"/>
  <c r="J1808" i="28"/>
  <c r="D1808" i="28"/>
  <c r="J1807" i="28"/>
  <c r="D1807" i="28"/>
  <c r="J1806" i="28"/>
  <c r="D1806" i="28"/>
  <c r="J1805" i="28"/>
  <c r="D1805" i="28"/>
  <c r="J1804" i="28"/>
  <c r="D1804" i="28"/>
  <c r="J1803" i="28"/>
  <c r="D1803" i="28"/>
  <c r="J1802" i="28"/>
  <c r="D1802" i="28"/>
  <c r="J1801" i="28"/>
  <c r="D1801" i="28"/>
  <c r="J1800" i="28"/>
  <c r="D1800" i="28"/>
  <c r="J1799" i="28"/>
  <c r="D1799" i="28"/>
  <c r="J1798" i="28"/>
  <c r="D1798" i="28"/>
  <c r="J1797" i="28"/>
  <c r="D1797" i="28"/>
  <c r="J1796" i="28"/>
  <c r="D1796" i="28"/>
  <c r="J1795" i="28"/>
  <c r="D1795" i="28"/>
  <c r="J1794" i="28"/>
  <c r="D1794" i="28"/>
  <c r="J1793" i="28"/>
  <c r="D1793" i="28"/>
  <c r="J1792" i="28"/>
  <c r="D1792" i="28"/>
  <c r="J1791" i="28"/>
  <c r="D1791" i="28"/>
  <c r="J1790" i="28"/>
  <c r="D1790" i="28"/>
  <c r="J1789" i="28"/>
  <c r="D1789" i="28"/>
  <c r="J1788" i="28"/>
  <c r="D1788" i="28"/>
  <c r="J1787" i="28"/>
  <c r="D1787" i="28"/>
  <c r="J1786" i="28"/>
  <c r="D1786" i="28"/>
  <c r="J1785" i="28"/>
  <c r="D1785" i="28"/>
  <c r="J1784" i="28"/>
  <c r="D1784" i="28"/>
  <c r="J1783" i="28"/>
  <c r="D1783" i="28"/>
  <c r="J1782" i="28"/>
  <c r="D1782" i="28"/>
  <c r="J1781" i="28"/>
  <c r="D1781" i="28"/>
  <c r="J1780" i="28"/>
  <c r="D1780" i="28"/>
  <c r="J1779" i="28"/>
  <c r="D1779" i="28"/>
  <c r="J1778" i="28"/>
  <c r="D1778" i="28"/>
  <c r="J1777" i="28"/>
  <c r="D1777" i="28"/>
  <c r="J1776" i="28"/>
  <c r="D1776" i="28"/>
  <c r="J1775" i="28"/>
  <c r="D1775" i="28"/>
  <c r="J1774" i="28"/>
  <c r="D1774" i="28"/>
  <c r="J1773" i="28"/>
  <c r="D1773" i="28"/>
  <c r="J1772" i="28"/>
  <c r="D1772" i="28"/>
  <c r="J1771" i="28"/>
  <c r="D1771" i="28"/>
  <c r="J1770" i="28"/>
  <c r="D1770" i="28"/>
  <c r="J1769" i="28"/>
  <c r="D1769" i="28"/>
  <c r="J1768" i="28"/>
  <c r="D1768" i="28"/>
  <c r="J1767" i="28"/>
  <c r="D1767" i="28"/>
  <c r="J1766" i="28"/>
  <c r="D1766" i="28"/>
  <c r="J1765" i="28"/>
  <c r="D1765" i="28"/>
  <c r="J1764" i="28"/>
  <c r="D1764" i="28"/>
  <c r="J1763" i="28"/>
  <c r="D1763" i="28"/>
  <c r="J1762" i="28"/>
  <c r="D1762" i="28"/>
  <c r="J1761" i="28"/>
  <c r="D1761" i="28"/>
  <c r="J1760" i="28"/>
  <c r="D1760" i="28"/>
  <c r="J1759" i="28"/>
  <c r="D1759" i="28"/>
  <c r="J1758" i="28"/>
  <c r="D1758" i="28"/>
  <c r="J1757" i="28"/>
  <c r="D1757" i="28"/>
  <c r="J1756" i="28"/>
  <c r="D1756" i="28"/>
  <c r="J1755" i="28"/>
  <c r="D1755" i="28"/>
  <c r="J1754" i="28"/>
  <c r="D1754" i="28"/>
  <c r="J1753" i="28"/>
  <c r="D1753" i="28"/>
  <c r="J1752" i="28"/>
  <c r="D1752" i="28"/>
  <c r="J1751" i="28"/>
  <c r="D1751" i="28"/>
  <c r="J1750" i="28"/>
  <c r="D1750" i="28"/>
  <c r="J1749" i="28"/>
  <c r="D1749" i="28"/>
  <c r="J1748" i="28"/>
  <c r="D1748" i="28"/>
  <c r="J1747" i="28"/>
  <c r="D1747" i="28"/>
  <c r="J1746" i="28"/>
  <c r="D1746" i="28"/>
  <c r="J1745" i="28"/>
  <c r="D1745" i="28"/>
  <c r="J1744" i="28"/>
  <c r="D1744" i="28"/>
  <c r="J1743" i="28"/>
  <c r="D1743" i="28"/>
  <c r="J1742" i="28"/>
  <c r="D1742" i="28"/>
  <c r="J1741" i="28"/>
  <c r="D1741" i="28"/>
  <c r="J1740" i="28"/>
  <c r="D1740" i="28"/>
  <c r="J1739" i="28"/>
  <c r="D1739" i="28"/>
  <c r="J1738" i="28"/>
  <c r="D1738" i="28"/>
  <c r="J1737" i="28"/>
  <c r="D1737" i="28"/>
  <c r="J1736" i="28"/>
  <c r="D1736" i="28"/>
  <c r="J1735" i="28"/>
  <c r="D1735" i="28"/>
  <c r="J1734" i="28"/>
  <c r="D1734" i="28"/>
  <c r="J1733" i="28"/>
  <c r="D1733" i="28"/>
  <c r="J1732" i="28"/>
  <c r="D1732" i="28"/>
  <c r="J1731" i="28"/>
  <c r="D1731" i="28"/>
  <c r="J1730" i="28"/>
  <c r="D1730" i="28"/>
  <c r="J1729" i="28"/>
  <c r="D1729" i="28"/>
  <c r="J1728" i="28"/>
  <c r="D1728" i="28"/>
  <c r="J1727" i="28"/>
  <c r="D1727" i="28"/>
  <c r="J1726" i="28"/>
  <c r="D1726" i="28"/>
  <c r="J1725" i="28"/>
  <c r="D1725" i="28"/>
  <c r="J1724" i="28"/>
  <c r="D1724" i="28"/>
  <c r="J1723" i="28"/>
  <c r="D1723" i="28"/>
  <c r="J1722" i="28"/>
  <c r="D1722" i="28"/>
  <c r="J1721" i="28"/>
  <c r="D1721" i="28"/>
  <c r="J1720" i="28"/>
  <c r="D1720" i="28"/>
  <c r="J1719" i="28"/>
  <c r="D1719" i="28"/>
  <c r="J1718" i="28"/>
  <c r="D1718" i="28"/>
  <c r="J1717" i="28"/>
  <c r="D1717" i="28"/>
  <c r="J1716" i="28"/>
  <c r="D1716" i="28"/>
  <c r="J1715" i="28"/>
  <c r="D1715" i="28"/>
  <c r="J1714" i="28"/>
  <c r="D1714" i="28"/>
  <c r="J1713" i="28"/>
  <c r="D1713" i="28"/>
  <c r="J1712" i="28"/>
  <c r="D1712" i="28"/>
  <c r="J1711" i="28"/>
  <c r="D1711" i="28"/>
  <c r="J1710" i="28"/>
  <c r="D1710" i="28"/>
  <c r="J1709" i="28"/>
  <c r="D1709" i="28"/>
  <c r="J1708" i="28"/>
  <c r="D1708" i="28"/>
  <c r="J1707" i="28"/>
  <c r="D1707" i="28"/>
  <c r="J1706" i="28"/>
  <c r="D1706" i="28"/>
  <c r="J1705" i="28"/>
  <c r="D1705" i="28"/>
  <c r="J1704" i="28"/>
  <c r="D1704" i="28"/>
  <c r="J1703" i="28"/>
  <c r="D1703" i="28"/>
  <c r="J1702" i="28"/>
  <c r="D1702" i="28"/>
  <c r="J1701" i="28"/>
  <c r="D1701" i="28"/>
  <c r="J1700" i="28"/>
  <c r="D1700" i="28"/>
  <c r="J1699" i="28"/>
  <c r="D1699" i="28"/>
  <c r="J1698" i="28"/>
  <c r="D1698" i="28"/>
  <c r="J1697" i="28"/>
  <c r="D1697" i="28"/>
  <c r="J1696" i="28"/>
  <c r="D1696" i="28"/>
  <c r="J1695" i="28"/>
  <c r="D1695" i="28"/>
  <c r="J1694" i="28"/>
  <c r="D1694" i="28"/>
  <c r="J1693" i="28"/>
  <c r="D1693" i="28"/>
  <c r="J1692" i="28"/>
  <c r="D1692" i="28"/>
  <c r="J1691" i="28"/>
  <c r="D1691" i="28"/>
  <c r="J1690" i="28"/>
  <c r="D1690" i="28"/>
  <c r="J1689" i="28"/>
  <c r="D1689" i="28"/>
  <c r="J1688" i="28"/>
  <c r="D1688" i="28"/>
  <c r="J1687" i="28"/>
  <c r="D1687" i="28"/>
  <c r="J1686" i="28"/>
  <c r="D1686" i="28"/>
  <c r="J1685" i="28"/>
  <c r="D1685" i="28"/>
  <c r="J1684" i="28"/>
  <c r="D1684" i="28"/>
  <c r="J1683" i="28"/>
  <c r="D1683" i="28"/>
  <c r="J1682" i="28"/>
  <c r="D1682" i="28"/>
  <c r="J1681" i="28"/>
  <c r="D1681" i="28"/>
  <c r="J1680" i="28"/>
  <c r="D1680" i="28"/>
  <c r="J1679" i="28"/>
  <c r="D1679" i="28"/>
  <c r="J1678" i="28"/>
  <c r="D1678" i="28"/>
  <c r="J1677" i="28"/>
  <c r="D1677" i="28"/>
  <c r="J1676" i="28"/>
  <c r="D1676" i="28"/>
  <c r="J1675" i="28"/>
  <c r="D1675" i="28"/>
  <c r="J1674" i="28"/>
  <c r="D1674" i="28"/>
  <c r="J1673" i="28"/>
  <c r="D1673" i="28"/>
  <c r="J1672" i="28"/>
  <c r="D1672" i="28"/>
  <c r="J1671" i="28"/>
  <c r="D1671" i="28"/>
  <c r="J1670" i="28"/>
  <c r="D1670" i="28"/>
  <c r="J1669" i="28"/>
  <c r="D1669" i="28"/>
  <c r="J1668" i="28"/>
  <c r="D1668" i="28"/>
  <c r="J1667" i="28"/>
  <c r="D1667" i="28"/>
  <c r="J1666" i="28"/>
  <c r="D1666" i="28"/>
  <c r="J1665" i="28"/>
  <c r="D1665" i="28"/>
  <c r="J1664" i="28"/>
  <c r="D1664" i="28"/>
  <c r="J1663" i="28"/>
  <c r="D1663" i="28"/>
  <c r="J1662" i="28"/>
  <c r="D1662" i="28"/>
  <c r="J1661" i="28"/>
  <c r="D1661" i="28"/>
  <c r="J1660" i="28"/>
  <c r="D1660" i="28"/>
  <c r="J1659" i="28"/>
  <c r="D1659" i="28"/>
  <c r="J1658" i="28"/>
  <c r="D1658" i="28"/>
  <c r="J1657" i="28"/>
  <c r="D1657" i="28"/>
  <c r="J1656" i="28"/>
  <c r="D1656" i="28"/>
  <c r="J1655" i="28"/>
  <c r="D1655" i="28"/>
  <c r="J1654" i="28"/>
  <c r="D1654" i="28"/>
  <c r="J1653" i="28"/>
  <c r="D1653" i="28"/>
  <c r="J1652" i="28"/>
  <c r="D1652" i="28"/>
  <c r="J1651" i="28"/>
  <c r="D1651" i="28"/>
  <c r="J1650" i="28"/>
  <c r="D1650" i="28"/>
  <c r="J1649" i="28"/>
  <c r="D1649" i="28"/>
  <c r="J1648" i="28"/>
  <c r="D1648" i="28"/>
  <c r="J1647" i="28"/>
  <c r="D1647" i="28"/>
  <c r="J1646" i="28"/>
  <c r="D1646" i="28"/>
  <c r="J1645" i="28"/>
  <c r="D1645" i="28"/>
  <c r="J1644" i="28"/>
  <c r="D1644" i="28"/>
  <c r="J1643" i="28"/>
  <c r="D1643" i="28"/>
  <c r="J1642" i="28"/>
  <c r="D1642" i="28"/>
  <c r="J1641" i="28"/>
  <c r="D1641" i="28"/>
  <c r="J1640" i="28"/>
  <c r="D1640" i="28"/>
  <c r="J1639" i="28"/>
  <c r="D1639" i="28"/>
  <c r="J1638" i="28"/>
  <c r="D1638" i="28"/>
  <c r="J1637" i="28"/>
  <c r="D1637" i="28"/>
  <c r="J1636" i="28"/>
  <c r="D1636" i="28"/>
  <c r="J1635" i="28"/>
  <c r="D1635" i="28"/>
  <c r="J1634" i="28"/>
  <c r="D1634" i="28"/>
  <c r="J1633" i="28"/>
  <c r="D1633" i="28"/>
  <c r="J1632" i="28"/>
  <c r="D1632" i="28"/>
  <c r="J1631" i="28"/>
  <c r="D1631" i="28"/>
  <c r="J1630" i="28"/>
  <c r="D1630" i="28"/>
  <c r="J1629" i="28"/>
  <c r="D1629" i="28"/>
  <c r="J1628" i="28"/>
  <c r="D1628" i="28"/>
  <c r="J1627" i="28"/>
  <c r="D1627" i="28"/>
  <c r="J1626" i="28"/>
  <c r="D1626" i="28"/>
  <c r="J1625" i="28"/>
  <c r="D1625" i="28"/>
  <c r="J1624" i="28"/>
  <c r="D1624" i="28"/>
  <c r="J1623" i="28"/>
  <c r="D1623" i="28"/>
  <c r="J1622" i="28"/>
  <c r="D1622" i="28"/>
  <c r="J1621" i="28"/>
  <c r="D1621" i="28"/>
  <c r="J1620" i="28"/>
  <c r="D1620" i="28"/>
  <c r="J1619" i="28"/>
  <c r="D1619" i="28"/>
  <c r="J1618" i="28"/>
  <c r="D1618" i="28"/>
  <c r="J1617" i="28"/>
  <c r="D1617" i="28"/>
  <c r="J1616" i="28"/>
  <c r="D1616" i="28"/>
  <c r="J1615" i="28"/>
  <c r="D1615" i="28"/>
  <c r="J1614" i="28"/>
  <c r="D1614" i="28"/>
  <c r="J1613" i="28"/>
  <c r="D1613" i="28"/>
  <c r="J1612" i="28"/>
  <c r="D1612" i="28"/>
  <c r="J1611" i="28"/>
  <c r="D1611" i="28"/>
  <c r="J1610" i="28"/>
  <c r="D1610" i="28"/>
  <c r="J1609" i="28"/>
  <c r="D1609" i="28"/>
  <c r="J1608" i="28"/>
  <c r="D1608" i="28"/>
  <c r="J1607" i="28"/>
  <c r="D1607" i="28"/>
  <c r="J1606" i="28"/>
  <c r="D1606" i="28"/>
  <c r="J1605" i="28"/>
  <c r="D1605" i="28"/>
  <c r="J1604" i="28"/>
  <c r="D1604" i="28"/>
  <c r="J1603" i="28"/>
  <c r="D1603" i="28"/>
  <c r="J1602" i="28"/>
  <c r="D1602" i="28"/>
  <c r="J1601" i="28"/>
  <c r="D1601" i="28"/>
  <c r="J1600" i="28"/>
  <c r="D1600" i="28"/>
  <c r="J1599" i="28"/>
  <c r="D1599" i="28"/>
  <c r="J1598" i="28"/>
  <c r="D1598" i="28"/>
  <c r="J1597" i="28"/>
  <c r="D1597" i="28"/>
  <c r="J1596" i="28"/>
  <c r="D1596" i="28"/>
  <c r="J1595" i="28"/>
  <c r="D1595" i="28"/>
  <c r="J1594" i="28"/>
  <c r="D1594" i="28"/>
  <c r="J1593" i="28"/>
  <c r="D1593" i="28"/>
  <c r="J1592" i="28"/>
  <c r="D1592" i="28"/>
  <c r="J1591" i="28"/>
  <c r="D1591" i="28"/>
  <c r="J1590" i="28"/>
  <c r="D1590" i="28"/>
  <c r="J1589" i="28"/>
  <c r="D1589" i="28"/>
  <c r="J1588" i="28"/>
  <c r="D1588" i="28"/>
  <c r="J1587" i="28"/>
  <c r="D1587" i="28"/>
  <c r="J1586" i="28"/>
  <c r="D1586" i="28"/>
  <c r="J1585" i="28"/>
  <c r="D1585" i="28"/>
  <c r="J1584" i="28"/>
  <c r="D1584" i="28"/>
  <c r="J1583" i="28"/>
  <c r="D1583" i="28"/>
  <c r="J1582" i="28"/>
  <c r="D1582" i="28"/>
  <c r="J1581" i="28"/>
  <c r="D1581" i="28"/>
  <c r="J1580" i="28"/>
  <c r="D1580" i="28"/>
  <c r="J1579" i="28"/>
  <c r="D1579" i="28"/>
  <c r="J1578" i="28"/>
  <c r="D1578" i="28"/>
  <c r="J1577" i="28"/>
  <c r="D1577" i="28"/>
  <c r="J1576" i="28"/>
  <c r="D1576" i="28"/>
  <c r="J1575" i="28"/>
  <c r="D1575" i="28"/>
  <c r="J1574" i="28"/>
  <c r="D1574" i="28"/>
  <c r="J1573" i="28"/>
  <c r="D1573" i="28"/>
  <c r="J1572" i="28"/>
  <c r="D1572" i="28"/>
  <c r="J1571" i="28"/>
  <c r="D1571" i="28"/>
  <c r="J1570" i="28"/>
  <c r="D1570" i="28"/>
  <c r="J1569" i="28"/>
  <c r="D1569" i="28"/>
  <c r="J1568" i="28"/>
  <c r="D1568" i="28"/>
  <c r="J1567" i="28"/>
  <c r="D1567" i="28"/>
  <c r="J1566" i="28"/>
  <c r="D1566" i="28"/>
  <c r="J1565" i="28"/>
  <c r="D1565" i="28"/>
  <c r="J1564" i="28"/>
  <c r="D1564" i="28"/>
  <c r="J1563" i="28"/>
  <c r="D1563" i="28"/>
  <c r="J1562" i="28"/>
  <c r="D1562" i="28"/>
  <c r="J1561" i="28"/>
  <c r="D1561" i="28"/>
  <c r="J1560" i="28"/>
  <c r="D1560" i="28"/>
  <c r="J1559" i="28"/>
  <c r="D1559" i="28"/>
  <c r="J1558" i="28"/>
  <c r="D1558" i="28"/>
  <c r="J1557" i="28"/>
  <c r="D1557" i="28"/>
  <c r="J1556" i="28"/>
  <c r="D1556" i="28"/>
  <c r="J1555" i="28"/>
  <c r="D1555" i="28"/>
  <c r="J1554" i="28"/>
  <c r="D1554" i="28"/>
  <c r="J1553" i="28"/>
  <c r="D1553" i="28"/>
  <c r="J1552" i="28"/>
  <c r="D1552" i="28"/>
  <c r="J1551" i="28"/>
  <c r="D1551" i="28"/>
  <c r="J1550" i="28"/>
  <c r="D1550" i="28"/>
  <c r="J1549" i="28"/>
  <c r="D1549" i="28"/>
  <c r="J1548" i="28"/>
  <c r="D1548" i="28"/>
  <c r="J1547" i="28"/>
  <c r="D1547" i="28"/>
  <c r="J1546" i="28"/>
  <c r="D1546" i="28"/>
  <c r="J1545" i="28"/>
  <c r="D1545" i="28"/>
  <c r="J1544" i="28"/>
  <c r="D1544" i="28"/>
  <c r="J1543" i="28"/>
  <c r="D1543" i="28"/>
  <c r="J1542" i="28"/>
  <c r="D1542" i="28"/>
  <c r="J1541" i="28"/>
  <c r="D1541" i="28"/>
  <c r="J1540" i="28"/>
  <c r="D1540" i="28"/>
  <c r="J1539" i="28"/>
  <c r="D1539" i="28"/>
  <c r="J1538" i="28"/>
  <c r="D1538" i="28"/>
  <c r="J1537" i="28"/>
  <c r="D1537" i="28"/>
  <c r="J1536" i="28"/>
  <c r="D1536" i="28"/>
  <c r="J1535" i="28"/>
  <c r="D1535" i="28"/>
  <c r="J1534" i="28"/>
  <c r="D1534" i="28"/>
  <c r="J1533" i="28"/>
  <c r="D1533" i="28"/>
  <c r="J1532" i="28"/>
  <c r="D1532" i="28"/>
  <c r="J1531" i="28"/>
  <c r="D1531" i="28"/>
  <c r="J1530" i="28"/>
  <c r="D1530" i="28"/>
  <c r="J1529" i="28"/>
  <c r="D1529" i="28"/>
  <c r="J1528" i="28"/>
  <c r="D1528" i="28"/>
  <c r="J1527" i="28"/>
  <c r="D1527" i="28"/>
  <c r="J1526" i="28"/>
  <c r="D1526" i="28"/>
  <c r="J1525" i="28"/>
  <c r="D1525" i="28"/>
  <c r="J1524" i="28"/>
  <c r="D1524" i="28"/>
  <c r="J1523" i="28"/>
  <c r="D1523" i="28"/>
  <c r="J1522" i="28"/>
  <c r="D1522" i="28"/>
  <c r="J1521" i="28"/>
  <c r="D1521" i="28"/>
  <c r="J1520" i="28"/>
  <c r="D1520" i="28"/>
  <c r="J1519" i="28"/>
  <c r="D1519" i="28"/>
  <c r="J1518" i="28"/>
  <c r="D1518" i="28"/>
  <c r="J1517" i="28"/>
  <c r="D1517" i="28"/>
  <c r="J1516" i="28"/>
  <c r="D1516" i="28"/>
  <c r="J1515" i="28"/>
  <c r="D1515" i="28"/>
  <c r="J1514" i="28"/>
  <c r="D1514" i="28"/>
  <c r="J1513" i="28"/>
  <c r="D1513" i="28"/>
  <c r="J1512" i="28"/>
  <c r="D1512" i="28"/>
  <c r="J1511" i="28"/>
  <c r="D1511" i="28"/>
  <c r="J1510" i="28"/>
  <c r="D1510" i="28"/>
  <c r="J1509" i="28"/>
  <c r="D1509" i="28"/>
  <c r="J1508" i="28"/>
  <c r="D1508" i="28"/>
  <c r="J1507" i="28"/>
  <c r="D1507" i="28"/>
  <c r="J1506" i="28"/>
  <c r="D1506" i="28"/>
  <c r="J1505" i="28"/>
  <c r="D1505" i="28"/>
  <c r="J1504" i="28"/>
  <c r="D1504" i="28"/>
  <c r="J1503" i="28"/>
  <c r="D1503" i="28"/>
  <c r="J1502" i="28"/>
  <c r="D1502" i="28"/>
  <c r="J1501" i="28"/>
  <c r="D1501" i="28"/>
  <c r="J1500" i="28"/>
  <c r="D1500" i="28"/>
  <c r="J1499" i="28"/>
  <c r="D1499" i="28"/>
  <c r="J1498" i="28"/>
  <c r="D1498" i="28"/>
  <c r="J1497" i="28"/>
  <c r="D1497" i="28"/>
  <c r="J1496" i="28"/>
  <c r="D1496" i="28"/>
  <c r="J1495" i="28"/>
  <c r="D1495" i="28"/>
  <c r="J1494" i="28"/>
  <c r="D1494" i="28"/>
  <c r="J1493" i="28"/>
  <c r="D1493" i="28"/>
  <c r="J1492" i="28"/>
  <c r="D1492" i="28"/>
  <c r="J1491" i="28"/>
  <c r="D1491" i="28"/>
  <c r="J1490" i="28"/>
  <c r="D1490" i="28"/>
  <c r="J1489" i="28"/>
  <c r="D1489" i="28"/>
  <c r="J1488" i="28"/>
  <c r="D1488" i="28"/>
  <c r="J1487" i="28"/>
  <c r="D1487" i="28"/>
  <c r="J1486" i="28"/>
  <c r="D1486" i="28"/>
  <c r="J1485" i="28"/>
  <c r="D1485" i="28"/>
  <c r="J1484" i="28"/>
  <c r="D1484" i="28"/>
  <c r="J1483" i="28"/>
  <c r="D1483" i="28"/>
  <c r="J1482" i="28"/>
  <c r="D1482" i="28"/>
  <c r="J1481" i="28"/>
  <c r="D1481" i="28"/>
  <c r="J1480" i="28"/>
  <c r="D1480" i="28"/>
  <c r="J1479" i="28"/>
  <c r="D1479" i="28"/>
  <c r="J1478" i="28"/>
  <c r="D1478" i="28"/>
  <c r="J1477" i="28"/>
  <c r="D1477" i="28"/>
  <c r="J1476" i="28"/>
  <c r="D1476" i="28"/>
  <c r="J1475" i="28"/>
  <c r="D1475" i="28"/>
  <c r="J1474" i="28"/>
  <c r="D1474" i="28"/>
  <c r="J1473" i="28"/>
  <c r="D1473" i="28"/>
  <c r="J1472" i="28"/>
  <c r="D1472" i="28"/>
  <c r="J1471" i="28"/>
  <c r="D1471" i="28"/>
  <c r="J1470" i="28"/>
  <c r="D1470" i="28"/>
  <c r="J1469" i="28"/>
  <c r="D1469" i="28"/>
  <c r="J1468" i="28"/>
  <c r="D1468" i="28"/>
  <c r="J1467" i="28"/>
  <c r="D1467" i="28"/>
  <c r="J1466" i="28"/>
  <c r="D1466" i="28"/>
  <c r="J1465" i="28"/>
  <c r="D1465" i="28"/>
  <c r="J1464" i="28"/>
  <c r="D1464" i="28"/>
  <c r="J1463" i="28"/>
  <c r="D1463" i="28"/>
  <c r="J1462" i="28"/>
  <c r="D1462" i="28"/>
  <c r="J1461" i="28"/>
  <c r="D1461" i="28"/>
  <c r="J1460" i="28"/>
  <c r="D1460" i="28"/>
  <c r="J1459" i="28"/>
  <c r="D1459" i="28"/>
  <c r="J1458" i="28"/>
  <c r="D1458" i="28"/>
  <c r="J1457" i="28"/>
  <c r="D1457" i="28"/>
  <c r="J1456" i="28"/>
  <c r="D1456" i="28"/>
  <c r="J1455" i="28"/>
  <c r="D1455" i="28"/>
  <c r="J1454" i="28"/>
  <c r="D1454" i="28"/>
  <c r="J1453" i="28"/>
  <c r="D1453" i="28"/>
  <c r="J1452" i="28"/>
  <c r="D1452" i="28"/>
  <c r="J1451" i="28"/>
  <c r="D1451" i="28"/>
  <c r="J1450" i="28"/>
  <c r="D1450" i="28"/>
  <c r="J1449" i="28"/>
  <c r="D1449" i="28"/>
  <c r="J1448" i="28"/>
  <c r="D1448" i="28"/>
  <c r="J1447" i="28"/>
  <c r="D1447" i="28"/>
  <c r="J1446" i="28"/>
  <c r="D1446" i="28"/>
  <c r="J1445" i="28"/>
  <c r="D1445" i="28"/>
  <c r="J1444" i="28"/>
  <c r="D1444" i="28"/>
  <c r="J1443" i="28"/>
  <c r="D1443" i="28"/>
  <c r="J1442" i="28"/>
  <c r="D1442" i="28"/>
  <c r="J1441" i="28"/>
  <c r="D1441" i="28"/>
  <c r="J1440" i="28"/>
  <c r="D1440" i="28"/>
  <c r="J1439" i="28"/>
  <c r="D1439" i="28"/>
  <c r="J1438" i="28"/>
  <c r="D1438" i="28"/>
  <c r="J1437" i="28"/>
  <c r="D1437" i="28"/>
  <c r="J1436" i="28"/>
  <c r="D1436" i="28"/>
  <c r="J1435" i="28"/>
  <c r="D1435" i="28"/>
  <c r="J1434" i="28"/>
  <c r="D1434" i="28"/>
  <c r="J1433" i="28"/>
  <c r="D1433" i="28"/>
  <c r="J1432" i="28"/>
  <c r="D1432" i="28"/>
  <c r="J1431" i="28"/>
  <c r="D1431" i="28"/>
  <c r="J1430" i="28"/>
  <c r="D1430" i="28"/>
  <c r="J1429" i="28"/>
  <c r="D1429" i="28"/>
  <c r="J1428" i="28"/>
  <c r="D1428" i="28"/>
  <c r="J1427" i="28"/>
  <c r="D1427" i="28"/>
  <c r="J1426" i="28"/>
  <c r="D1426" i="28"/>
  <c r="J1425" i="28"/>
  <c r="D1425" i="28"/>
  <c r="J1424" i="28"/>
  <c r="D1424" i="28"/>
  <c r="J1423" i="28"/>
  <c r="D1423" i="28"/>
  <c r="J1422" i="28"/>
  <c r="D1422" i="28"/>
  <c r="J1421" i="28"/>
  <c r="D1421" i="28"/>
  <c r="J1420" i="28"/>
  <c r="D1420" i="28"/>
  <c r="J1419" i="28"/>
  <c r="D1419" i="28"/>
  <c r="J1418" i="28"/>
  <c r="D1418" i="28"/>
  <c r="J1417" i="28"/>
  <c r="D1417" i="28"/>
  <c r="J1416" i="28"/>
  <c r="D1416" i="28"/>
  <c r="J1415" i="28"/>
  <c r="D1415" i="28"/>
  <c r="J1414" i="28"/>
  <c r="D1414" i="28"/>
  <c r="J1413" i="28"/>
  <c r="D1413" i="28"/>
  <c r="J1412" i="28"/>
  <c r="D1412" i="28"/>
  <c r="J1411" i="28"/>
  <c r="D1411" i="28"/>
  <c r="J1410" i="28"/>
  <c r="D1410" i="28"/>
  <c r="J1409" i="28"/>
  <c r="D1409" i="28"/>
  <c r="J1408" i="28"/>
  <c r="D1408" i="28"/>
  <c r="J1407" i="28"/>
  <c r="D1407" i="28"/>
  <c r="J1406" i="28"/>
  <c r="D1406" i="28"/>
  <c r="J1405" i="28"/>
  <c r="D1405" i="28"/>
  <c r="J1404" i="28"/>
  <c r="D1404" i="28"/>
  <c r="J1403" i="28"/>
  <c r="D1403" i="28"/>
  <c r="J1402" i="28"/>
  <c r="D1402" i="28"/>
  <c r="J1401" i="28"/>
  <c r="D1401" i="28"/>
  <c r="J1400" i="28"/>
  <c r="D1400" i="28"/>
  <c r="J1399" i="28"/>
  <c r="D1399" i="28"/>
  <c r="J1398" i="28"/>
  <c r="D1398" i="28"/>
  <c r="J1397" i="28"/>
  <c r="D1397" i="28"/>
  <c r="J1396" i="28"/>
  <c r="D1396" i="28"/>
  <c r="J1395" i="28"/>
  <c r="D1395" i="28"/>
  <c r="J1394" i="28"/>
  <c r="D1394" i="28"/>
  <c r="J1393" i="28"/>
  <c r="D1393" i="28"/>
  <c r="J1392" i="28"/>
  <c r="D1392" i="28"/>
  <c r="J1391" i="28"/>
  <c r="D1391" i="28"/>
  <c r="J1390" i="28"/>
  <c r="D1390" i="28"/>
  <c r="J1389" i="28"/>
  <c r="D1389" i="28"/>
  <c r="J1388" i="28"/>
  <c r="D1388" i="28"/>
  <c r="J1387" i="28"/>
  <c r="D1387" i="28"/>
  <c r="J1386" i="28"/>
  <c r="D1386" i="28"/>
  <c r="J1385" i="28"/>
  <c r="D1385" i="28"/>
  <c r="J1384" i="28"/>
  <c r="D1384" i="28"/>
  <c r="J1383" i="28"/>
  <c r="D1383" i="28"/>
  <c r="J1382" i="28"/>
  <c r="D1382" i="28"/>
  <c r="J1381" i="28"/>
  <c r="D1381" i="28"/>
  <c r="J1380" i="28"/>
  <c r="D1380" i="28"/>
  <c r="J1379" i="28"/>
  <c r="D1379" i="28"/>
  <c r="J1378" i="28"/>
  <c r="D1378" i="28"/>
  <c r="J1377" i="28"/>
  <c r="D1377" i="28"/>
  <c r="J1376" i="28"/>
  <c r="D1376" i="28"/>
  <c r="J1375" i="28"/>
  <c r="D1375" i="28"/>
  <c r="J1374" i="28"/>
  <c r="D1374" i="28"/>
  <c r="J1373" i="28"/>
  <c r="D1373" i="28"/>
  <c r="J1372" i="28"/>
  <c r="D1372" i="28"/>
  <c r="J1371" i="28"/>
  <c r="D1371" i="28"/>
  <c r="J1370" i="28"/>
  <c r="D1370" i="28"/>
  <c r="J1369" i="28"/>
  <c r="D1369" i="28"/>
  <c r="J1368" i="28"/>
  <c r="D1368" i="28"/>
  <c r="J1367" i="28"/>
  <c r="D1367" i="28"/>
  <c r="J1366" i="28"/>
  <c r="D1366" i="28"/>
  <c r="J1365" i="28"/>
  <c r="D1365" i="28"/>
  <c r="J1364" i="28"/>
  <c r="D1364" i="28"/>
  <c r="J1363" i="28"/>
  <c r="D1363" i="28"/>
  <c r="J1362" i="28"/>
  <c r="D1362" i="28"/>
  <c r="J1361" i="28"/>
  <c r="D1361" i="28"/>
  <c r="J1360" i="28"/>
  <c r="D1360" i="28"/>
  <c r="J1359" i="28"/>
  <c r="D1359" i="28"/>
  <c r="J1358" i="28"/>
  <c r="D1358" i="28"/>
  <c r="J1357" i="28"/>
  <c r="D1357" i="28"/>
  <c r="J1356" i="28"/>
  <c r="D1356" i="28"/>
  <c r="J1355" i="28"/>
  <c r="D1355" i="28"/>
  <c r="J1354" i="28"/>
  <c r="D1354" i="28"/>
  <c r="J1353" i="28"/>
  <c r="D1353" i="28"/>
  <c r="J1352" i="28"/>
  <c r="D1352" i="28"/>
  <c r="J1351" i="28"/>
  <c r="D1351" i="28"/>
  <c r="J1350" i="28"/>
  <c r="D1350" i="28"/>
  <c r="J1349" i="28"/>
  <c r="D1349" i="28"/>
  <c r="J1348" i="28"/>
  <c r="D1348" i="28"/>
  <c r="J1347" i="28"/>
  <c r="D1347" i="28"/>
  <c r="J1346" i="28"/>
  <c r="D1346" i="28"/>
  <c r="J1345" i="28"/>
  <c r="D1345" i="28"/>
  <c r="J1344" i="28"/>
  <c r="D1344" i="28"/>
  <c r="J1343" i="28"/>
  <c r="D1343" i="28"/>
  <c r="J1342" i="28"/>
  <c r="D1342" i="28"/>
  <c r="J1341" i="28"/>
  <c r="D1341" i="28"/>
  <c r="J1340" i="28"/>
  <c r="D1340" i="28"/>
  <c r="J1339" i="28"/>
  <c r="D1339" i="28"/>
  <c r="J1338" i="28"/>
  <c r="D1338" i="28"/>
  <c r="J1337" i="28"/>
  <c r="D1337" i="28"/>
  <c r="J1336" i="28"/>
  <c r="D1336" i="28"/>
  <c r="J1335" i="28"/>
  <c r="D1335" i="28"/>
  <c r="J1334" i="28"/>
  <c r="D1334" i="28"/>
  <c r="J1333" i="28"/>
  <c r="D1333" i="28"/>
  <c r="J1332" i="28"/>
  <c r="D1332" i="28"/>
  <c r="J1331" i="28"/>
  <c r="D1331" i="28"/>
  <c r="J1330" i="28"/>
  <c r="D1330" i="28"/>
  <c r="J1329" i="28"/>
  <c r="D1329" i="28"/>
  <c r="J1328" i="28"/>
  <c r="D1328" i="28"/>
  <c r="J1327" i="28"/>
  <c r="D1327" i="28"/>
  <c r="J1326" i="28"/>
  <c r="D1326" i="28"/>
  <c r="J1325" i="28"/>
  <c r="D1325" i="28"/>
  <c r="J1324" i="28"/>
  <c r="D1324" i="28"/>
  <c r="J1323" i="28"/>
  <c r="D1323" i="28"/>
  <c r="J1322" i="28"/>
  <c r="D1322" i="28"/>
  <c r="J1321" i="28"/>
  <c r="D1321" i="28"/>
  <c r="J1320" i="28"/>
  <c r="D1320" i="28"/>
  <c r="J1319" i="28"/>
  <c r="D1319" i="28"/>
  <c r="J1318" i="28"/>
  <c r="D1318" i="28"/>
  <c r="J1317" i="28"/>
  <c r="D1317" i="28"/>
  <c r="J1316" i="28"/>
  <c r="D1316" i="28"/>
  <c r="J1315" i="28"/>
  <c r="D1315" i="28"/>
  <c r="J1314" i="28"/>
  <c r="D1314" i="28"/>
  <c r="J1313" i="28"/>
  <c r="D1313" i="28"/>
  <c r="J1312" i="28"/>
  <c r="D1312" i="28"/>
  <c r="J1311" i="28"/>
  <c r="D1311" i="28"/>
  <c r="J1310" i="28"/>
  <c r="D1310" i="28"/>
  <c r="J1309" i="28"/>
  <c r="D1309" i="28"/>
  <c r="J1308" i="28"/>
  <c r="D1308" i="28"/>
  <c r="J1307" i="28"/>
  <c r="D1307" i="28"/>
  <c r="J1306" i="28"/>
  <c r="D1306" i="28"/>
  <c r="J1305" i="28"/>
  <c r="D1305" i="28"/>
  <c r="J1304" i="28"/>
  <c r="D1304" i="28"/>
  <c r="J1303" i="28"/>
  <c r="D1303" i="28"/>
  <c r="J1302" i="28"/>
  <c r="D1302" i="28"/>
  <c r="J1301" i="28"/>
  <c r="D1301" i="28"/>
  <c r="J1300" i="28"/>
  <c r="D1300" i="28"/>
  <c r="J1299" i="28"/>
  <c r="D1299" i="28"/>
  <c r="J1298" i="28"/>
  <c r="D1298" i="28"/>
  <c r="J1297" i="28"/>
  <c r="D1297" i="28"/>
  <c r="J1296" i="28"/>
  <c r="D1296" i="28"/>
  <c r="J1295" i="28"/>
  <c r="D1295" i="28"/>
  <c r="J1294" i="28"/>
  <c r="D1294" i="28"/>
  <c r="J1293" i="28"/>
  <c r="D1293" i="28"/>
  <c r="J1292" i="28"/>
  <c r="D1292" i="28"/>
  <c r="J1291" i="28"/>
  <c r="D1291" i="28"/>
  <c r="J1290" i="28"/>
  <c r="D1290" i="28"/>
  <c r="J1289" i="28"/>
  <c r="D1289" i="28"/>
  <c r="J1288" i="28"/>
  <c r="D1288" i="28"/>
  <c r="J1287" i="28"/>
  <c r="D1287" i="28"/>
  <c r="J1286" i="28"/>
  <c r="D1286" i="28"/>
  <c r="J1285" i="28"/>
  <c r="D1285" i="28"/>
  <c r="J1284" i="28"/>
  <c r="D1284" i="28"/>
  <c r="J1283" i="28"/>
  <c r="D1283" i="28"/>
  <c r="J1282" i="28"/>
  <c r="D1282" i="28"/>
  <c r="J1281" i="28"/>
  <c r="D1281" i="28"/>
  <c r="J1280" i="28"/>
  <c r="D1280" i="28"/>
  <c r="J1279" i="28"/>
  <c r="D1279" i="28"/>
  <c r="J1278" i="28"/>
  <c r="D1278" i="28"/>
  <c r="J1277" i="28"/>
  <c r="D1277" i="28"/>
  <c r="J1276" i="28"/>
  <c r="D1276" i="28"/>
  <c r="J1275" i="28"/>
  <c r="D1275" i="28"/>
  <c r="J1274" i="28"/>
  <c r="D1274" i="28"/>
  <c r="J1273" i="28"/>
  <c r="D1273" i="28"/>
  <c r="J1272" i="28"/>
  <c r="D1272" i="28"/>
  <c r="J1271" i="28"/>
  <c r="D1271" i="28"/>
  <c r="J1270" i="28"/>
  <c r="D1270" i="28"/>
  <c r="J1269" i="28"/>
  <c r="D1269" i="28"/>
  <c r="J1268" i="28"/>
  <c r="D1268" i="28"/>
  <c r="J1267" i="28"/>
  <c r="D1267" i="28"/>
  <c r="J1266" i="28"/>
  <c r="D1266" i="28"/>
  <c r="J1265" i="28"/>
  <c r="D1265" i="28"/>
  <c r="J1264" i="28"/>
  <c r="D1264" i="28"/>
  <c r="J1263" i="28"/>
  <c r="D1263" i="28"/>
  <c r="J1262" i="28"/>
  <c r="D1262" i="28"/>
  <c r="J1261" i="28"/>
  <c r="D1261" i="28"/>
  <c r="J1260" i="28"/>
  <c r="D1260" i="28"/>
  <c r="J1259" i="28"/>
  <c r="D1259" i="28"/>
  <c r="J1258" i="28"/>
  <c r="D1258" i="28"/>
  <c r="J1257" i="28"/>
  <c r="D1257" i="28"/>
  <c r="J1256" i="28"/>
  <c r="D1256" i="28"/>
  <c r="J1255" i="28"/>
  <c r="D1255" i="28"/>
  <c r="J1254" i="28"/>
  <c r="D1254" i="28"/>
  <c r="J1253" i="28"/>
  <c r="D1253" i="28"/>
  <c r="J1252" i="28"/>
  <c r="D1252" i="28"/>
  <c r="J1251" i="28"/>
  <c r="D1251" i="28"/>
  <c r="J1250" i="28"/>
  <c r="D1250" i="28"/>
  <c r="J1249" i="28"/>
  <c r="D1249" i="28"/>
  <c r="J1248" i="28"/>
  <c r="D1248" i="28"/>
  <c r="J1247" i="28"/>
  <c r="D1247" i="28"/>
  <c r="J1246" i="28"/>
  <c r="D1246" i="28"/>
  <c r="J1245" i="28"/>
  <c r="D1245" i="28"/>
  <c r="J1244" i="28"/>
  <c r="D1244" i="28"/>
  <c r="J1243" i="28"/>
  <c r="D1243" i="28"/>
  <c r="J1242" i="28"/>
  <c r="D1242" i="28"/>
  <c r="J1241" i="28"/>
  <c r="D1241" i="28"/>
  <c r="J1240" i="28"/>
  <c r="D1240" i="28"/>
  <c r="J1239" i="28"/>
  <c r="D1239" i="28"/>
  <c r="J1238" i="28"/>
  <c r="D1238" i="28"/>
  <c r="J1237" i="28"/>
  <c r="D1237" i="28"/>
  <c r="J1236" i="28"/>
  <c r="D1236" i="28"/>
  <c r="J1235" i="28"/>
  <c r="D1235" i="28"/>
  <c r="J1234" i="28"/>
  <c r="D1234" i="28"/>
  <c r="J1233" i="28"/>
  <c r="D1233" i="28"/>
  <c r="J1232" i="28"/>
  <c r="D1232" i="28"/>
  <c r="J1231" i="28"/>
  <c r="D1231" i="28"/>
  <c r="J1230" i="28"/>
  <c r="D1230" i="28"/>
  <c r="J1229" i="28"/>
  <c r="D1229" i="28"/>
  <c r="J1228" i="28"/>
  <c r="D1228" i="28"/>
  <c r="J1227" i="28"/>
  <c r="D1227" i="28"/>
  <c r="J1226" i="28"/>
  <c r="D1226" i="28"/>
  <c r="J1225" i="28"/>
  <c r="D1225" i="28"/>
  <c r="J1224" i="28"/>
  <c r="D1224" i="28"/>
  <c r="J1223" i="28"/>
  <c r="D1223" i="28"/>
  <c r="J1222" i="28"/>
  <c r="D1222" i="28"/>
  <c r="J1221" i="28"/>
  <c r="D1221" i="28"/>
  <c r="J1220" i="28"/>
  <c r="D1220" i="28"/>
  <c r="J1219" i="28"/>
  <c r="D1219" i="28"/>
  <c r="J1218" i="28"/>
  <c r="D1218" i="28"/>
  <c r="J1217" i="28"/>
  <c r="D1217" i="28"/>
  <c r="J1216" i="28"/>
  <c r="D1216" i="28"/>
  <c r="J1215" i="28"/>
  <c r="D1215" i="28"/>
  <c r="J1214" i="28"/>
  <c r="D1214" i="28"/>
  <c r="J1213" i="28"/>
  <c r="D1213" i="28"/>
  <c r="J1212" i="28"/>
  <c r="D1212" i="28"/>
  <c r="J1211" i="28"/>
  <c r="D1211" i="28"/>
  <c r="J1210" i="28"/>
  <c r="D1210" i="28"/>
  <c r="J1209" i="28"/>
  <c r="D1209" i="28"/>
  <c r="J1208" i="28"/>
  <c r="D1208" i="28"/>
  <c r="J1207" i="28"/>
  <c r="D1207" i="28"/>
  <c r="J1206" i="28"/>
  <c r="D1206" i="28"/>
  <c r="J1205" i="28"/>
  <c r="D1205" i="28"/>
  <c r="J1204" i="28"/>
  <c r="D1204" i="28"/>
  <c r="J1203" i="28"/>
  <c r="D1203" i="28"/>
  <c r="J1202" i="28"/>
  <c r="D1202" i="28"/>
  <c r="J1201" i="28"/>
  <c r="D1201" i="28"/>
  <c r="J1200" i="28"/>
  <c r="D1200" i="28"/>
  <c r="J1199" i="28"/>
  <c r="D1199" i="28"/>
  <c r="J1198" i="28"/>
  <c r="D1198" i="28"/>
  <c r="J1197" i="28"/>
  <c r="D1197" i="28"/>
  <c r="J1196" i="28"/>
  <c r="D1196" i="28"/>
  <c r="J1195" i="28"/>
  <c r="D1195" i="28"/>
  <c r="J1194" i="28"/>
  <c r="D1194" i="28"/>
  <c r="J1193" i="28"/>
  <c r="D1193" i="28"/>
  <c r="J1192" i="28"/>
  <c r="D1192" i="28"/>
  <c r="J1191" i="28"/>
  <c r="D1191" i="28"/>
  <c r="J1190" i="28"/>
  <c r="D1190" i="28"/>
  <c r="J1189" i="28"/>
  <c r="D1189" i="28"/>
  <c r="J1188" i="28"/>
  <c r="D1188" i="28"/>
  <c r="J1187" i="28"/>
  <c r="D1187" i="28"/>
  <c r="J1186" i="28"/>
  <c r="D1186" i="28"/>
  <c r="J1185" i="28"/>
  <c r="D1185" i="28"/>
  <c r="J1184" i="28"/>
  <c r="D1184" i="28"/>
  <c r="J1183" i="28"/>
  <c r="D1183" i="28"/>
  <c r="J1182" i="28"/>
  <c r="D1182" i="28"/>
  <c r="J1181" i="28"/>
  <c r="D1181" i="28"/>
  <c r="J1180" i="28"/>
  <c r="D1180" i="28"/>
  <c r="J1179" i="28"/>
  <c r="D1179" i="28"/>
  <c r="J1178" i="28"/>
  <c r="D1178" i="28"/>
  <c r="J1177" i="28"/>
  <c r="D1177" i="28"/>
  <c r="J1176" i="28"/>
  <c r="D1176" i="28"/>
  <c r="J1175" i="28"/>
  <c r="D1175" i="28"/>
  <c r="J1174" i="28"/>
  <c r="D1174" i="28"/>
  <c r="J1173" i="28"/>
  <c r="D1173" i="28"/>
  <c r="J1172" i="28"/>
  <c r="D1172" i="28"/>
  <c r="J1171" i="28"/>
  <c r="D1171" i="28"/>
  <c r="J1170" i="28"/>
  <c r="D1170" i="28"/>
  <c r="J1169" i="28"/>
  <c r="D1169" i="28"/>
  <c r="J1168" i="28"/>
  <c r="D1168" i="28"/>
  <c r="J1167" i="28"/>
  <c r="D1167" i="28"/>
  <c r="J1166" i="28"/>
  <c r="D1166" i="28"/>
  <c r="J1165" i="28"/>
  <c r="D1165" i="28"/>
  <c r="J1164" i="28"/>
  <c r="D1164" i="28"/>
  <c r="J1163" i="28"/>
  <c r="D1163" i="28"/>
  <c r="J1162" i="28"/>
  <c r="D1162" i="28"/>
  <c r="J1161" i="28"/>
  <c r="D1161" i="28"/>
  <c r="J1160" i="28"/>
  <c r="D1160" i="28"/>
  <c r="J1159" i="28"/>
  <c r="D1159" i="28"/>
  <c r="J1158" i="28"/>
  <c r="D1158" i="28"/>
  <c r="J1157" i="28"/>
  <c r="D1157" i="28"/>
  <c r="J1156" i="28"/>
  <c r="D1156" i="28"/>
  <c r="J1155" i="28"/>
  <c r="D1155" i="28"/>
  <c r="J1154" i="28"/>
  <c r="D1154" i="28"/>
  <c r="J1153" i="28"/>
  <c r="D1153" i="28"/>
  <c r="J1152" i="28"/>
  <c r="D1152" i="28"/>
  <c r="J1151" i="28"/>
  <c r="D1151" i="28"/>
  <c r="J1150" i="28"/>
  <c r="D1150" i="28"/>
  <c r="J1149" i="28"/>
  <c r="D1149" i="28"/>
  <c r="J1148" i="28"/>
  <c r="D1148" i="28"/>
  <c r="J1147" i="28"/>
  <c r="D1147" i="28"/>
  <c r="J1146" i="28"/>
  <c r="D1146" i="28"/>
  <c r="J1145" i="28"/>
  <c r="D1145" i="28"/>
  <c r="J1144" i="28"/>
  <c r="D1144" i="28"/>
  <c r="J1143" i="28"/>
  <c r="D1143" i="28"/>
  <c r="J1142" i="28"/>
  <c r="D1142" i="28"/>
  <c r="J1141" i="28"/>
  <c r="D1141" i="28"/>
  <c r="J1140" i="28"/>
  <c r="D1140" i="28"/>
  <c r="J1139" i="28"/>
  <c r="D1139" i="28"/>
  <c r="J1138" i="28"/>
  <c r="D1138" i="28"/>
  <c r="J1137" i="28"/>
  <c r="D1137" i="28"/>
  <c r="J1136" i="28"/>
  <c r="D1136" i="28"/>
  <c r="J1135" i="28"/>
  <c r="D1135" i="28"/>
  <c r="J1134" i="28"/>
  <c r="D1134" i="28"/>
  <c r="J1133" i="28"/>
  <c r="D1133" i="28"/>
  <c r="J1132" i="28"/>
  <c r="D1132" i="28"/>
  <c r="J1131" i="28"/>
  <c r="D1131" i="28"/>
  <c r="J1130" i="28"/>
  <c r="D1130" i="28"/>
  <c r="J1129" i="28"/>
  <c r="D1129" i="28"/>
  <c r="J1128" i="28"/>
  <c r="D1128" i="28"/>
  <c r="J1127" i="28"/>
  <c r="D1127" i="28"/>
  <c r="J1126" i="28"/>
  <c r="D1126" i="28"/>
  <c r="J1125" i="28"/>
  <c r="D1125" i="28"/>
  <c r="J1124" i="28"/>
  <c r="D1124" i="28"/>
  <c r="J1123" i="28"/>
  <c r="D1123" i="28"/>
  <c r="J1122" i="28"/>
  <c r="D1122" i="28"/>
  <c r="J1121" i="28"/>
  <c r="D1121" i="28"/>
  <c r="J1120" i="28"/>
  <c r="D1120" i="28"/>
  <c r="J1119" i="28"/>
  <c r="D1119" i="28"/>
  <c r="J1118" i="28"/>
  <c r="D1118" i="28"/>
  <c r="J1117" i="28"/>
  <c r="D1117" i="28"/>
  <c r="J1116" i="28"/>
  <c r="D1116" i="28"/>
  <c r="J1115" i="28"/>
  <c r="D1115" i="28"/>
  <c r="J1114" i="28"/>
  <c r="D1114" i="28"/>
  <c r="J1113" i="28"/>
  <c r="D1113" i="28"/>
  <c r="J1112" i="28"/>
  <c r="D1112" i="28"/>
  <c r="J1111" i="28"/>
  <c r="D1111" i="28"/>
  <c r="J1110" i="28"/>
  <c r="D1110" i="28"/>
  <c r="J1109" i="28"/>
  <c r="D1109" i="28"/>
  <c r="J1108" i="28"/>
  <c r="D1108" i="28"/>
  <c r="J1107" i="28"/>
  <c r="D1107" i="28"/>
  <c r="J1106" i="28"/>
  <c r="D1106" i="28"/>
  <c r="J1105" i="28"/>
  <c r="D1105" i="28"/>
  <c r="J1104" i="28"/>
  <c r="D1104" i="28"/>
  <c r="J1103" i="28"/>
  <c r="D1103" i="28"/>
  <c r="J1102" i="28"/>
  <c r="D1102" i="28"/>
  <c r="J1101" i="28"/>
  <c r="D1101" i="28"/>
  <c r="J1100" i="28"/>
  <c r="D1100" i="28"/>
  <c r="J1099" i="28"/>
  <c r="D1099" i="28"/>
  <c r="J1098" i="28"/>
  <c r="D1098" i="28"/>
  <c r="J1097" i="28"/>
  <c r="D1097" i="28"/>
  <c r="J1096" i="28"/>
  <c r="D1096" i="28"/>
  <c r="J1095" i="28"/>
  <c r="D1095" i="28"/>
  <c r="J1094" i="28"/>
  <c r="D1094" i="28"/>
  <c r="J1093" i="28"/>
  <c r="D1093" i="28"/>
  <c r="J1092" i="28"/>
  <c r="D1092" i="28"/>
  <c r="J1091" i="28"/>
  <c r="D1091" i="28"/>
  <c r="J1090" i="28"/>
  <c r="D1090" i="28"/>
  <c r="J1089" i="28"/>
  <c r="D1089" i="28"/>
  <c r="J1088" i="28"/>
  <c r="D1088" i="28"/>
  <c r="J1087" i="28"/>
  <c r="D1087" i="28"/>
  <c r="J1086" i="28"/>
  <c r="D1086" i="28"/>
  <c r="J1085" i="28"/>
  <c r="D1085" i="28"/>
  <c r="J1084" i="28"/>
  <c r="D1084" i="28"/>
  <c r="J1083" i="28"/>
  <c r="D1083" i="28"/>
  <c r="J1082" i="28"/>
  <c r="D1082" i="28"/>
  <c r="J1081" i="28"/>
  <c r="D1081" i="28"/>
  <c r="J1080" i="28"/>
  <c r="D1080" i="28"/>
  <c r="J1079" i="28"/>
  <c r="D1079" i="28"/>
  <c r="J1078" i="28"/>
  <c r="D1078" i="28"/>
  <c r="J1077" i="28"/>
  <c r="D1077" i="28"/>
  <c r="J1076" i="28"/>
  <c r="D1076" i="28"/>
  <c r="J1075" i="28"/>
  <c r="D1075" i="28"/>
  <c r="J1074" i="28"/>
  <c r="D1074" i="28"/>
  <c r="J1073" i="28"/>
  <c r="D1073" i="28"/>
  <c r="J1072" i="28"/>
  <c r="D1072" i="28"/>
  <c r="J1071" i="28"/>
  <c r="D1071" i="28"/>
  <c r="J1070" i="28"/>
  <c r="D1070" i="28"/>
  <c r="J1069" i="28"/>
  <c r="D1069" i="28"/>
  <c r="J1068" i="28"/>
  <c r="D1068" i="28"/>
  <c r="J1067" i="28"/>
  <c r="D1067" i="28"/>
  <c r="J1066" i="28"/>
  <c r="D1066" i="28"/>
  <c r="J1065" i="28"/>
  <c r="D1065" i="28"/>
  <c r="J1064" i="28"/>
  <c r="D1064" i="28"/>
  <c r="J1063" i="28"/>
  <c r="D1063" i="28"/>
  <c r="J1062" i="28"/>
  <c r="D1062" i="28"/>
  <c r="J1061" i="28"/>
  <c r="D1061" i="28"/>
  <c r="J1060" i="28"/>
  <c r="D1060" i="28"/>
  <c r="J1059" i="28"/>
  <c r="D1059" i="28"/>
  <c r="J1058" i="28"/>
  <c r="D1058" i="28"/>
  <c r="J1057" i="28"/>
  <c r="D1057" i="28"/>
  <c r="J1056" i="28"/>
  <c r="D1056" i="28"/>
  <c r="J1055" i="28"/>
  <c r="D1055" i="28"/>
  <c r="J1054" i="28"/>
  <c r="D1054" i="28"/>
  <c r="J1053" i="28"/>
  <c r="D1053" i="28"/>
  <c r="J1052" i="28"/>
  <c r="D1052" i="28"/>
  <c r="J1051" i="28"/>
  <c r="D1051" i="28"/>
  <c r="J1050" i="28"/>
  <c r="D1050" i="28"/>
  <c r="J1049" i="28"/>
  <c r="D1049" i="28"/>
  <c r="J1048" i="28"/>
  <c r="D1048" i="28"/>
  <c r="J1047" i="28"/>
  <c r="D1047" i="28"/>
  <c r="J1046" i="28"/>
  <c r="D1046" i="28"/>
  <c r="J1045" i="28"/>
  <c r="D1045" i="28"/>
  <c r="J1044" i="28"/>
  <c r="D1044" i="28"/>
  <c r="J1043" i="28"/>
  <c r="D1043" i="28"/>
  <c r="J1042" i="28"/>
  <c r="D1042" i="28"/>
  <c r="J1041" i="28"/>
  <c r="D1041" i="28"/>
  <c r="J1040" i="28"/>
  <c r="D1040" i="28"/>
  <c r="J1039" i="28"/>
  <c r="D1039" i="28"/>
  <c r="J1038" i="28"/>
  <c r="D1038" i="28"/>
  <c r="J1037" i="28"/>
  <c r="D1037" i="28"/>
  <c r="J1036" i="28"/>
  <c r="D1036" i="28"/>
  <c r="J1035" i="28"/>
  <c r="D1035" i="28"/>
  <c r="J1034" i="28"/>
  <c r="D1034" i="28"/>
  <c r="J1033" i="28"/>
  <c r="D1033" i="28"/>
  <c r="J1032" i="28"/>
  <c r="D1032" i="28"/>
  <c r="J1031" i="28"/>
  <c r="D1031" i="28"/>
  <c r="J1030" i="28"/>
  <c r="D1030" i="28"/>
  <c r="J1029" i="28"/>
  <c r="D1029" i="28"/>
  <c r="J1028" i="28"/>
  <c r="D1028" i="28"/>
  <c r="J1027" i="28"/>
  <c r="D1027" i="28"/>
  <c r="J1026" i="28"/>
  <c r="D1026" i="28"/>
  <c r="J1025" i="28"/>
  <c r="D1025" i="28"/>
  <c r="J1024" i="28"/>
  <c r="D1024" i="28"/>
  <c r="J1023" i="28"/>
  <c r="D1023" i="28"/>
  <c r="J1022" i="28"/>
  <c r="D1022" i="28"/>
  <c r="J1021" i="28"/>
  <c r="D1021" i="28"/>
  <c r="J1020" i="28"/>
  <c r="D1020" i="28"/>
  <c r="J1019" i="28"/>
  <c r="D1019" i="28"/>
  <c r="J1018" i="28"/>
  <c r="D1018" i="28"/>
  <c r="J1017" i="28"/>
  <c r="D1017" i="28"/>
  <c r="J1016" i="28"/>
  <c r="D1016" i="28"/>
  <c r="J1015" i="28"/>
  <c r="D1015" i="28"/>
  <c r="J1014" i="28"/>
  <c r="D1014" i="28"/>
  <c r="J1013" i="28"/>
  <c r="D1013" i="28"/>
  <c r="J1012" i="28"/>
  <c r="D1012" i="28"/>
  <c r="J1011" i="28"/>
  <c r="D1011" i="28"/>
  <c r="J1010" i="28"/>
  <c r="D1010" i="28"/>
  <c r="J1009" i="28"/>
  <c r="D1009" i="28"/>
  <c r="J1008" i="28"/>
  <c r="D1008" i="28"/>
  <c r="J1007" i="28"/>
  <c r="D1007" i="28"/>
  <c r="J1006" i="28"/>
  <c r="D1006" i="28"/>
  <c r="J1005" i="28"/>
  <c r="D1005" i="28"/>
  <c r="J1004" i="28"/>
  <c r="D1004" i="28"/>
  <c r="J1003" i="28"/>
  <c r="D1003" i="28"/>
  <c r="J1002" i="28"/>
  <c r="D1002" i="28"/>
  <c r="J1001" i="28"/>
  <c r="D1001" i="28"/>
  <c r="J1000" i="28"/>
  <c r="D1000" i="28"/>
  <c r="J999" i="28"/>
  <c r="D999" i="28"/>
  <c r="J998" i="28"/>
  <c r="D998" i="28"/>
  <c r="J997" i="28"/>
  <c r="D997" i="28"/>
  <c r="J996" i="28"/>
  <c r="D996" i="28"/>
  <c r="J995" i="28"/>
  <c r="D995" i="28"/>
  <c r="J994" i="28"/>
  <c r="D994" i="28"/>
  <c r="J993" i="28"/>
  <c r="D993" i="28"/>
  <c r="J992" i="28"/>
  <c r="D992" i="28"/>
  <c r="J991" i="28"/>
  <c r="D991" i="28"/>
  <c r="J990" i="28"/>
  <c r="D990" i="28"/>
  <c r="J989" i="28"/>
  <c r="D989" i="28"/>
  <c r="J988" i="28"/>
  <c r="D988" i="28"/>
  <c r="J987" i="28"/>
  <c r="D987" i="28"/>
  <c r="J986" i="28"/>
  <c r="D986" i="28"/>
  <c r="J985" i="28"/>
  <c r="D985" i="28"/>
  <c r="J984" i="28"/>
  <c r="D984" i="28"/>
  <c r="J983" i="28"/>
  <c r="D983" i="28"/>
  <c r="J982" i="28"/>
  <c r="D982" i="28"/>
  <c r="J981" i="28"/>
  <c r="D981" i="28"/>
  <c r="J980" i="28"/>
  <c r="D980" i="28"/>
  <c r="J979" i="28"/>
  <c r="D979" i="28"/>
  <c r="J978" i="28"/>
  <c r="D978" i="28"/>
  <c r="J977" i="28"/>
  <c r="D977" i="28"/>
  <c r="J976" i="28"/>
  <c r="D976" i="28"/>
  <c r="J975" i="28"/>
  <c r="D975" i="28"/>
  <c r="J974" i="28"/>
  <c r="D974" i="28"/>
  <c r="J973" i="28"/>
  <c r="D973" i="28"/>
  <c r="J972" i="28"/>
  <c r="D972" i="28"/>
  <c r="J971" i="28"/>
  <c r="D971" i="28"/>
  <c r="J970" i="28"/>
  <c r="D970" i="28"/>
  <c r="J969" i="28"/>
  <c r="D969" i="28"/>
  <c r="J968" i="28"/>
  <c r="D968" i="28"/>
  <c r="J967" i="28"/>
  <c r="D967" i="28"/>
  <c r="J966" i="28"/>
  <c r="D966" i="28"/>
  <c r="J965" i="28"/>
  <c r="D965" i="28"/>
  <c r="J964" i="28"/>
  <c r="D964" i="28"/>
  <c r="J963" i="28"/>
  <c r="D963" i="28"/>
  <c r="J962" i="28"/>
  <c r="D962" i="28"/>
  <c r="J961" i="28"/>
  <c r="D961" i="28"/>
  <c r="J960" i="28"/>
  <c r="D960" i="28"/>
  <c r="J959" i="28"/>
  <c r="D959" i="28"/>
  <c r="J958" i="28"/>
  <c r="D958" i="28"/>
  <c r="J957" i="28"/>
  <c r="D957" i="28"/>
  <c r="J956" i="28"/>
  <c r="D956" i="28"/>
  <c r="J955" i="28"/>
  <c r="D955" i="28"/>
  <c r="J954" i="28"/>
  <c r="D954" i="28"/>
  <c r="J953" i="28"/>
  <c r="D953" i="28"/>
  <c r="J952" i="28"/>
  <c r="D952" i="28"/>
  <c r="J951" i="28"/>
  <c r="D951" i="28"/>
  <c r="J950" i="28"/>
  <c r="D950" i="28"/>
  <c r="J949" i="28"/>
  <c r="D949" i="28"/>
  <c r="J948" i="28"/>
  <c r="D948" i="28"/>
  <c r="J947" i="28"/>
  <c r="D947" i="28"/>
  <c r="J946" i="28"/>
  <c r="D946" i="28"/>
  <c r="J945" i="28"/>
  <c r="D945" i="28"/>
  <c r="J944" i="28"/>
  <c r="D944" i="28"/>
  <c r="J943" i="28"/>
  <c r="D943" i="28"/>
  <c r="J942" i="28"/>
  <c r="D942" i="28"/>
  <c r="J941" i="28"/>
  <c r="D941" i="28"/>
  <c r="J940" i="28"/>
  <c r="D940" i="28"/>
  <c r="J939" i="28"/>
  <c r="D939" i="28"/>
  <c r="J938" i="28"/>
  <c r="D938" i="28"/>
  <c r="J937" i="28"/>
  <c r="D937" i="28"/>
  <c r="J936" i="28"/>
  <c r="D936" i="28"/>
  <c r="J935" i="28"/>
  <c r="D935" i="28"/>
  <c r="J934" i="28"/>
  <c r="D934" i="28"/>
  <c r="J933" i="28"/>
  <c r="D933" i="28"/>
  <c r="J932" i="28"/>
  <c r="D932" i="28"/>
  <c r="J931" i="28"/>
  <c r="D931" i="28"/>
  <c r="J930" i="28"/>
  <c r="D930" i="28"/>
  <c r="J929" i="28"/>
  <c r="D929" i="28"/>
  <c r="J928" i="28"/>
  <c r="D928" i="28"/>
  <c r="J927" i="28"/>
  <c r="D927" i="28"/>
  <c r="J926" i="28"/>
  <c r="D926" i="28"/>
  <c r="J925" i="28"/>
  <c r="D925" i="28"/>
  <c r="J924" i="28"/>
  <c r="D924" i="28"/>
  <c r="J923" i="28"/>
  <c r="D923" i="28"/>
  <c r="J922" i="28"/>
  <c r="D922" i="28"/>
  <c r="J921" i="28"/>
  <c r="D921" i="28"/>
  <c r="J920" i="28"/>
  <c r="D920" i="28"/>
  <c r="J919" i="28"/>
  <c r="D919" i="28"/>
  <c r="J918" i="28"/>
  <c r="D918" i="28"/>
  <c r="J917" i="28"/>
  <c r="D917" i="28"/>
  <c r="J916" i="28"/>
  <c r="D916" i="28"/>
  <c r="J915" i="28"/>
  <c r="D915" i="28"/>
  <c r="J914" i="28"/>
  <c r="D914" i="28"/>
  <c r="J913" i="28"/>
  <c r="D913" i="28"/>
  <c r="J912" i="28"/>
  <c r="D912" i="28"/>
  <c r="J911" i="28"/>
  <c r="D911" i="28"/>
  <c r="J910" i="28"/>
  <c r="D910" i="28"/>
  <c r="J909" i="28"/>
  <c r="D909" i="28"/>
  <c r="J908" i="28"/>
  <c r="D908" i="28"/>
  <c r="J907" i="28"/>
  <c r="D907" i="28"/>
  <c r="J906" i="28"/>
  <c r="D906" i="28"/>
  <c r="J905" i="28"/>
  <c r="D905" i="28"/>
  <c r="J904" i="28"/>
  <c r="D904" i="28"/>
  <c r="J903" i="28"/>
  <c r="D903" i="28"/>
  <c r="J902" i="28"/>
  <c r="D902" i="28"/>
  <c r="J901" i="28"/>
  <c r="D901" i="28"/>
  <c r="J900" i="28"/>
  <c r="D900" i="28"/>
  <c r="J899" i="28"/>
  <c r="D899" i="28"/>
  <c r="J898" i="28"/>
  <c r="D898" i="28"/>
  <c r="J897" i="28"/>
  <c r="D897" i="28"/>
  <c r="J896" i="28"/>
  <c r="D896" i="28"/>
  <c r="J895" i="28"/>
  <c r="D895" i="28"/>
  <c r="J894" i="28"/>
  <c r="D894" i="28"/>
  <c r="J893" i="28"/>
  <c r="D893" i="28"/>
  <c r="J892" i="28"/>
  <c r="D892" i="28"/>
  <c r="J891" i="28"/>
  <c r="D891" i="28"/>
  <c r="J890" i="28"/>
  <c r="D890" i="28"/>
  <c r="J889" i="28"/>
  <c r="D889" i="28"/>
  <c r="J888" i="28"/>
  <c r="D888" i="28"/>
  <c r="J887" i="28"/>
  <c r="D887" i="28"/>
  <c r="J886" i="28"/>
  <c r="D886" i="28"/>
  <c r="J885" i="28"/>
  <c r="D885" i="28"/>
  <c r="J884" i="28"/>
  <c r="D884" i="28"/>
  <c r="J883" i="28"/>
  <c r="D883" i="28"/>
  <c r="J882" i="28"/>
  <c r="D882" i="28"/>
  <c r="J881" i="28"/>
  <c r="D881" i="28"/>
  <c r="J880" i="28"/>
  <c r="D880" i="28"/>
  <c r="J879" i="28"/>
  <c r="D879" i="28"/>
  <c r="J878" i="28"/>
  <c r="D878" i="28"/>
  <c r="J877" i="28"/>
  <c r="D877" i="28"/>
  <c r="J876" i="28"/>
  <c r="D876" i="28"/>
  <c r="J875" i="28"/>
  <c r="D875" i="28"/>
  <c r="J874" i="28"/>
  <c r="D874" i="28"/>
  <c r="J873" i="28"/>
  <c r="D873" i="28"/>
  <c r="J872" i="28"/>
  <c r="D872" i="28"/>
  <c r="J871" i="28"/>
  <c r="D871" i="28"/>
  <c r="J870" i="28"/>
  <c r="D870" i="28"/>
  <c r="J869" i="28"/>
  <c r="D869" i="28"/>
  <c r="J868" i="28"/>
  <c r="D868" i="28"/>
  <c r="J867" i="28"/>
  <c r="D867" i="28"/>
  <c r="J866" i="28"/>
  <c r="D866" i="28"/>
  <c r="J865" i="28"/>
  <c r="D865" i="28"/>
  <c r="J864" i="28"/>
  <c r="D864" i="28"/>
  <c r="J863" i="28"/>
  <c r="D863" i="28"/>
  <c r="J862" i="28"/>
  <c r="D862" i="28"/>
  <c r="J861" i="28"/>
  <c r="D861" i="28"/>
  <c r="J860" i="28"/>
  <c r="D860" i="28"/>
  <c r="J859" i="28"/>
  <c r="D859" i="28"/>
  <c r="J858" i="28"/>
  <c r="D858" i="28"/>
  <c r="J857" i="28"/>
  <c r="D857" i="28"/>
  <c r="J856" i="28"/>
  <c r="D856" i="28"/>
  <c r="J855" i="28"/>
  <c r="D855" i="28"/>
  <c r="J854" i="28"/>
  <c r="D854" i="28"/>
  <c r="J853" i="28"/>
  <c r="D853" i="28"/>
  <c r="J852" i="28"/>
  <c r="D852" i="28"/>
  <c r="J851" i="28"/>
  <c r="D851" i="28"/>
  <c r="J850" i="28"/>
  <c r="D850" i="28"/>
  <c r="J849" i="28"/>
  <c r="D849" i="28"/>
  <c r="J848" i="28"/>
  <c r="D848" i="28"/>
  <c r="J847" i="28"/>
  <c r="D847" i="28"/>
  <c r="J846" i="28"/>
  <c r="D846" i="28"/>
  <c r="J845" i="28"/>
  <c r="D845" i="28"/>
  <c r="J844" i="28"/>
  <c r="D844" i="28"/>
  <c r="J843" i="28"/>
  <c r="D843" i="28"/>
  <c r="J842" i="28"/>
  <c r="D842" i="28"/>
  <c r="J841" i="28"/>
  <c r="D841" i="28"/>
  <c r="J840" i="28"/>
  <c r="D840" i="28"/>
  <c r="J839" i="28"/>
  <c r="D839" i="28"/>
  <c r="J838" i="28"/>
  <c r="D838" i="28"/>
  <c r="J837" i="28"/>
  <c r="D837" i="28"/>
  <c r="J836" i="28"/>
  <c r="D836" i="28"/>
  <c r="J835" i="28"/>
  <c r="D835" i="28"/>
  <c r="J834" i="28"/>
  <c r="D834" i="28"/>
  <c r="J833" i="28"/>
  <c r="D833" i="28"/>
  <c r="J832" i="28"/>
  <c r="D832" i="28"/>
  <c r="J831" i="28"/>
  <c r="D831" i="28"/>
  <c r="J830" i="28"/>
  <c r="D830" i="28"/>
  <c r="J829" i="28"/>
  <c r="D829" i="28"/>
  <c r="J828" i="28"/>
  <c r="D828" i="28"/>
  <c r="J827" i="28"/>
  <c r="D827" i="28"/>
  <c r="J826" i="28"/>
  <c r="D826" i="28"/>
  <c r="J825" i="28"/>
  <c r="D825" i="28"/>
  <c r="J824" i="28"/>
  <c r="D824" i="28"/>
  <c r="J823" i="28"/>
  <c r="D823" i="28"/>
  <c r="J822" i="28"/>
  <c r="D822" i="28"/>
  <c r="J821" i="28"/>
  <c r="D821" i="28"/>
  <c r="J820" i="28"/>
  <c r="D820" i="28"/>
  <c r="J819" i="28"/>
  <c r="D819" i="28"/>
  <c r="J818" i="28"/>
  <c r="D818" i="28"/>
  <c r="J817" i="28"/>
  <c r="D817" i="28"/>
  <c r="J816" i="28"/>
  <c r="D816" i="28"/>
  <c r="J815" i="28"/>
  <c r="D815" i="28"/>
  <c r="J814" i="28"/>
  <c r="D814" i="28"/>
  <c r="J813" i="28"/>
  <c r="D813" i="28"/>
  <c r="J812" i="28"/>
  <c r="D812" i="28"/>
  <c r="J811" i="28"/>
  <c r="D811" i="28"/>
  <c r="J810" i="28"/>
  <c r="D810" i="28"/>
  <c r="J809" i="28"/>
  <c r="D809" i="28"/>
  <c r="J808" i="28"/>
  <c r="D808" i="28"/>
  <c r="J807" i="28"/>
  <c r="D807" i="28"/>
  <c r="J806" i="28"/>
  <c r="D806" i="28"/>
  <c r="J805" i="28"/>
  <c r="D805" i="28"/>
  <c r="J804" i="28"/>
  <c r="D804" i="28"/>
  <c r="J803" i="28"/>
  <c r="D803" i="28"/>
  <c r="J802" i="28"/>
  <c r="D802" i="28"/>
  <c r="J801" i="28"/>
  <c r="D801" i="28"/>
  <c r="J800" i="28"/>
  <c r="D800" i="28"/>
  <c r="J799" i="28"/>
  <c r="D799" i="28"/>
  <c r="J798" i="28"/>
  <c r="D798" i="28"/>
  <c r="J797" i="28"/>
  <c r="D797" i="28"/>
  <c r="J796" i="28"/>
  <c r="D796" i="28"/>
  <c r="J795" i="28"/>
  <c r="D795" i="28"/>
  <c r="J794" i="28"/>
  <c r="D794" i="28"/>
  <c r="J793" i="28"/>
  <c r="D793" i="28"/>
  <c r="J792" i="28"/>
  <c r="D792" i="28"/>
  <c r="J791" i="28"/>
  <c r="D791" i="28"/>
  <c r="J790" i="28"/>
  <c r="D790" i="28"/>
  <c r="J789" i="28"/>
  <c r="D789" i="28"/>
  <c r="J788" i="28"/>
  <c r="D788" i="28"/>
  <c r="J787" i="28"/>
  <c r="D787" i="28"/>
  <c r="J786" i="28"/>
  <c r="D786" i="28"/>
  <c r="J785" i="28"/>
  <c r="D785" i="28"/>
  <c r="J784" i="28"/>
  <c r="D784" i="28"/>
  <c r="J783" i="28"/>
  <c r="D783" i="28"/>
  <c r="J782" i="28"/>
  <c r="D782" i="28"/>
  <c r="J781" i="28"/>
  <c r="D781" i="28"/>
  <c r="J780" i="28"/>
  <c r="D780" i="28"/>
  <c r="J779" i="28"/>
  <c r="D779" i="28"/>
  <c r="J778" i="28"/>
  <c r="D778" i="28"/>
  <c r="J777" i="28"/>
  <c r="D777" i="28"/>
  <c r="J776" i="28"/>
  <c r="D776" i="28"/>
  <c r="J775" i="28"/>
  <c r="D775" i="28"/>
  <c r="J774" i="28"/>
  <c r="D774" i="28"/>
  <c r="J773" i="28"/>
  <c r="D773" i="28"/>
  <c r="J772" i="28"/>
  <c r="D772" i="28"/>
  <c r="J771" i="28"/>
  <c r="D771" i="28"/>
  <c r="J770" i="28"/>
  <c r="D770" i="28"/>
  <c r="J769" i="28"/>
  <c r="D769" i="28"/>
  <c r="J768" i="28"/>
  <c r="D768" i="28"/>
  <c r="J767" i="28"/>
  <c r="D767" i="28"/>
  <c r="J766" i="28"/>
  <c r="D766" i="28"/>
  <c r="J765" i="28"/>
  <c r="D765" i="28"/>
  <c r="J764" i="28"/>
  <c r="D764" i="28"/>
  <c r="J763" i="28"/>
  <c r="D763" i="28"/>
  <c r="J762" i="28"/>
  <c r="D762" i="28"/>
  <c r="J761" i="28"/>
  <c r="D761" i="28"/>
  <c r="J760" i="28"/>
  <c r="D760" i="28"/>
  <c r="J759" i="28"/>
  <c r="D759" i="28"/>
  <c r="J758" i="28"/>
  <c r="D758" i="28"/>
  <c r="J757" i="28"/>
  <c r="D757" i="28"/>
  <c r="J756" i="28"/>
  <c r="D756" i="28"/>
  <c r="J755" i="28"/>
  <c r="D755" i="28"/>
  <c r="J754" i="28"/>
  <c r="D754" i="28"/>
  <c r="J753" i="28"/>
  <c r="D753" i="28"/>
  <c r="J752" i="28"/>
  <c r="D752" i="28"/>
  <c r="J751" i="28"/>
  <c r="D751" i="28"/>
  <c r="J750" i="28"/>
  <c r="D750" i="28"/>
  <c r="J749" i="28"/>
  <c r="D749" i="28"/>
  <c r="J748" i="28"/>
  <c r="D748" i="28"/>
  <c r="J747" i="28"/>
  <c r="D747" i="28"/>
  <c r="J746" i="28"/>
  <c r="D746" i="28"/>
  <c r="J745" i="28"/>
  <c r="D745" i="28"/>
  <c r="J744" i="28"/>
  <c r="D744" i="28"/>
  <c r="J743" i="28"/>
  <c r="D743" i="28"/>
  <c r="J742" i="28"/>
  <c r="D742" i="28"/>
  <c r="J741" i="28"/>
  <c r="D741" i="28"/>
  <c r="J740" i="28"/>
  <c r="D740" i="28"/>
  <c r="J739" i="28"/>
  <c r="D739" i="28"/>
  <c r="J738" i="28"/>
  <c r="D738" i="28"/>
  <c r="J737" i="28"/>
  <c r="D737" i="28"/>
  <c r="J736" i="28"/>
  <c r="D736" i="28"/>
  <c r="J735" i="28"/>
  <c r="D735" i="28"/>
  <c r="J734" i="28"/>
  <c r="D734" i="28"/>
  <c r="J733" i="28"/>
  <c r="D733" i="28"/>
  <c r="J732" i="28"/>
  <c r="D732" i="28"/>
  <c r="J731" i="28"/>
  <c r="D731" i="28"/>
  <c r="J730" i="28"/>
  <c r="D730" i="28"/>
  <c r="J729" i="28"/>
  <c r="D729" i="28"/>
  <c r="J728" i="28"/>
  <c r="D728" i="28"/>
  <c r="J727" i="28"/>
  <c r="D727" i="28"/>
  <c r="J726" i="28"/>
  <c r="D726" i="28"/>
  <c r="J725" i="28"/>
  <c r="D725" i="28"/>
  <c r="J724" i="28"/>
  <c r="D724" i="28"/>
  <c r="J723" i="28"/>
  <c r="D723" i="28"/>
  <c r="J722" i="28"/>
  <c r="D722" i="28"/>
  <c r="J721" i="28"/>
  <c r="D721" i="28"/>
  <c r="J720" i="28"/>
  <c r="D720" i="28"/>
  <c r="J719" i="28"/>
  <c r="D719" i="28"/>
  <c r="J718" i="28"/>
  <c r="D718" i="28"/>
  <c r="J717" i="28"/>
  <c r="D717" i="28"/>
  <c r="J716" i="28"/>
  <c r="D716" i="28"/>
  <c r="J715" i="28"/>
  <c r="D715" i="28"/>
  <c r="J714" i="28"/>
  <c r="D714" i="28"/>
  <c r="J713" i="28"/>
  <c r="D713" i="28"/>
  <c r="J712" i="28"/>
  <c r="D712" i="28"/>
  <c r="J711" i="28"/>
  <c r="D711" i="28"/>
  <c r="J710" i="28"/>
  <c r="D710" i="28"/>
  <c r="J709" i="28"/>
  <c r="D709" i="28"/>
  <c r="J708" i="28"/>
  <c r="D708" i="28"/>
  <c r="J707" i="28"/>
  <c r="D707" i="28"/>
  <c r="J706" i="28"/>
  <c r="D706" i="28"/>
  <c r="J705" i="28"/>
  <c r="D705" i="28"/>
  <c r="J704" i="28"/>
  <c r="D704" i="28"/>
  <c r="J703" i="28"/>
  <c r="D703" i="28"/>
  <c r="J702" i="28"/>
  <c r="D702" i="28"/>
  <c r="J701" i="28"/>
  <c r="D701" i="28"/>
  <c r="J700" i="28"/>
  <c r="D700" i="28"/>
  <c r="J699" i="28"/>
  <c r="D699" i="28"/>
  <c r="J698" i="28"/>
  <c r="D698" i="28"/>
  <c r="J697" i="28"/>
  <c r="D697" i="28"/>
  <c r="J696" i="28"/>
  <c r="D696" i="28"/>
  <c r="J695" i="28"/>
  <c r="D695" i="28"/>
  <c r="J694" i="28"/>
  <c r="D694" i="28"/>
  <c r="J693" i="28"/>
  <c r="D693" i="28"/>
  <c r="J692" i="28"/>
  <c r="D692" i="28"/>
  <c r="J691" i="28"/>
  <c r="D691" i="28"/>
  <c r="J690" i="28"/>
  <c r="D690" i="28"/>
  <c r="J689" i="28"/>
  <c r="D689" i="28"/>
  <c r="J688" i="28"/>
  <c r="D688" i="28"/>
  <c r="J687" i="28"/>
  <c r="D687" i="28"/>
  <c r="J686" i="28"/>
  <c r="D686" i="28"/>
  <c r="J685" i="28"/>
  <c r="D685" i="28"/>
  <c r="J684" i="28"/>
  <c r="D684" i="28"/>
  <c r="J683" i="28"/>
  <c r="D683" i="28"/>
  <c r="J682" i="28"/>
  <c r="D682" i="28"/>
  <c r="J681" i="28"/>
  <c r="D681" i="28"/>
  <c r="J680" i="28"/>
  <c r="D680" i="28"/>
  <c r="J679" i="28"/>
  <c r="D679" i="28"/>
  <c r="J678" i="28"/>
  <c r="D678" i="28"/>
  <c r="J677" i="28"/>
  <c r="D677" i="28"/>
  <c r="J676" i="28"/>
  <c r="D676" i="28"/>
  <c r="J675" i="28"/>
  <c r="D675" i="28"/>
  <c r="J674" i="28"/>
  <c r="D674" i="28"/>
  <c r="J673" i="28"/>
  <c r="D673" i="28"/>
  <c r="J672" i="28"/>
  <c r="D672" i="28"/>
  <c r="J671" i="28"/>
  <c r="D671" i="28"/>
  <c r="J670" i="28"/>
  <c r="D670" i="28"/>
  <c r="J669" i="28"/>
  <c r="D669" i="28"/>
  <c r="J668" i="28"/>
  <c r="D668" i="28"/>
  <c r="J667" i="28"/>
  <c r="D667" i="28"/>
  <c r="J666" i="28"/>
  <c r="D666" i="28"/>
  <c r="J665" i="28"/>
  <c r="D665" i="28"/>
  <c r="J664" i="28"/>
  <c r="D664" i="28"/>
  <c r="J663" i="28"/>
  <c r="D663" i="28"/>
  <c r="J662" i="28"/>
  <c r="D662" i="28"/>
  <c r="J661" i="28"/>
  <c r="D661" i="28"/>
  <c r="J660" i="28"/>
  <c r="D660" i="28"/>
  <c r="J659" i="28"/>
  <c r="D659" i="28"/>
  <c r="J658" i="28"/>
  <c r="D658" i="28"/>
  <c r="J657" i="28"/>
  <c r="D657" i="28"/>
  <c r="J656" i="28"/>
  <c r="D656" i="28"/>
  <c r="J655" i="28"/>
  <c r="D655" i="28"/>
  <c r="J654" i="28"/>
  <c r="D654" i="28"/>
  <c r="J653" i="28"/>
  <c r="D653" i="28"/>
  <c r="J652" i="28"/>
  <c r="D652" i="28"/>
  <c r="J651" i="28"/>
  <c r="D651" i="28"/>
  <c r="J650" i="28"/>
  <c r="D650" i="28"/>
  <c r="J649" i="28"/>
  <c r="D649" i="28"/>
  <c r="J648" i="28"/>
  <c r="D648" i="28"/>
  <c r="J647" i="28"/>
  <c r="D647" i="28"/>
  <c r="J646" i="28"/>
  <c r="D646" i="28"/>
  <c r="J645" i="28"/>
  <c r="D645" i="28"/>
  <c r="J644" i="28"/>
  <c r="D644" i="28"/>
  <c r="J643" i="28"/>
  <c r="D643" i="28"/>
  <c r="J642" i="28"/>
  <c r="D642" i="28"/>
  <c r="J641" i="28"/>
  <c r="D641" i="28"/>
  <c r="J640" i="28"/>
  <c r="D640" i="28"/>
  <c r="J639" i="28"/>
  <c r="D639" i="28"/>
  <c r="J638" i="28"/>
  <c r="D638" i="28"/>
  <c r="J637" i="28"/>
  <c r="D637" i="28"/>
  <c r="J636" i="28"/>
  <c r="D636" i="28"/>
  <c r="J635" i="28"/>
  <c r="D635" i="28"/>
  <c r="J634" i="28"/>
  <c r="D634" i="28"/>
  <c r="J633" i="28"/>
  <c r="D633" i="28"/>
  <c r="J632" i="28"/>
  <c r="D632" i="28"/>
  <c r="J631" i="28"/>
  <c r="D631" i="28"/>
  <c r="J630" i="28"/>
  <c r="D630" i="28"/>
  <c r="J629" i="28"/>
  <c r="D629" i="28"/>
  <c r="J628" i="28"/>
  <c r="D628" i="28"/>
  <c r="J627" i="28"/>
  <c r="D627" i="28"/>
  <c r="J626" i="28"/>
  <c r="D626" i="28"/>
  <c r="J625" i="28"/>
  <c r="D625" i="28"/>
  <c r="J624" i="28"/>
  <c r="D624" i="28"/>
  <c r="J623" i="28"/>
  <c r="D623" i="28"/>
  <c r="J622" i="28"/>
  <c r="D622" i="28"/>
  <c r="J621" i="28"/>
  <c r="D621" i="28"/>
  <c r="J620" i="28"/>
  <c r="D620" i="28"/>
  <c r="J619" i="28"/>
  <c r="D619" i="28"/>
  <c r="J618" i="28"/>
  <c r="D618" i="28"/>
  <c r="J617" i="28"/>
  <c r="D617" i="28"/>
  <c r="J616" i="28"/>
  <c r="D616" i="28"/>
  <c r="J615" i="28"/>
  <c r="D615" i="28"/>
  <c r="J614" i="28"/>
  <c r="D614" i="28"/>
  <c r="J613" i="28"/>
  <c r="D613" i="28"/>
  <c r="J612" i="28"/>
  <c r="D612" i="28"/>
  <c r="J611" i="28"/>
  <c r="D611" i="28"/>
  <c r="J610" i="28"/>
  <c r="D610" i="28"/>
  <c r="J609" i="28"/>
  <c r="D609" i="28"/>
  <c r="J608" i="28"/>
  <c r="D608" i="28"/>
  <c r="J607" i="28"/>
  <c r="D607" i="28"/>
  <c r="J606" i="28"/>
  <c r="D606" i="28"/>
  <c r="J605" i="28"/>
  <c r="D605" i="28"/>
  <c r="J604" i="28"/>
  <c r="D604" i="28"/>
  <c r="J603" i="28"/>
  <c r="D603" i="28"/>
  <c r="J602" i="28"/>
  <c r="D602" i="28"/>
  <c r="J601" i="28"/>
  <c r="D601" i="28"/>
  <c r="J600" i="28"/>
  <c r="D600" i="28"/>
  <c r="J599" i="28"/>
  <c r="D599" i="28"/>
  <c r="J598" i="28"/>
  <c r="D598" i="28"/>
  <c r="J597" i="28"/>
  <c r="D597" i="28"/>
  <c r="J596" i="28"/>
  <c r="D596" i="28"/>
  <c r="J595" i="28"/>
  <c r="D595" i="28"/>
  <c r="J594" i="28"/>
  <c r="D594" i="28"/>
  <c r="J593" i="28"/>
  <c r="D593" i="28"/>
  <c r="J592" i="28"/>
  <c r="D592" i="28"/>
  <c r="J591" i="28"/>
  <c r="D591" i="28"/>
  <c r="J590" i="28"/>
  <c r="D590" i="28"/>
  <c r="J589" i="28"/>
  <c r="D589" i="28"/>
  <c r="J588" i="28"/>
  <c r="D588" i="28"/>
  <c r="J587" i="28"/>
  <c r="D587" i="28"/>
  <c r="J586" i="28"/>
  <c r="D586" i="28"/>
  <c r="J585" i="28"/>
  <c r="D585" i="28"/>
  <c r="J584" i="28"/>
  <c r="D584" i="28"/>
  <c r="J583" i="28"/>
  <c r="D583" i="28"/>
  <c r="J582" i="28"/>
  <c r="D582" i="28"/>
  <c r="J581" i="28"/>
  <c r="D581" i="28"/>
  <c r="J580" i="28"/>
  <c r="D580" i="28"/>
  <c r="J579" i="28"/>
  <c r="D579" i="28"/>
  <c r="J578" i="28"/>
  <c r="D578" i="28"/>
  <c r="J577" i="28"/>
  <c r="D577" i="28"/>
  <c r="J576" i="28"/>
  <c r="D576" i="28"/>
  <c r="J575" i="28"/>
  <c r="D575" i="28"/>
  <c r="J574" i="28"/>
  <c r="D574" i="28"/>
  <c r="J573" i="28"/>
  <c r="D573" i="28"/>
  <c r="J572" i="28"/>
  <c r="D572" i="28"/>
  <c r="J571" i="28"/>
  <c r="D571" i="28"/>
  <c r="J570" i="28"/>
  <c r="D570" i="28"/>
  <c r="J569" i="28"/>
  <c r="D569" i="28"/>
  <c r="J568" i="28"/>
  <c r="D568" i="28"/>
  <c r="J567" i="28"/>
  <c r="D567" i="28"/>
  <c r="J566" i="28"/>
  <c r="D566" i="28"/>
  <c r="J565" i="28"/>
  <c r="D565" i="28"/>
  <c r="J564" i="28"/>
  <c r="D564" i="28"/>
  <c r="J563" i="28"/>
  <c r="D563" i="28"/>
  <c r="J562" i="28"/>
  <c r="D562" i="28"/>
  <c r="J561" i="28"/>
  <c r="D561" i="28"/>
  <c r="J560" i="28"/>
  <c r="D560" i="28"/>
  <c r="J559" i="28"/>
  <c r="D559" i="28"/>
  <c r="J558" i="28"/>
  <c r="D558" i="28"/>
  <c r="J557" i="28"/>
  <c r="D557" i="28"/>
  <c r="J556" i="28"/>
  <c r="D556" i="28"/>
  <c r="J555" i="28"/>
  <c r="D555" i="28"/>
  <c r="J554" i="28"/>
  <c r="D554" i="28"/>
  <c r="J553" i="28"/>
  <c r="D553" i="28"/>
  <c r="J552" i="28"/>
  <c r="D552" i="28"/>
  <c r="J551" i="28"/>
  <c r="D551" i="28"/>
  <c r="J550" i="28"/>
  <c r="D550" i="28"/>
  <c r="J549" i="28"/>
  <c r="D549" i="28"/>
  <c r="J548" i="28"/>
  <c r="D548" i="28"/>
  <c r="J547" i="28"/>
  <c r="D547" i="28"/>
  <c r="J546" i="28"/>
  <c r="D546" i="28"/>
  <c r="J545" i="28"/>
  <c r="D545" i="28"/>
  <c r="J544" i="28"/>
  <c r="D544" i="28"/>
  <c r="J543" i="28"/>
  <c r="D543" i="28"/>
  <c r="J542" i="28"/>
  <c r="D542" i="28"/>
  <c r="J541" i="28"/>
  <c r="D541" i="28"/>
  <c r="J540" i="28"/>
  <c r="D540" i="28"/>
  <c r="J539" i="28"/>
  <c r="D539" i="28"/>
  <c r="J538" i="28"/>
  <c r="D538" i="28"/>
  <c r="J537" i="28"/>
  <c r="D537" i="28"/>
  <c r="J536" i="28"/>
  <c r="D536" i="28"/>
  <c r="J535" i="28"/>
  <c r="D535" i="28"/>
  <c r="J534" i="28"/>
  <c r="D534" i="28"/>
  <c r="J533" i="28"/>
  <c r="D533" i="28"/>
  <c r="J532" i="28"/>
  <c r="D532" i="28"/>
  <c r="J531" i="28"/>
  <c r="D531" i="28"/>
  <c r="J530" i="28"/>
  <c r="D530" i="28"/>
  <c r="J529" i="28"/>
  <c r="D529" i="28"/>
  <c r="J528" i="28"/>
  <c r="D528" i="28"/>
  <c r="J527" i="28"/>
  <c r="D527" i="28"/>
  <c r="J526" i="28"/>
  <c r="D526" i="28"/>
  <c r="J525" i="28"/>
  <c r="D525" i="28"/>
  <c r="J524" i="28"/>
  <c r="D524" i="28"/>
  <c r="J523" i="28"/>
  <c r="D523" i="28"/>
  <c r="J522" i="28"/>
  <c r="D522" i="28"/>
  <c r="J521" i="28"/>
  <c r="D521" i="28"/>
  <c r="J520" i="28"/>
  <c r="D520" i="28"/>
  <c r="J519" i="28"/>
  <c r="D519" i="28"/>
  <c r="J518" i="28"/>
  <c r="D518" i="28"/>
  <c r="J517" i="28"/>
  <c r="D517" i="28"/>
  <c r="J516" i="28"/>
  <c r="D516" i="28"/>
  <c r="J515" i="28"/>
  <c r="D515" i="28"/>
  <c r="J514" i="28"/>
  <c r="D514" i="28"/>
  <c r="J513" i="28"/>
  <c r="D513" i="28"/>
  <c r="J512" i="28"/>
  <c r="D512" i="28"/>
  <c r="J511" i="28"/>
  <c r="D511" i="28"/>
  <c r="J510" i="28"/>
  <c r="D510" i="28"/>
  <c r="J509" i="28"/>
  <c r="D509" i="28"/>
  <c r="J508" i="28"/>
  <c r="D508" i="28"/>
  <c r="J507" i="28"/>
  <c r="D507" i="28"/>
  <c r="J506" i="28"/>
  <c r="D506" i="28"/>
  <c r="J505" i="28"/>
  <c r="D505" i="28"/>
  <c r="J504" i="28"/>
  <c r="D504" i="28"/>
  <c r="J503" i="28"/>
  <c r="D503" i="28"/>
  <c r="J502" i="28"/>
  <c r="D502" i="28"/>
  <c r="J501" i="28"/>
  <c r="D501" i="28"/>
  <c r="J500" i="28"/>
  <c r="D500" i="28"/>
  <c r="J499" i="28"/>
  <c r="D499" i="28"/>
  <c r="J498" i="28"/>
  <c r="D498" i="28"/>
  <c r="J497" i="28"/>
  <c r="D497" i="28"/>
  <c r="J496" i="28"/>
  <c r="D496" i="28"/>
  <c r="J495" i="28"/>
  <c r="D495" i="28"/>
  <c r="J494" i="28"/>
  <c r="D494" i="28"/>
  <c r="J493" i="28"/>
  <c r="D493" i="28"/>
  <c r="J492" i="28"/>
  <c r="D492" i="28"/>
  <c r="J491" i="28"/>
  <c r="D491" i="28"/>
  <c r="J490" i="28"/>
  <c r="D490" i="28"/>
  <c r="J489" i="28"/>
  <c r="D489" i="28"/>
  <c r="J488" i="28"/>
  <c r="D488" i="28"/>
  <c r="J487" i="28"/>
  <c r="D487" i="28"/>
  <c r="J486" i="28"/>
  <c r="D486" i="28"/>
  <c r="J485" i="28"/>
  <c r="D485" i="28"/>
  <c r="J484" i="28"/>
  <c r="D484" i="28"/>
  <c r="J483" i="28"/>
  <c r="D483" i="28"/>
  <c r="J482" i="28"/>
  <c r="D482" i="28"/>
  <c r="J481" i="28"/>
  <c r="D481" i="28"/>
  <c r="J480" i="28"/>
  <c r="D480" i="28"/>
  <c r="J479" i="28"/>
  <c r="D479" i="28"/>
  <c r="J478" i="28"/>
  <c r="D478" i="28"/>
  <c r="J477" i="28"/>
  <c r="D477" i="28"/>
  <c r="J476" i="28"/>
  <c r="D476" i="28"/>
  <c r="J475" i="28"/>
  <c r="D475" i="28"/>
  <c r="J474" i="28"/>
  <c r="D474" i="28"/>
  <c r="J473" i="28"/>
  <c r="D473" i="28"/>
  <c r="J472" i="28"/>
  <c r="D472" i="28"/>
  <c r="J471" i="28"/>
  <c r="D471" i="28"/>
  <c r="J470" i="28"/>
  <c r="D470" i="28"/>
  <c r="J469" i="28"/>
  <c r="D469" i="28"/>
  <c r="J468" i="28"/>
  <c r="D468" i="28"/>
  <c r="J467" i="28"/>
  <c r="D467" i="28"/>
  <c r="J466" i="28"/>
  <c r="D466" i="28"/>
  <c r="J465" i="28"/>
  <c r="D465" i="28"/>
  <c r="J464" i="28"/>
  <c r="D464" i="28"/>
  <c r="J463" i="28"/>
  <c r="D463" i="28"/>
  <c r="J462" i="28"/>
  <c r="D462" i="28"/>
  <c r="J461" i="28"/>
  <c r="D461" i="28"/>
  <c r="J460" i="28"/>
  <c r="D460" i="28"/>
  <c r="J459" i="28"/>
  <c r="D459" i="28"/>
  <c r="J458" i="28"/>
  <c r="D458" i="28"/>
  <c r="J457" i="28"/>
  <c r="D457" i="28"/>
  <c r="J456" i="28"/>
  <c r="D456" i="28"/>
  <c r="J455" i="28"/>
  <c r="D455" i="28"/>
  <c r="J454" i="28"/>
  <c r="D454" i="28"/>
  <c r="J453" i="28"/>
  <c r="D453" i="28"/>
  <c r="J452" i="28"/>
  <c r="D452" i="28"/>
  <c r="J451" i="28"/>
  <c r="D451" i="28"/>
  <c r="J450" i="28"/>
  <c r="D450" i="28"/>
  <c r="J449" i="28"/>
  <c r="D449" i="28"/>
  <c r="J448" i="28"/>
  <c r="D448" i="28"/>
  <c r="J447" i="28"/>
  <c r="D447" i="28"/>
  <c r="J446" i="28"/>
  <c r="D446" i="28"/>
  <c r="J445" i="28"/>
  <c r="D445" i="28"/>
  <c r="J444" i="28"/>
  <c r="D444" i="28"/>
  <c r="J443" i="28"/>
  <c r="D443" i="28"/>
  <c r="J442" i="28"/>
  <c r="D442" i="28"/>
  <c r="J441" i="28"/>
  <c r="D441" i="28"/>
  <c r="J440" i="28"/>
  <c r="D440" i="28"/>
  <c r="J439" i="28"/>
  <c r="D439" i="28"/>
  <c r="J438" i="28"/>
  <c r="D438" i="28"/>
  <c r="J437" i="28"/>
  <c r="D437" i="28"/>
  <c r="J436" i="28"/>
  <c r="D436" i="28"/>
  <c r="J435" i="28"/>
  <c r="D435" i="28"/>
  <c r="J434" i="28"/>
  <c r="D434" i="28"/>
  <c r="J433" i="28"/>
  <c r="D433" i="28"/>
  <c r="J432" i="28"/>
  <c r="D432" i="28"/>
  <c r="J431" i="28"/>
  <c r="D431" i="28"/>
  <c r="J430" i="28"/>
  <c r="D430" i="28"/>
  <c r="J429" i="28"/>
  <c r="D429" i="28"/>
  <c r="J428" i="28"/>
  <c r="D428" i="28"/>
  <c r="J427" i="28"/>
  <c r="D427" i="28"/>
  <c r="J426" i="28"/>
  <c r="D426" i="28"/>
  <c r="J425" i="28"/>
  <c r="D425" i="28"/>
  <c r="J424" i="28"/>
  <c r="D424" i="28"/>
  <c r="J423" i="28"/>
  <c r="D423" i="28"/>
  <c r="J422" i="28"/>
  <c r="D422" i="28"/>
  <c r="J421" i="28"/>
  <c r="D421" i="28"/>
  <c r="J420" i="28"/>
  <c r="D420" i="28"/>
  <c r="J419" i="28"/>
  <c r="D419" i="28"/>
  <c r="J418" i="28"/>
  <c r="D418" i="28"/>
  <c r="J417" i="28"/>
  <c r="D417" i="28"/>
  <c r="J416" i="28"/>
  <c r="D416" i="28"/>
  <c r="J415" i="28"/>
  <c r="D415" i="28"/>
  <c r="J414" i="28"/>
  <c r="D414" i="28"/>
  <c r="J413" i="28"/>
  <c r="D413" i="28"/>
  <c r="J412" i="28"/>
  <c r="D412" i="28"/>
  <c r="J411" i="28"/>
  <c r="D411" i="28"/>
  <c r="J410" i="28"/>
  <c r="D410" i="28"/>
  <c r="J409" i="28"/>
  <c r="D409" i="28"/>
  <c r="J408" i="28"/>
  <c r="D408" i="28"/>
  <c r="J407" i="28"/>
  <c r="D407" i="28"/>
  <c r="J406" i="28"/>
  <c r="D406" i="28"/>
  <c r="J405" i="28"/>
  <c r="D405" i="28"/>
  <c r="J404" i="28"/>
  <c r="D404" i="28"/>
  <c r="J403" i="28"/>
  <c r="D403" i="28"/>
  <c r="J402" i="28"/>
  <c r="D402" i="28"/>
  <c r="J401" i="28"/>
  <c r="D401" i="28"/>
  <c r="J400" i="28"/>
  <c r="D400" i="28"/>
  <c r="J399" i="28"/>
  <c r="D399" i="28"/>
  <c r="J398" i="28"/>
  <c r="D398" i="28"/>
  <c r="J397" i="28"/>
  <c r="D397" i="28"/>
  <c r="J396" i="28"/>
  <c r="D396" i="28"/>
  <c r="J395" i="28"/>
  <c r="D395" i="28"/>
  <c r="J394" i="28"/>
  <c r="D394" i="28"/>
  <c r="J393" i="28"/>
  <c r="D393" i="28"/>
  <c r="J392" i="28"/>
  <c r="D392" i="28"/>
  <c r="J391" i="28"/>
  <c r="D391" i="28"/>
  <c r="J390" i="28"/>
  <c r="D390" i="28"/>
  <c r="J389" i="28"/>
  <c r="D389" i="28"/>
  <c r="J388" i="28"/>
  <c r="D388" i="28"/>
  <c r="J387" i="28"/>
  <c r="D387" i="28"/>
  <c r="J386" i="28"/>
  <c r="D386" i="28"/>
  <c r="J385" i="28"/>
  <c r="D385" i="28"/>
  <c r="J384" i="28"/>
  <c r="D384" i="28"/>
  <c r="J383" i="28"/>
  <c r="D383" i="28"/>
  <c r="J382" i="28"/>
  <c r="D382" i="28"/>
  <c r="J381" i="28"/>
  <c r="D381" i="28"/>
  <c r="J380" i="28"/>
  <c r="D380" i="28"/>
  <c r="J379" i="28"/>
  <c r="D379" i="28"/>
  <c r="J378" i="28"/>
  <c r="D378" i="28"/>
  <c r="J377" i="28"/>
  <c r="D377" i="28"/>
  <c r="J376" i="28"/>
  <c r="D376" i="28"/>
  <c r="J375" i="28"/>
  <c r="D375" i="28"/>
  <c r="J374" i="28"/>
  <c r="D374" i="28"/>
  <c r="J373" i="28"/>
  <c r="D373" i="28"/>
  <c r="J372" i="28"/>
  <c r="D372" i="28"/>
  <c r="J371" i="28"/>
  <c r="D371" i="28"/>
  <c r="J370" i="28"/>
  <c r="D370" i="28"/>
  <c r="J369" i="28"/>
  <c r="D369" i="28"/>
  <c r="J368" i="28"/>
  <c r="D368" i="28"/>
  <c r="J367" i="28"/>
  <c r="D367" i="28"/>
  <c r="J366" i="28"/>
  <c r="D366" i="28"/>
  <c r="J365" i="28"/>
  <c r="D365" i="28"/>
  <c r="J364" i="28"/>
  <c r="D364" i="28"/>
  <c r="J363" i="28"/>
  <c r="D363" i="28"/>
  <c r="J362" i="28"/>
  <c r="D362" i="28"/>
  <c r="J361" i="28"/>
  <c r="D361" i="28"/>
  <c r="J360" i="28"/>
  <c r="D360" i="28"/>
  <c r="J359" i="28"/>
  <c r="D359" i="28"/>
  <c r="J358" i="28"/>
  <c r="D358" i="28"/>
  <c r="J357" i="28"/>
  <c r="D357" i="28"/>
  <c r="J356" i="28"/>
  <c r="D356" i="28"/>
  <c r="J355" i="28"/>
  <c r="D355" i="28"/>
  <c r="J354" i="28"/>
  <c r="D354" i="28"/>
  <c r="J353" i="28"/>
  <c r="D353" i="28"/>
  <c r="J352" i="28"/>
  <c r="D352" i="28"/>
  <c r="J351" i="28"/>
  <c r="D351" i="28"/>
  <c r="J350" i="28"/>
  <c r="D350" i="28"/>
  <c r="J349" i="28"/>
  <c r="D349" i="28"/>
  <c r="J348" i="28"/>
  <c r="D348" i="28"/>
  <c r="J347" i="28"/>
  <c r="D347" i="28"/>
  <c r="J346" i="28"/>
  <c r="D346" i="28"/>
  <c r="J345" i="28"/>
  <c r="D345" i="28"/>
  <c r="J344" i="28"/>
  <c r="D344" i="28"/>
  <c r="J343" i="28"/>
  <c r="D343" i="28"/>
  <c r="J342" i="28"/>
  <c r="D342" i="28"/>
  <c r="J341" i="28"/>
  <c r="D341" i="28"/>
  <c r="J340" i="28"/>
  <c r="D340" i="28"/>
  <c r="J339" i="28"/>
  <c r="D339" i="28"/>
  <c r="J338" i="28"/>
  <c r="D338" i="28"/>
  <c r="J337" i="28"/>
  <c r="D337" i="28"/>
  <c r="J336" i="28"/>
  <c r="D336" i="28"/>
  <c r="J335" i="28"/>
  <c r="D335" i="28"/>
  <c r="J334" i="28"/>
  <c r="D334" i="28"/>
  <c r="J333" i="28"/>
  <c r="D333" i="28"/>
  <c r="J332" i="28"/>
  <c r="D332" i="28"/>
  <c r="J331" i="28"/>
  <c r="D331" i="28"/>
  <c r="J330" i="28"/>
  <c r="D330" i="28"/>
  <c r="J329" i="28"/>
  <c r="D329" i="28"/>
  <c r="J328" i="28"/>
  <c r="D328" i="28"/>
  <c r="J327" i="28"/>
  <c r="D327" i="28"/>
  <c r="J326" i="28"/>
  <c r="D326" i="28"/>
  <c r="J325" i="28"/>
  <c r="D325" i="28"/>
  <c r="J324" i="28"/>
  <c r="D324" i="28"/>
  <c r="J323" i="28"/>
  <c r="D323" i="28"/>
  <c r="J322" i="28"/>
  <c r="D322" i="28"/>
  <c r="J321" i="28"/>
  <c r="D321" i="28"/>
  <c r="J320" i="28"/>
  <c r="D320" i="28"/>
  <c r="J319" i="28"/>
  <c r="D319" i="28"/>
  <c r="J318" i="28"/>
  <c r="D318" i="28"/>
  <c r="J317" i="28"/>
  <c r="D317" i="28"/>
  <c r="J316" i="28"/>
  <c r="D316" i="28"/>
  <c r="J315" i="28"/>
  <c r="D315" i="28"/>
  <c r="J314" i="28"/>
  <c r="D314" i="28"/>
  <c r="J313" i="28"/>
  <c r="D313" i="28"/>
  <c r="J312" i="28"/>
  <c r="D312" i="28"/>
  <c r="J311" i="28"/>
  <c r="D311" i="28"/>
  <c r="J310" i="28"/>
  <c r="D310" i="28"/>
  <c r="J309" i="28"/>
  <c r="D309" i="28"/>
  <c r="J308" i="28"/>
  <c r="D308" i="28"/>
  <c r="J307" i="28"/>
  <c r="D307" i="28"/>
  <c r="J306" i="28"/>
  <c r="D306" i="28"/>
  <c r="J305" i="28"/>
  <c r="D305" i="28"/>
  <c r="J304" i="28"/>
  <c r="D304" i="28"/>
  <c r="J303" i="28"/>
  <c r="D303" i="28"/>
  <c r="J302" i="28"/>
  <c r="D302" i="28"/>
  <c r="J301" i="28"/>
  <c r="D301" i="28"/>
  <c r="J300" i="28"/>
  <c r="D300" i="28"/>
  <c r="J299" i="28"/>
  <c r="D299" i="28"/>
  <c r="J298" i="28"/>
  <c r="D298" i="28"/>
  <c r="J297" i="28"/>
  <c r="D297" i="28"/>
  <c r="J296" i="28"/>
  <c r="D296" i="28"/>
  <c r="J295" i="28"/>
  <c r="D295" i="28"/>
  <c r="J294" i="28"/>
  <c r="D294" i="28"/>
  <c r="J293" i="28"/>
  <c r="D293" i="28"/>
  <c r="J292" i="28"/>
  <c r="D292" i="28"/>
  <c r="J291" i="28"/>
  <c r="D291" i="28"/>
  <c r="J290" i="28"/>
  <c r="D290" i="28"/>
  <c r="J289" i="28"/>
  <c r="D289" i="28"/>
  <c r="J288" i="28"/>
  <c r="D288" i="28"/>
  <c r="J287" i="28"/>
  <c r="D287" i="28"/>
  <c r="J286" i="28"/>
  <c r="D286" i="28"/>
  <c r="J285" i="28"/>
  <c r="D285" i="28"/>
  <c r="J284" i="28"/>
  <c r="D284" i="28"/>
  <c r="J283" i="28"/>
  <c r="D283" i="28"/>
  <c r="J282" i="28"/>
  <c r="D282" i="28"/>
  <c r="J281" i="28"/>
  <c r="D281" i="28"/>
  <c r="J280" i="28"/>
  <c r="D280" i="28"/>
  <c r="J279" i="28"/>
  <c r="D279" i="28"/>
  <c r="J278" i="28"/>
  <c r="D278" i="28"/>
  <c r="J277" i="28"/>
  <c r="D277" i="28"/>
  <c r="J276" i="28"/>
  <c r="D276" i="28"/>
  <c r="J275" i="28"/>
  <c r="D275" i="28"/>
  <c r="J274" i="28"/>
  <c r="D274" i="28"/>
  <c r="J273" i="28"/>
  <c r="D273" i="28"/>
  <c r="J272" i="28"/>
  <c r="D272" i="28"/>
  <c r="J271" i="28"/>
  <c r="D271" i="28"/>
  <c r="J270" i="28"/>
  <c r="D270" i="28"/>
  <c r="J269" i="28"/>
  <c r="D269" i="28"/>
  <c r="J268" i="28"/>
  <c r="D268" i="28"/>
  <c r="J267" i="28"/>
  <c r="D267" i="28"/>
  <c r="J266" i="28"/>
  <c r="D266" i="28"/>
  <c r="J265" i="28"/>
  <c r="D265" i="28"/>
  <c r="J264" i="28"/>
  <c r="D264" i="28"/>
  <c r="J263" i="28"/>
  <c r="D263" i="28"/>
  <c r="J262" i="28"/>
  <c r="D262" i="28"/>
  <c r="J261" i="28"/>
  <c r="D261" i="28"/>
  <c r="J260" i="28"/>
  <c r="D260" i="28"/>
  <c r="J259" i="28"/>
  <c r="D259" i="28"/>
  <c r="J258" i="28"/>
  <c r="D258" i="28"/>
  <c r="J257" i="28"/>
  <c r="D257" i="28"/>
  <c r="J256" i="28"/>
  <c r="D256" i="28"/>
  <c r="J255" i="28"/>
  <c r="D255" i="28"/>
  <c r="J254" i="28"/>
  <c r="D254" i="28"/>
  <c r="J253" i="28"/>
  <c r="D253" i="28"/>
  <c r="J252" i="28"/>
  <c r="D252" i="28"/>
  <c r="J251" i="28"/>
  <c r="D251" i="28"/>
  <c r="J250" i="28"/>
  <c r="D250" i="28"/>
  <c r="J249" i="28"/>
  <c r="D249" i="28"/>
  <c r="J248" i="28"/>
  <c r="D248" i="28"/>
  <c r="J247" i="28"/>
  <c r="D247" i="28"/>
  <c r="J246" i="28"/>
  <c r="D246" i="28"/>
  <c r="J245" i="28"/>
  <c r="D245" i="28"/>
  <c r="J244" i="28"/>
  <c r="D244" i="28"/>
  <c r="J243" i="28"/>
  <c r="D243" i="28"/>
  <c r="J242" i="28"/>
  <c r="D242" i="28"/>
  <c r="J241" i="28"/>
  <c r="D241" i="28"/>
  <c r="J240" i="28"/>
  <c r="D240" i="28"/>
  <c r="J239" i="28"/>
  <c r="D239" i="28"/>
  <c r="J238" i="28"/>
  <c r="D238" i="28"/>
  <c r="J237" i="28"/>
  <c r="D237" i="28"/>
  <c r="J236" i="28"/>
  <c r="D236" i="28"/>
  <c r="J235" i="28"/>
  <c r="D235" i="28"/>
  <c r="J234" i="28"/>
  <c r="D234" i="28"/>
  <c r="J233" i="28"/>
  <c r="D233" i="28"/>
  <c r="J232" i="28"/>
  <c r="D232" i="28"/>
  <c r="J231" i="28"/>
  <c r="D231" i="28"/>
  <c r="J230" i="28"/>
  <c r="D230" i="28"/>
  <c r="J229" i="28"/>
  <c r="D229" i="28"/>
  <c r="J228" i="28"/>
  <c r="D228" i="28"/>
  <c r="J227" i="28"/>
  <c r="D227" i="28"/>
  <c r="J226" i="28"/>
  <c r="D226" i="28"/>
  <c r="J225" i="28"/>
  <c r="D225" i="28"/>
  <c r="J224" i="28"/>
  <c r="D224" i="28"/>
  <c r="J223" i="28"/>
  <c r="D223" i="28"/>
  <c r="J222" i="28"/>
  <c r="D222" i="28"/>
  <c r="J221" i="28"/>
  <c r="D221" i="28"/>
  <c r="J220" i="28"/>
  <c r="D220" i="28"/>
  <c r="J219" i="28"/>
  <c r="D219" i="28"/>
  <c r="J218" i="28"/>
  <c r="D218" i="28"/>
  <c r="J217" i="28"/>
  <c r="D217" i="28"/>
  <c r="J216" i="28"/>
  <c r="D216" i="28"/>
  <c r="J215" i="28"/>
  <c r="D215" i="28"/>
  <c r="J214" i="28"/>
  <c r="D214" i="28"/>
  <c r="J213" i="28"/>
  <c r="D213" i="28"/>
  <c r="J212" i="28"/>
  <c r="D212" i="28"/>
  <c r="J211" i="28"/>
  <c r="D211" i="28"/>
  <c r="J210" i="28"/>
  <c r="D210" i="28"/>
  <c r="J209" i="28"/>
  <c r="D209" i="28"/>
  <c r="J208" i="28"/>
  <c r="D208" i="28"/>
  <c r="J207" i="28"/>
  <c r="D207" i="28"/>
  <c r="J206" i="28"/>
  <c r="D206" i="28"/>
  <c r="J205" i="28"/>
  <c r="D205" i="28"/>
  <c r="J204" i="28"/>
  <c r="D204" i="28"/>
  <c r="J203" i="28"/>
  <c r="D203" i="28"/>
  <c r="J202" i="28"/>
  <c r="D202" i="28"/>
  <c r="J201" i="28"/>
  <c r="D201" i="28"/>
  <c r="J200" i="28"/>
  <c r="D200" i="28"/>
  <c r="J199" i="28"/>
  <c r="D199" i="28"/>
  <c r="J198" i="28"/>
  <c r="D198" i="28"/>
  <c r="J197" i="28"/>
  <c r="D197" i="28"/>
  <c r="J196" i="28"/>
  <c r="D196" i="28"/>
  <c r="J195" i="28"/>
  <c r="D195" i="28"/>
  <c r="J194" i="28"/>
  <c r="D194" i="28"/>
  <c r="J193" i="28"/>
  <c r="D193" i="28"/>
  <c r="J192" i="28"/>
  <c r="D192" i="28"/>
  <c r="J191" i="28"/>
  <c r="D191" i="28"/>
  <c r="J190" i="28"/>
  <c r="D190" i="28"/>
  <c r="J189" i="28"/>
  <c r="D189" i="28"/>
  <c r="J188" i="28"/>
  <c r="D188" i="28"/>
  <c r="J187" i="28"/>
  <c r="D187" i="28"/>
  <c r="J186" i="28"/>
  <c r="D186" i="28"/>
  <c r="J185" i="28"/>
  <c r="D185" i="28"/>
  <c r="J184" i="28"/>
  <c r="D184" i="28"/>
  <c r="J183" i="28"/>
  <c r="D183" i="28"/>
  <c r="J182" i="28"/>
  <c r="D182" i="28"/>
  <c r="J181" i="28"/>
  <c r="D181" i="28"/>
  <c r="J180" i="28"/>
  <c r="D180" i="28"/>
  <c r="J179" i="28"/>
  <c r="D179" i="28"/>
  <c r="J178" i="28"/>
  <c r="D178" i="28"/>
  <c r="J177" i="28"/>
  <c r="D177" i="28"/>
  <c r="J176" i="28"/>
  <c r="D176" i="28"/>
  <c r="J175" i="28"/>
  <c r="D175" i="28"/>
  <c r="J174" i="28"/>
  <c r="D174" i="28"/>
  <c r="J173" i="28"/>
  <c r="D173" i="28"/>
  <c r="J172" i="28"/>
  <c r="D172" i="28"/>
  <c r="J171" i="28"/>
  <c r="D171" i="28"/>
  <c r="J170" i="28"/>
  <c r="D170" i="28"/>
  <c r="J169" i="28"/>
  <c r="D169" i="28"/>
  <c r="J168" i="28"/>
  <c r="D168" i="28"/>
  <c r="J167" i="28"/>
  <c r="D167" i="28"/>
  <c r="J166" i="28"/>
  <c r="D166" i="28"/>
  <c r="J165" i="28"/>
  <c r="D165" i="28"/>
  <c r="J164" i="28"/>
  <c r="D164" i="28"/>
  <c r="J163" i="28"/>
  <c r="D163" i="28"/>
  <c r="J162" i="28"/>
  <c r="D162" i="28"/>
  <c r="J161" i="28"/>
  <c r="D161" i="28"/>
  <c r="J160" i="28"/>
  <c r="D160" i="28"/>
  <c r="J159" i="28"/>
  <c r="D159" i="28"/>
  <c r="J158" i="28"/>
  <c r="D158" i="28"/>
  <c r="J157" i="28"/>
  <c r="D157" i="28"/>
  <c r="J156" i="28"/>
  <c r="D156" i="28"/>
  <c r="J155" i="28"/>
  <c r="D155" i="28"/>
  <c r="J154" i="28"/>
  <c r="D154" i="28"/>
  <c r="J153" i="28"/>
  <c r="D153" i="28"/>
  <c r="J152" i="28"/>
  <c r="D152" i="28"/>
  <c r="J151" i="28"/>
  <c r="D151" i="28"/>
  <c r="J150" i="28"/>
  <c r="D150" i="28"/>
  <c r="J149" i="28"/>
  <c r="D149" i="28"/>
  <c r="J148" i="28"/>
  <c r="D148" i="28"/>
  <c r="J147" i="28"/>
  <c r="D147" i="28"/>
  <c r="J146" i="28"/>
  <c r="D146" i="28"/>
  <c r="J145" i="28"/>
  <c r="D145" i="28"/>
  <c r="J144" i="28"/>
  <c r="D144" i="28"/>
  <c r="J143" i="28"/>
  <c r="D143" i="28"/>
  <c r="J142" i="28"/>
  <c r="D142" i="28"/>
  <c r="J141" i="28"/>
  <c r="D141" i="28"/>
  <c r="J140" i="28"/>
  <c r="D140" i="28"/>
  <c r="J139" i="28"/>
  <c r="D139" i="28"/>
  <c r="J138" i="28"/>
  <c r="D138" i="28"/>
  <c r="J137" i="28"/>
  <c r="D137" i="28"/>
  <c r="J136" i="28"/>
  <c r="D136" i="28"/>
  <c r="J135" i="28"/>
  <c r="D135" i="28"/>
  <c r="J134" i="28"/>
  <c r="D134" i="28"/>
  <c r="J133" i="28"/>
  <c r="D133" i="28"/>
  <c r="J132" i="28"/>
  <c r="D132" i="28"/>
  <c r="J131" i="28"/>
  <c r="D131" i="28"/>
  <c r="J130" i="28"/>
  <c r="D130" i="28"/>
  <c r="J129" i="28"/>
  <c r="D129" i="28"/>
  <c r="J128" i="28"/>
  <c r="D128" i="28"/>
  <c r="J127" i="28"/>
  <c r="D127" i="28"/>
  <c r="J126" i="28"/>
  <c r="D126" i="28"/>
  <c r="J125" i="28"/>
  <c r="D125" i="28"/>
  <c r="J124" i="28"/>
  <c r="D124" i="28"/>
  <c r="J123" i="28"/>
  <c r="D123" i="28"/>
  <c r="J122" i="28"/>
  <c r="D122" i="28"/>
  <c r="J121" i="28"/>
  <c r="D121" i="28"/>
  <c r="J120" i="28"/>
  <c r="D120" i="28"/>
  <c r="J119" i="28"/>
  <c r="D119" i="28"/>
  <c r="J118" i="28"/>
  <c r="D118" i="28"/>
  <c r="J117" i="28"/>
  <c r="D117" i="28"/>
  <c r="J116" i="28"/>
  <c r="D116" i="28"/>
  <c r="J115" i="28"/>
  <c r="D115" i="28"/>
  <c r="J114" i="28"/>
  <c r="D114" i="28"/>
  <c r="J113" i="28"/>
  <c r="D113" i="28"/>
  <c r="J112" i="28"/>
  <c r="D112" i="28"/>
  <c r="J111" i="28"/>
  <c r="D111" i="28"/>
  <c r="J110" i="28"/>
  <c r="D110" i="28"/>
  <c r="J109" i="28"/>
  <c r="D109" i="28"/>
  <c r="J108" i="28"/>
  <c r="D108" i="28"/>
  <c r="J107" i="28"/>
  <c r="D107" i="28"/>
  <c r="J106" i="28"/>
  <c r="D106" i="28"/>
  <c r="J105" i="28"/>
  <c r="D105" i="28"/>
  <c r="J104" i="28"/>
  <c r="D104" i="28"/>
  <c r="J103" i="28"/>
  <c r="D103" i="28"/>
  <c r="J102" i="28"/>
  <c r="D102" i="28"/>
  <c r="J101" i="28"/>
  <c r="D101" i="28"/>
  <c r="J100" i="28"/>
  <c r="D100" i="28"/>
  <c r="J99" i="28"/>
  <c r="D99" i="28"/>
  <c r="J98" i="28"/>
  <c r="D98" i="28"/>
  <c r="J97" i="28"/>
  <c r="D97" i="28"/>
  <c r="J96" i="28"/>
  <c r="D96" i="28"/>
  <c r="J95" i="28"/>
  <c r="D95" i="28"/>
  <c r="J94" i="28"/>
  <c r="D94" i="28"/>
  <c r="J93" i="28"/>
  <c r="D93" i="28"/>
  <c r="J92" i="28"/>
  <c r="G92" i="28"/>
  <c r="D92" i="28"/>
  <c r="J91" i="28"/>
  <c r="D91" i="28"/>
  <c r="J90" i="28"/>
  <c r="D90" i="28"/>
  <c r="J89" i="28"/>
  <c r="D89" i="28"/>
  <c r="J88" i="28"/>
  <c r="D88" i="28"/>
  <c r="J87" i="28"/>
  <c r="D87" i="28"/>
  <c r="J86" i="28"/>
  <c r="D86" i="28"/>
  <c r="J85" i="28"/>
  <c r="D85" i="28"/>
  <c r="J84" i="28"/>
  <c r="D84" i="28"/>
  <c r="J83" i="28"/>
  <c r="D83" i="28"/>
  <c r="J82" i="28"/>
  <c r="D82" i="28"/>
  <c r="J81" i="28"/>
  <c r="D81" i="28"/>
  <c r="J80" i="28"/>
  <c r="D80" i="28"/>
  <c r="J79" i="28"/>
  <c r="D79" i="28"/>
  <c r="J78" i="28"/>
  <c r="D78" i="28"/>
  <c r="J77" i="28"/>
  <c r="D77" i="28"/>
  <c r="J76" i="28"/>
  <c r="D76" i="28"/>
  <c r="J75" i="28"/>
  <c r="D75" i="28"/>
  <c r="J74" i="28"/>
  <c r="D74" i="28"/>
  <c r="J73" i="28"/>
  <c r="D73" i="28"/>
  <c r="J72" i="28"/>
  <c r="D72" i="28"/>
  <c r="J71" i="28"/>
  <c r="D71" i="28"/>
  <c r="J70" i="28"/>
  <c r="D70" i="28"/>
  <c r="J69" i="28"/>
  <c r="D69" i="28"/>
  <c r="J68" i="28"/>
  <c r="D68" i="28"/>
  <c r="J67" i="28"/>
  <c r="D67" i="28"/>
  <c r="J66" i="28"/>
  <c r="D66" i="28"/>
  <c r="J65" i="28"/>
  <c r="D65" i="28"/>
  <c r="J64" i="28"/>
  <c r="D64" i="28"/>
  <c r="J63" i="28"/>
  <c r="D63" i="28"/>
  <c r="J62" i="28"/>
  <c r="D62" i="28"/>
  <c r="J61" i="28"/>
  <c r="D61" i="28"/>
  <c r="J60" i="28"/>
  <c r="D60" i="28"/>
  <c r="J59" i="28"/>
  <c r="D59" i="28"/>
  <c r="J58" i="28"/>
  <c r="D58" i="28"/>
  <c r="J57" i="28"/>
  <c r="D57" i="28"/>
  <c r="J56" i="28"/>
  <c r="D56" i="28"/>
  <c r="J55" i="28"/>
  <c r="D55" i="28"/>
  <c r="J54" i="28"/>
  <c r="D54" i="28"/>
  <c r="J53" i="28"/>
  <c r="D53" i="28"/>
  <c r="J52" i="28"/>
  <c r="D52" i="28"/>
  <c r="J51" i="28"/>
  <c r="D51" i="28"/>
  <c r="J50" i="28"/>
  <c r="D50" i="28"/>
  <c r="J49" i="28"/>
  <c r="D49" i="28"/>
  <c r="J48" i="28"/>
  <c r="D48" i="28"/>
  <c r="J47" i="28"/>
  <c r="D47" i="28"/>
  <c r="J46" i="28"/>
  <c r="D46" i="28"/>
  <c r="J45" i="28"/>
  <c r="D45" i="28"/>
  <c r="J44" i="28"/>
  <c r="D44" i="28"/>
  <c r="J43" i="28"/>
  <c r="D43" i="28"/>
  <c r="J42" i="28"/>
  <c r="D42" i="28"/>
  <c r="J41" i="28"/>
  <c r="D41" i="28"/>
  <c r="J40" i="28"/>
  <c r="D40" i="28"/>
  <c r="J39" i="28"/>
  <c r="D39" i="28"/>
  <c r="J38" i="28"/>
  <c r="D38" i="28"/>
  <c r="J37" i="28"/>
  <c r="D37" i="28"/>
  <c r="J36" i="28"/>
  <c r="D36" i="28"/>
  <c r="J35" i="28"/>
  <c r="D35" i="28"/>
  <c r="J34" i="28"/>
  <c r="D34" i="28"/>
  <c r="J33" i="28"/>
  <c r="D33" i="28"/>
  <c r="J32" i="28"/>
  <c r="D32" i="28"/>
  <c r="J31" i="28"/>
  <c r="D31" i="28"/>
  <c r="J30" i="28"/>
  <c r="D30" i="28"/>
  <c r="J29" i="28"/>
  <c r="D29" i="28"/>
  <c r="J28" i="28"/>
  <c r="D28" i="28"/>
  <c r="J27" i="28"/>
  <c r="D27" i="28"/>
  <c r="J26" i="28"/>
  <c r="D26" i="28"/>
  <c r="J25" i="28"/>
  <c r="D25" i="28"/>
  <c r="J24" i="28"/>
  <c r="G24" i="28"/>
  <c r="D24" i="28"/>
  <c r="J23" i="28"/>
  <c r="D23" i="28"/>
  <c r="J22" i="28"/>
  <c r="D22" i="28"/>
  <c r="J21" i="28"/>
  <c r="D21" i="28"/>
  <c r="J20" i="28"/>
  <c r="D20" i="28"/>
  <c r="J19" i="28"/>
  <c r="D19" i="28"/>
  <c r="J18" i="28"/>
  <c r="D18" i="28"/>
  <c r="B18" i="28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B157" i="28" s="1"/>
  <c r="B158" i="28" s="1"/>
  <c r="B159" i="28" s="1"/>
  <c r="B160" i="28" s="1"/>
  <c r="B161" i="28" s="1"/>
  <c r="B162" i="28" s="1"/>
  <c r="B163" i="28" s="1"/>
  <c r="B164" i="28" s="1"/>
  <c r="B165" i="28" s="1"/>
  <c r="B166" i="28" s="1"/>
  <c r="B167" i="28" s="1"/>
  <c r="B168" i="28" s="1"/>
  <c r="B169" i="28" s="1"/>
  <c r="B170" i="28" s="1"/>
  <c r="B171" i="28" s="1"/>
  <c r="B172" i="28" s="1"/>
  <c r="B173" i="28" s="1"/>
  <c r="B174" i="28" s="1"/>
  <c r="B175" i="28" s="1"/>
  <c r="B176" i="28" s="1"/>
  <c r="B177" i="28" s="1"/>
  <c r="B178" i="28" s="1"/>
  <c r="B179" i="28" s="1"/>
  <c r="B180" i="28" s="1"/>
  <c r="B181" i="28" s="1"/>
  <c r="B182" i="28" s="1"/>
  <c r="B183" i="28" s="1"/>
  <c r="B184" i="28" s="1"/>
  <c r="B185" i="28" s="1"/>
  <c r="B186" i="28" s="1"/>
  <c r="B187" i="28" s="1"/>
  <c r="B188" i="28" s="1"/>
  <c r="B189" i="28" s="1"/>
  <c r="B190" i="28" s="1"/>
  <c r="B191" i="28" s="1"/>
  <c r="B192" i="28" s="1"/>
  <c r="B193" i="28" s="1"/>
  <c r="B194" i="28" s="1"/>
  <c r="B195" i="28" s="1"/>
  <c r="B196" i="28" s="1"/>
  <c r="B197" i="28" s="1"/>
  <c r="B198" i="28" s="1"/>
  <c r="B199" i="28" s="1"/>
  <c r="B200" i="28" s="1"/>
  <c r="B201" i="28" s="1"/>
  <c r="B202" i="28" s="1"/>
  <c r="B203" i="28" s="1"/>
  <c r="B204" i="28" s="1"/>
  <c r="B205" i="28" s="1"/>
  <c r="B206" i="28" s="1"/>
  <c r="B207" i="28" s="1"/>
  <c r="B208" i="28" s="1"/>
  <c r="B209" i="28" s="1"/>
  <c r="B210" i="28" s="1"/>
  <c r="B211" i="28" s="1"/>
  <c r="B212" i="28" s="1"/>
  <c r="B213" i="28" s="1"/>
  <c r="B214" i="28" s="1"/>
  <c r="B215" i="28" s="1"/>
  <c r="B216" i="28" s="1"/>
  <c r="B217" i="28" s="1"/>
  <c r="B218" i="28" s="1"/>
  <c r="B219" i="28" s="1"/>
  <c r="B220" i="28" s="1"/>
  <c r="B221" i="28" s="1"/>
  <c r="B222" i="28" s="1"/>
  <c r="B223" i="28" s="1"/>
  <c r="B224" i="28" s="1"/>
  <c r="B225" i="28" s="1"/>
  <c r="B226" i="28" s="1"/>
  <c r="B227" i="28" s="1"/>
  <c r="B228" i="28" s="1"/>
  <c r="B229" i="28" s="1"/>
  <c r="B230" i="28" s="1"/>
  <c r="B231" i="28" s="1"/>
  <c r="B232" i="28" s="1"/>
  <c r="B233" i="28" s="1"/>
  <c r="B234" i="28" s="1"/>
  <c r="B235" i="28" s="1"/>
  <c r="B236" i="28" s="1"/>
  <c r="B237" i="28" s="1"/>
  <c r="B238" i="28" s="1"/>
  <c r="B239" i="28" s="1"/>
  <c r="B240" i="28" s="1"/>
  <c r="B241" i="28" s="1"/>
  <c r="B242" i="28" s="1"/>
  <c r="B243" i="28" s="1"/>
  <c r="B244" i="28" s="1"/>
  <c r="B245" i="28" s="1"/>
  <c r="B246" i="28" s="1"/>
  <c r="B247" i="28" s="1"/>
  <c r="B248" i="28" s="1"/>
  <c r="B249" i="28" s="1"/>
  <c r="B250" i="28" s="1"/>
  <c r="B251" i="28" s="1"/>
  <c r="B252" i="28" s="1"/>
  <c r="B253" i="28" s="1"/>
  <c r="B254" i="28" s="1"/>
  <c r="B255" i="28" s="1"/>
  <c r="B256" i="28" s="1"/>
  <c r="B257" i="28" s="1"/>
  <c r="B258" i="28" s="1"/>
  <c r="B259" i="28" s="1"/>
  <c r="B260" i="28" s="1"/>
  <c r="B261" i="28" s="1"/>
  <c r="B262" i="28" s="1"/>
  <c r="B263" i="28" s="1"/>
  <c r="B264" i="28" s="1"/>
  <c r="B265" i="28" s="1"/>
  <c r="B266" i="28" s="1"/>
  <c r="B267" i="28" s="1"/>
  <c r="B268" i="28" s="1"/>
  <c r="B269" i="28" s="1"/>
  <c r="B270" i="28" s="1"/>
  <c r="B271" i="28" s="1"/>
  <c r="B272" i="28" s="1"/>
  <c r="B273" i="28" s="1"/>
  <c r="B274" i="28" s="1"/>
  <c r="B275" i="28" s="1"/>
  <c r="B276" i="28" s="1"/>
  <c r="B277" i="28" s="1"/>
  <c r="B278" i="28" s="1"/>
  <c r="B279" i="28" s="1"/>
  <c r="B280" i="28" s="1"/>
  <c r="B281" i="28" s="1"/>
  <c r="B282" i="28" s="1"/>
  <c r="B283" i="28" s="1"/>
  <c r="B284" i="28" s="1"/>
  <c r="B285" i="28" s="1"/>
  <c r="B286" i="28" s="1"/>
  <c r="B287" i="28" s="1"/>
  <c r="B288" i="28" s="1"/>
  <c r="B289" i="28" s="1"/>
  <c r="B290" i="28" s="1"/>
  <c r="B291" i="28" s="1"/>
  <c r="B292" i="28" s="1"/>
  <c r="B293" i="28" s="1"/>
  <c r="B294" i="28" s="1"/>
  <c r="B295" i="28" s="1"/>
  <c r="B296" i="28" s="1"/>
  <c r="B297" i="28" s="1"/>
  <c r="B298" i="28" s="1"/>
  <c r="B299" i="28" s="1"/>
  <c r="B300" i="28" s="1"/>
  <c r="B301" i="28" s="1"/>
  <c r="B302" i="28" s="1"/>
  <c r="B303" i="28" s="1"/>
  <c r="B304" i="28" s="1"/>
  <c r="B305" i="28" s="1"/>
  <c r="B306" i="28" s="1"/>
  <c r="B307" i="28" s="1"/>
  <c r="B308" i="28" s="1"/>
  <c r="B309" i="28" s="1"/>
  <c r="B310" i="28" s="1"/>
  <c r="B311" i="28" s="1"/>
  <c r="B312" i="28" s="1"/>
  <c r="B313" i="28" s="1"/>
  <c r="B314" i="28" s="1"/>
  <c r="B315" i="28" s="1"/>
  <c r="B316" i="28" s="1"/>
  <c r="B317" i="28" s="1"/>
  <c r="B318" i="28" s="1"/>
  <c r="B319" i="28" s="1"/>
  <c r="B320" i="28" s="1"/>
  <c r="B321" i="28" s="1"/>
  <c r="B322" i="28" s="1"/>
  <c r="B323" i="28" s="1"/>
  <c r="B324" i="28" s="1"/>
  <c r="B325" i="28" s="1"/>
  <c r="B326" i="28" s="1"/>
  <c r="B327" i="28" s="1"/>
  <c r="B328" i="28" s="1"/>
  <c r="B329" i="28" s="1"/>
  <c r="B330" i="28" s="1"/>
  <c r="B331" i="28" s="1"/>
  <c r="B332" i="28" s="1"/>
  <c r="B333" i="28" s="1"/>
  <c r="B334" i="28" s="1"/>
  <c r="B335" i="28" s="1"/>
  <c r="B336" i="28" s="1"/>
  <c r="B337" i="28" s="1"/>
  <c r="B338" i="28" s="1"/>
  <c r="B339" i="28" s="1"/>
  <c r="B340" i="28" s="1"/>
  <c r="B341" i="28" s="1"/>
  <c r="B342" i="28" s="1"/>
  <c r="B343" i="28" s="1"/>
  <c r="B344" i="28" s="1"/>
  <c r="B345" i="28" s="1"/>
  <c r="B346" i="28" s="1"/>
  <c r="B347" i="28" s="1"/>
  <c r="B348" i="28" s="1"/>
  <c r="B349" i="28" s="1"/>
  <c r="B350" i="28" s="1"/>
  <c r="B351" i="28" s="1"/>
  <c r="B352" i="28" s="1"/>
  <c r="B353" i="28" s="1"/>
  <c r="B354" i="28" s="1"/>
  <c r="B355" i="28" s="1"/>
  <c r="B356" i="28" s="1"/>
  <c r="B357" i="28" s="1"/>
  <c r="B358" i="28" s="1"/>
  <c r="B359" i="28" s="1"/>
  <c r="B360" i="28" s="1"/>
  <c r="B361" i="28" s="1"/>
  <c r="B362" i="28" s="1"/>
  <c r="B363" i="28" s="1"/>
  <c r="B364" i="28" s="1"/>
  <c r="B365" i="28" s="1"/>
  <c r="B366" i="28" s="1"/>
  <c r="B367" i="28" s="1"/>
  <c r="B368" i="28" s="1"/>
  <c r="B369" i="28" s="1"/>
  <c r="B370" i="28" s="1"/>
  <c r="B371" i="28" s="1"/>
  <c r="B372" i="28" s="1"/>
  <c r="B373" i="28" s="1"/>
  <c r="B374" i="28" s="1"/>
  <c r="B375" i="28" s="1"/>
  <c r="B376" i="28" s="1"/>
  <c r="B377" i="28" s="1"/>
  <c r="B378" i="28" s="1"/>
  <c r="B379" i="28" s="1"/>
  <c r="B380" i="28" s="1"/>
  <c r="B381" i="28" s="1"/>
  <c r="B382" i="28" s="1"/>
  <c r="B383" i="28" s="1"/>
  <c r="B384" i="28" s="1"/>
  <c r="B385" i="28" s="1"/>
  <c r="B386" i="28" s="1"/>
  <c r="B387" i="28" s="1"/>
  <c r="B388" i="28" s="1"/>
  <c r="B389" i="28" s="1"/>
  <c r="B390" i="28" s="1"/>
  <c r="B391" i="28" s="1"/>
  <c r="B392" i="28" s="1"/>
  <c r="B393" i="28" s="1"/>
  <c r="B394" i="28" s="1"/>
  <c r="B395" i="28" s="1"/>
  <c r="B396" i="28" s="1"/>
  <c r="B397" i="28" s="1"/>
  <c r="B398" i="28" s="1"/>
  <c r="B399" i="28" s="1"/>
  <c r="B400" i="28" s="1"/>
  <c r="B401" i="28" s="1"/>
  <c r="B402" i="28" s="1"/>
  <c r="B403" i="28" s="1"/>
  <c r="B404" i="28" s="1"/>
  <c r="B405" i="28" s="1"/>
  <c r="B406" i="28" s="1"/>
  <c r="B407" i="28" s="1"/>
  <c r="B408" i="28" s="1"/>
  <c r="B409" i="28" s="1"/>
  <c r="B410" i="28" s="1"/>
  <c r="B411" i="28" s="1"/>
  <c r="B412" i="28" s="1"/>
  <c r="B413" i="28" s="1"/>
  <c r="B414" i="28" s="1"/>
  <c r="B415" i="28" s="1"/>
  <c r="B416" i="28" s="1"/>
  <c r="B417" i="28" s="1"/>
  <c r="B418" i="28" s="1"/>
  <c r="B419" i="28" s="1"/>
  <c r="B420" i="28" s="1"/>
  <c r="B421" i="28" s="1"/>
  <c r="B422" i="28" s="1"/>
  <c r="B423" i="28" s="1"/>
  <c r="B424" i="28" s="1"/>
  <c r="B425" i="28" s="1"/>
  <c r="B426" i="28" s="1"/>
  <c r="B427" i="28" s="1"/>
  <c r="B428" i="28" s="1"/>
  <c r="B429" i="28" s="1"/>
  <c r="B430" i="28" s="1"/>
  <c r="B431" i="28" s="1"/>
  <c r="B432" i="28" s="1"/>
  <c r="B433" i="28" s="1"/>
  <c r="B434" i="28" s="1"/>
  <c r="B435" i="28" s="1"/>
  <c r="B436" i="28" s="1"/>
  <c r="B437" i="28" s="1"/>
  <c r="B438" i="28" s="1"/>
  <c r="B439" i="28" s="1"/>
  <c r="B440" i="28" s="1"/>
  <c r="B441" i="28" s="1"/>
  <c r="B442" i="28" s="1"/>
  <c r="B443" i="28" s="1"/>
  <c r="B444" i="28" s="1"/>
  <c r="B445" i="28" s="1"/>
  <c r="B446" i="28" s="1"/>
  <c r="B447" i="28" s="1"/>
  <c r="B448" i="28" s="1"/>
  <c r="B449" i="28" s="1"/>
  <c r="B450" i="28" s="1"/>
  <c r="B451" i="28" s="1"/>
  <c r="B452" i="28" s="1"/>
  <c r="B453" i="28" s="1"/>
  <c r="B454" i="28" s="1"/>
  <c r="B455" i="28" s="1"/>
  <c r="B456" i="28" s="1"/>
  <c r="B457" i="28" s="1"/>
  <c r="B458" i="28" s="1"/>
  <c r="B459" i="28" s="1"/>
  <c r="B460" i="28" s="1"/>
  <c r="B461" i="28" s="1"/>
  <c r="B462" i="28" s="1"/>
  <c r="B463" i="28" s="1"/>
  <c r="B464" i="28" s="1"/>
  <c r="B465" i="28" s="1"/>
  <c r="B466" i="28" s="1"/>
  <c r="B467" i="28" s="1"/>
  <c r="B468" i="28" s="1"/>
  <c r="B469" i="28" s="1"/>
  <c r="B470" i="28" s="1"/>
  <c r="B471" i="28" s="1"/>
  <c r="B472" i="28" s="1"/>
  <c r="B473" i="28" s="1"/>
  <c r="B474" i="28" s="1"/>
  <c r="B475" i="28" s="1"/>
  <c r="B476" i="28" s="1"/>
  <c r="B477" i="28" s="1"/>
  <c r="B478" i="28" s="1"/>
  <c r="B479" i="28" s="1"/>
  <c r="B480" i="28" s="1"/>
  <c r="B481" i="28" s="1"/>
  <c r="B482" i="28" s="1"/>
  <c r="B483" i="28" s="1"/>
  <c r="B484" i="28" s="1"/>
  <c r="B485" i="28" s="1"/>
  <c r="B486" i="28" s="1"/>
  <c r="B487" i="28" s="1"/>
  <c r="B488" i="28" s="1"/>
  <c r="B489" i="28" s="1"/>
  <c r="B490" i="28" s="1"/>
  <c r="B491" i="28" s="1"/>
  <c r="B492" i="28" s="1"/>
  <c r="B493" i="28" s="1"/>
  <c r="B494" i="28" s="1"/>
  <c r="B495" i="28" s="1"/>
  <c r="B496" i="28" s="1"/>
  <c r="B497" i="28" s="1"/>
  <c r="B498" i="28" s="1"/>
  <c r="B499" i="28" s="1"/>
  <c r="B500" i="28" s="1"/>
  <c r="B501" i="28" s="1"/>
  <c r="B502" i="28" s="1"/>
  <c r="B503" i="28" s="1"/>
  <c r="B504" i="28" s="1"/>
  <c r="B505" i="28" s="1"/>
  <c r="B506" i="28" s="1"/>
  <c r="B507" i="28" s="1"/>
  <c r="B508" i="28" s="1"/>
  <c r="B509" i="28" s="1"/>
  <c r="B510" i="28" s="1"/>
  <c r="B511" i="28" s="1"/>
  <c r="B512" i="28" s="1"/>
  <c r="B513" i="28" s="1"/>
  <c r="B514" i="28" s="1"/>
  <c r="B515" i="28" s="1"/>
  <c r="B516" i="28" s="1"/>
  <c r="B517" i="28" s="1"/>
  <c r="B518" i="28" s="1"/>
  <c r="B519" i="28" s="1"/>
  <c r="B520" i="28" s="1"/>
  <c r="B521" i="28" s="1"/>
  <c r="B522" i="28" s="1"/>
  <c r="B523" i="28" s="1"/>
  <c r="B524" i="28" s="1"/>
  <c r="B525" i="28" s="1"/>
  <c r="B526" i="28" s="1"/>
  <c r="B527" i="28" s="1"/>
  <c r="B528" i="28" s="1"/>
  <c r="B529" i="28" s="1"/>
  <c r="B530" i="28" s="1"/>
  <c r="B531" i="28" s="1"/>
  <c r="B532" i="28" s="1"/>
  <c r="B533" i="28" s="1"/>
  <c r="B534" i="28" s="1"/>
  <c r="B535" i="28" s="1"/>
  <c r="B536" i="28" s="1"/>
  <c r="B537" i="28" s="1"/>
  <c r="B538" i="28" s="1"/>
  <c r="B539" i="28" s="1"/>
  <c r="B540" i="28" s="1"/>
  <c r="B541" i="28" s="1"/>
  <c r="B542" i="28" s="1"/>
  <c r="B543" i="28" s="1"/>
  <c r="B544" i="28" s="1"/>
  <c r="B545" i="28" s="1"/>
  <c r="B546" i="28" s="1"/>
  <c r="B547" i="28" s="1"/>
  <c r="B548" i="28" s="1"/>
  <c r="B549" i="28" s="1"/>
  <c r="B550" i="28" s="1"/>
  <c r="B551" i="28" s="1"/>
  <c r="B552" i="28" s="1"/>
  <c r="B553" i="28" s="1"/>
  <c r="B554" i="28" s="1"/>
  <c r="B555" i="28" s="1"/>
  <c r="B556" i="28" s="1"/>
  <c r="B557" i="28" s="1"/>
  <c r="B558" i="28" s="1"/>
  <c r="B559" i="28" s="1"/>
  <c r="B560" i="28" s="1"/>
  <c r="B561" i="28" s="1"/>
  <c r="B562" i="28" s="1"/>
  <c r="B563" i="28" s="1"/>
  <c r="B564" i="28" s="1"/>
  <c r="B565" i="28" s="1"/>
  <c r="B566" i="28" s="1"/>
  <c r="B567" i="28" s="1"/>
  <c r="B568" i="28" s="1"/>
  <c r="B569" i="28" s="1"/>
  <c r="B570" i="28" s="1"/>
  <c r="B571" i="28" s="1"/>
  <c r="B572" i="28" s="1"/>
  <c r="B573" i="28" s="1"/>
  <c r="B574" i="28" s="1"/>
  <c r="B575" i="28" s="1"/>
  <c r="B576" i="28" s="1"/>
  <c r="B577" i="28" s="1"/>
  <c r="B578" i="28" s="1"/>
  <c r="B579" i="28" s="1"/>
  <c r="B580" i="28" s="1"/>
  <c r="B581" i="28" s="1"/>
  <c r="B582" i="28" s="1"/>
  <c r="B583" i="28" s="1"/>
  <c r="B584" i="28" s="1"/>
  <c r="B585" i="28" s="1"/>
  <c r="B586" i="28" s="1"/>
  <c r="B587" i="28" s="1"/>
  <c r="B588" i="28" s="1"/>
  <c r="B589" i="28" s="1"/>
  <c r="B590" i="28" s="1"/>
  <c r="B591" i="28" s="1"/>
  <c r="B592" i="28" s="1"/>
  <c r="B593" i="28" s="1"/>
  <c r="B594" i="28" s="1"/>
  <c r="B595" i="28" s="1"/>
  <c r="B596" i="28" s="1"/>
  <c r="B597" i="28" s="1"/>
  <c r="B598" i="28" s="1"/>
  <c r="B599" i="28" s="1"/>
  <c r="B600" i="28" s="1"/>
  <c r="B601" i="28" s="1"/>
  <c r="B602" i="28" s="1"/>
  <c r="B603" i="28" s="1"/>
  <c r="B604" i="28" s="1"/>
  <c r="B605" i="28" s="1"/>
  <c r="B606" i="28" s="1"/>
  <c r="B607" i="28" s="1"/>
  <c r="B608" i="28" s="1"/>
  <c r="B609" i="28" s="1"/>
  <c r="B610" i="28" s="1"/>
  <c r="B611" i="28" s="1"/>
  <c r="B612" i="28" s="1"/>
  <c r="B613" i="28" s="1"/>
  <c r="B614" i="28" s="1"/>
  <c r="B615" i="28" s="1"/>
  <c r="B616" i="28" s="1"/>
  <c r="B617" i="28" s="1"/>
  <c r="B618" i="28" s="1"/>
  <c r="B619" i="28" s="1"/>
  <c r="B620" i="28" s="1"/>
  <c r="B621" i="28" s="1"/>
  <c r="B622" i="28" s="1"/>
  <c r="B623" i="28" s="1"/>
  <c r="B624" i="28" s="1"/>
  <c r="B625" i="28" s="1"/>
  <c r="B626" i="28" s="1"/>
  <c r="B627" i="28" s="1"/>
  <c r="B628" i="28" s="1"/>
  <c r="B629" i="28" s="1"/>
  <c r="B630" i="28" s="1"/>
  <c r="B631" i="28" s="1"/>
  <c r="B632" i="28" s="1"/>
  <c r="B633" i="28" s="1"/>
  <c r="B634" i="28" s="1"/>
  <c r="B635" i="28" s="1"/>
  <c r="B636" i="28" s="1"/>
  <c r="B637" i="28" s="1"/>
  <c r="B638" i="28" s="1"/>
  <c r="B639" i="28" s="1"/>
  <c r="B640" i="28" s="1"/>
  <c r="B641" i="28" s="1"/>
  <c r="B642" i="28" s="1"/>
  <c r="B643" i="28" s="1"/>
  <c r="B644" i="28" s="1"/>
  <c r="B645" i="28" s="1"/>
  <c r="B646" i="28" s="1"/>
  <c r="B647" i="28" s="1"/>
  <c r="B648" i="28" s="1"/>
  <c r="B649" i="28" s="1"/>
  <c r="B650" i="28" s="1"/>
  <c r="B651" i="28" s="1"/>
  <c r="B652" i="28" s="1"/>
  <c r="B653" i="28" s="1"/>
  <c r="B654" i="28" s="1"/>
  <c r="B655" i="28" s="1"/>
  <c r="B656" i="28" s="1"/>
  <c r="B657" i="28" s="1"/>
  <c r="B658" i="28" s="1"/>
  <c r="B659" i="28" s="1"/>
  <c r="B660" i="28" s="1"/>
  <c r="B661" i="28" s="1"/>
  <c r="B662" i="28" s="1"/>
  <c r="B663" i="28" s="1"/>
  <c r="B664" i="28" s="1"/>
  <c r="B665" i="28" s="1"/>
  <c r="B666" i="28" s="1"/>
  <c r="B667" i="28" s="1"/>
  <c r="B668" i="28" s="1"/>
  <c r="B669" i="28" s="1"/>
  <c r="B670" i="28" s="1"/>
  <c r="B671" i="28" s="1"/>
  <c r="B672" i="28" s="1"/>
  <c r="B673" i="28" s="1"/>
  <c r="B674" i="28" s="1"/>
  <c r="B675" i="28" s="1"/>
  <c r="B676" i="28" s="1"/>
  <c r="B677" i="28" s="1"/>
  <c r="B678" i="28" s="1"/>
  <c r="B679" i="28" s="1"/>
  <c r="B680" i="28" s="1"/>
  <c r="B681" i="28" s="1"/>
  <c r="B682" i="28" s="1"/>
  <c r="B683" i="28" s="1"/>
  <c r="B684" i="28" s="1"/>
  <c r="B685" i="28" s="1"/>
  <c r="B686" i="28" s="1"/>
  <c r="B687" i="28" s="1"/>
  <c r="B688" i="28" s="1"/>
  <c r="B689" i="28" s="1"/>
  <c r="B690" i="28" s="1"/>
  <c r="B691" i="28" s="1"/>
  <c r="B692" i="28" s="1"/>
  <c r="B693" i="28" s="1"/>
  <c r="B694" i="28" s="1"/>
  <c r="B695" i="28" s="1"/>
  <c r="B696" i="28" s="1"/>
  <c r="B697" i="28" s="1"/>
  <c r="B698" i="28" s="1"/>
  <c r="B699" i="28" s="1"/>
  <c r="B700" i="28" s="1"/>
  <c r="B701" i="28" s="1"/>
  <c r="B702" i="28" s="1"/>
  <c r="B703" i="28" s="1"/>
  <c r="B704" i="28" s="1"/>
  <c r="B705" i="28" s="1"/>
  <c r="B706" i="28" s="1"/>
  <c r="B707" i="28" s="1"/>
  <c r="B708" i="28" s="1"/>
  <c r="B709" i="28" s="1"/>
  <c r="B710" i="28" s="1"/>
  <c r="B711" i="28" s="1"/>
  <c r="B712" i="28" s="1"/>
  <c r="B713" i="28" s="1"/>
  <c r="B714" i="28" s="1"/>
  <c r="B715" i="28" s="1"/>
  <c r="B716" i="28" s="1"/>
  <c r="B717" i="28" s="1"/>
  <c r="B718" i="28" s="1"/>
  <c r="B719" i="28" s="1"/>
  <c r="B720" i="28" s="1"/>
  <c r="B721" i="28" s="1"/>
  <c r="B722" i="28" s="1"/>
  <c r="B723" i="28" s="1"/>
  <c r="B724" i="28" s="1"/>
  <c r="B725" i="28" s="1"/>
  <c r="B726" i="28" s="1"/>
  <c r="B727" i="28" s="1"/>
  <c r="B728" i="28" s="1"/>
  <c r="B729" i="28" s="1"/>
  <c r="B730" i="28" s="1"/>
  <c r="B731" i="28" s="1"/>
  <c r="B732" i="28" s="1"/>
  <c r="B733" i="28" s="1"/>
  <c r="B734" i="28" s="1"/>
  <c r="B735" i="28" s="1"/>
  <c r="B736" i="28" s="1"/>
  <c r="B737" i="28" s="1"/>
  <c r="B738" i="28" s="1"/>
  <c r="B739" i="28" s="1"/>
  <c r="B740" i="28" s="1"/>
  <c r="B741" i="28" s="1"/>
  <c r="B742" i="28" s="1"/>
  <c r="B743" i="28" s="1"/>
  <c r="B744" i="28" s="1"/>
  <c r="B745" i="28" s="1"/>
  <c r="B746" i="28" s="1"/>
  <c r="B747" i="28" s="1"/>
  <c r="B748" i="28" s="1"/>
  <c r="B749" i="28" s="1"/>
  <c r="B750" i="28" s="1"/>
  <c r="B751" i="28" s="1"/>
  <c r="B752" i="28" s="1"/>
  <c r="B753" i="28" s="1"/>
  <c r="B754" i="28" s="1"/>
  <c r="B755" i="28" s="1"/>
  <c r="B756" i="28" s="1"/>
  <c r="B757" i="28" s="1"/>
  <c r="B758" i="28" s="1"/>
  <c r="B759" i="28" s="1"/>
  <c r="B760" i="28" s="1"/>
  <c r="B761" i="28" s="1"/>
  <c r="B762" i="28" s="1"/>
  <c r="B763" i="28" s="1"/>
  <c r="B764" i="28" s="1"/>
  <c r="B765" i="28" s="1"/>
  <c r="B766" i="28" s="1"/>
  <c r="B767" i="28" s="1"/>
  <c r="B768" i="28" s="1"/>
  <c r="B769" i="28" s="1"/>
  <c r="B770" i="28" s="1"/>
  <c r="B771" i="28" s="1"/>
  <c r="B772" i="28" s="1"/>
  <c r="B773" i="28" s="1"/>
  <c r="B774" i="28" s="1"/>
  <c r="B775" i="28" s="1"/>
  <c r="B776" i="28" s="1"/>
  <c r="B777" i="28" s="1"/>
  <c r="B778" i="28" s="1"/>
  <c r="B779" i="28" s="1"/>
  <c r="B780" i="28" s="1"/>
  <c r="B781" i="28" s="1"/>
  <c r="B782" i="28" s="1"/>
  <c r="B783" i="28" s="1"/>
  <c r="B784" i="28" s="1"/>
  <c r="B785" i="28" s="1"/>
  <c r="B786" i="28" s="1"/>
  <c r="B787" i="28" s="1"/>
  <c r="B788" i="28" s="1"/>
  <c r="B789" i="28" s="1"/>
  <c r="B790" i="28" s="1"/>
  <c r="B791" i="28" s="1"/>
  <c r="B792" i="28" s="1"/>
  <c r="B793" i="28" s="1"/>
  <c r="B794" i="28" s="1"/>
  <c r="B795" i="28" s="1"/>
  <c r="B796" i="28" s="1"/>
  <c r="B797" i="28" s="1"/>
  <c r="B798" i="28" s="1"/>
  <c r="B799" i="28" s="1"/>
  <c r="B800" i="28" s="1"/>
  <c r="B801" i="28" s="1"/>
  <c r="B802" i="28" s="1"/>
  <c r="B803" i="28" s="1"/>
  <c r="B804" i="28" s="1"/>
  <c r="B805" i="28" s="1"/>
  <c r="B806" i="28" s="1"/>
  <c r="B807" i="28" s="1"/>
  <c r="B808" i="28" s="1"/>
  <c r="B809" i="28" s="1"/>
  <c r="B810" i="28" s="1"/>
  <c r="B811" i="28" s="1"/>
  <c r="B812" i="28" s="1"/>
  <c r="B813" i="28" s="1"/>
  <c r="B814" i="28" s="1"/>
  <c r="B815" i="28" s="1"/>
  <c r="B816" i="28" s="1"/>
  <c r="B817" i="28" s="1"/>
  <c r="B818" i="28" s="1"/>
  <c r="B819" i="28" s="1"/>
  <c r="B820" i="28" s="1"/>
  <c r="B821" i="28" s="1"/>
  <c r="B822" i="28" s="1"/>
  <c r="B823" i="28" s="1"/>
  <c r="B824" i="28" s="1"/>
  <c r="B825" i="28" s="1"/>
  <c r="B826" i="28" s="1"/>
  <c r="B827" i="28" s="1"/>
  <c r="B828" i="28" s="1"/>
  <c r="B829" i="28" s="1"/>
  <c r="B830" i="28" s="1"/>
  <c r="B831" i="28" s="1"/>
  <c r="B832" i="28" s="1"/>
  <c r="B833" i="28" s="1"/>
  <c r="B834" i="28" s="1"/>
  <c r="B835" i="28" s="1"/>
  <c r="B836" i="28" s="1"/>
  <c r="B837" i="28" s="1"/>
  <c r="B838" i="28" s="1"/>
  <c r="B839" i="28" s="1"/>
  <c r="B840" i="28" s="1"/>
  <c r="B841" i="28" s="1"/>
  <c r="B842" i="28" s="1"/>
  <c r="B843" i="28" s="1"/>
  <c r="B844" i="28" s="1"/>
  <c r="B845" i="28" s="1"/>
  <c r="B846" i="28" s="1"/>
  <c r="B847" i="28" s="1"/>
  <c r="B848" i="28" s="1"/>
  <c r="B849" i="28" s="1"/>
  <c r="B850" i="28" s="1"/>
  <c r="B851" i="28" s="1"/>
  <c r="B852" i="28" s="1"/>
  <c r="B853" i="28" s="1"/>
  <c r="B854" i="28" s="1"/>
  <c r="B855" i="28" s="1"/>
  <c r="B856" i="28" s="1"/>
  <c r="B857" i="28" s="1"/>
  <c r="B858" i="28" s="1"/>
  <c r="B859" i="28" s="1"/>
  <c r="B860" i="28" s="1"/>
  <c r="B861" i="28" s="1"/>
  <c r="B862" i="28" s="1"/>
  <c r="B863" i="28" s="1"/>
  <c r="B864" i="28" s="1"/>
  <c r="B865" i="28" s="1"/>
  <c r="B866" i="28" s="1"/>
  <c r="B867" i="28" s="1"/>
  <c r="B868" i="28" s="1"/>
  <c r="B869" i="28" s="1"/>
  <c r="B870" i="28" s="1"/>
  <c r="B871" i="28" s="1"/>
  <c r="B872" i="28" s="1"/>
  <c r="B873" i="28" s="1"/>
  <c r="B874" i="28" s="1"/>
  <c r="B875" i="28" s="1"/>
  <c r="B876" i="28" s="1"/>
  <c r="B877" i="28" s="1"/>
  <c r="B878" i="28" s="1"/>
  <c r="B879" i="28" s="1"/>
  <c r="B880" i="28" s="1"/>
  <c r="B881" i="28" s="1"/>
  <c r="B882" i="28" s="1"/>
  <c r="B883" i="28" s="1"/>
  <c r="B884" i="28" s="1"/>
  <c r="B885" i="28" s="1"/>
  <c r="B886" i="28" s="1"/>
  <c r="B887" i="28" s="1"/>
  <c r="B888" i="28" s="1"/>
  <c r="B889" i="28" s="1"/>
  <c r="B890" i="28" s="1"/>
  <c r="B891" i="28" s="1"/>
  <c r="B892" i="28" s="1"/>
  <c r="B893" i="28" s="1"/>
  <c r="B894" i="28" s="1"/>
  <c r="B895" i="28" s="1"/>
  <c r="B896" i="28" s="1"/>
  <c r="B897" i="28" s="1"/>
  <c r="B898" i="28" s="1"/>
  <c r="B899" i="28" s="1"/>
  <c r="B900" i="28" s="1"/>
  <c r="B901" i="28" s="1"/>
  <c r="B902" i="28" s="1"/>
  <c r="B903" i="28" s="1"/>
  <c r="B904" i="28" s="1"/>
  <c r="B905" i="28" s="1"/>
  <c r="B906" i="28" s="1"/>
  <c r="B907" i="28" s="1"/>
  <c r="B908" i="28" s="1"/>
  <c r="B909" i="28" s="1"/>
  <c r="B910" i="28" s="1"/>
  <c r="B911" i="28" s="1"/>
  <c r="B912" i="28" s="1"/>
  <c r="B913" i="28" s="1"/>
  <c r="B914" i="28" s="1"/>
  <c r="B915" i="28" s="1"/>
  <c r="B916" i="28" s="1"/>
  <c r="B917" i="28" s="1"/>
  <c r="B918" i="28" s="1"/>
  <c r="B919" i="28" s="1"/>
  <c r="B920" i="28" s="1"/>
  <c r="B921" i="28" s="1"/>
  <c r="B922" i="28" s="1"/>
  <c r="B923" i="28" s="1"/>
  <c r="B924" i="28" s="1"/>
  <c r="B925" i="28" s="1"/>
  <c r="B926" i="28" s="1"/>
  <c r="B927" i="28" s="1"/>
  <c r="B928" i="28" s="1"/>
  <c r="B929" i="28" s="1"/>
  <c r="B930" i="28" s="1"/>
  <c r="B931" i="28" s="1"/>
  <c r="B932" i="28" s="1"/>
  <c r="B933" i="28" s="1"/>
  <c r="B934" i="28" s="1"/>
  <c r="B935" i="28" s="1"/>
  <c r="B936" i="28" s="1"/>
  <c r="B937" i="28" s="1"/>
  <c r="B938" i="28" s="1"/>
  <c r="B939" i="28" s="1"/>
  <c r="B940" i="28" s="1"/>
  <c r="B941" i="28" s="1"/>
  <c r="B942" i="28" s="1"/>
  <c r="B943" i="28" s="1"/>
  <c r="B944" i="28" s="1"/>
  <c r="B945" i="28" s="1"/>
  <c r="B946" i="28" s="1"/>
  <c r="B947" i="28" s="1"/>
  <c r="B948" i="28" s="1"/>
  <c r="B949" i="28" s="1"/>
  <c r="B950" i="28" s="1"/>
  <c r="B951" i="28" s="1"/>
  <c r="B952" i="28" s="1"/>
  <c r="B953" i="28" s="1"/>
  <c r="B954" i="28" s="1"/>
  <c r="B955" i="28" s="1"/>
  <c r="B956" i="28" s="1"/>
  <c r="B957" i="28" s="1"/>
  <c r="B958" i="28" s="1"/>
  <c r="B959" i="28" s="1"/>
  <c r="B960" i="28" s="1"/>
  <c r="B961" i="28" s="1"/>
  <c r="B962" i="28" s="1"/>
  <c r="B963" i="28" s="1"/>
  <c r="B964" i="28" s="1"/>
  <c r="B965" i="28" s="1"/>
  <c r="B966" i="28" s="1"/>
  <c r="B967" i="28" s="1"/>
  <c r="B968" i="28" s="1"/>
  <c r="B969" i="28" s="1"/>
  <c r="B970" i="28" s="1"/>
  <c r="B971" i="28" s="1"/>
  <c r="B972" i="28" s="1"/>
  <c r="B973" i="28" s="1"/>
  <c r="B974" i="28" s="1"/>
  <c r="B975" i="28" s="1"/>
  <c r="B976" i="28" s="1"/>
  <c r="B977" i="28" s="1"/>
  <c r="B978" i="28" s="1"/>
  <c r="B979" i="28" s="1"/>
  <c r="B980" i="28" s="1"/>
  <c r="B981" i="28" s="1"/>
  <c r="B982" i="28" s="1"/>
  <c r="B983" i="28" s="1"/>
  <c r="B984" i="28" s="1"/>
  <c r="B985" i="28" s="1"/>
  <c r="B986" i="28" s="1"/>
  <c r="B987" i="28" s="1"/>
  <c r="B988" i="28" s="1"/>
  <c r="B989" i="28" s="1"/>
  <c r="B990" i="28" s="1"/>
  <c r="B991" i="28" s="1"/>
  <c r="B992" i="28" s="1"/>
  <c r="B993" i="28" s="1"/>
  <c r="B994" i="28" s="1"/>
  <c r="B995" i="28" s="1"/>
  <c r="B996" i="28" s="1"/>
  <c r="B997" i="28" s="1"/>
  <c r="B998" i="28" s="1"/>
  <c r="B999" i="28" s="1"/>
  <c r="B1000" i="28" s="1"/>
  <c r="B1001" i="28" s="1"/>
  <c r="B1002" i="28" s="1"/>
  <c r="B1003" i="28" s="1"/>
  <c r="B1004" i="28" s="1"/>
  <c r="B1005" i="28" s="1"/>
  <c r="B1006" i="28" s="1"/>
  <c r="B1007" i="28" s="1"/>
  <c r="B1008" i="28" s="1"/>
  <c r="B1009" i="28" s="1"/>
  <c r="B1010" i="28" s="1"/>
  <c r="B1011" i="28" s="1"/>
  <c r="B1012" i="28" s="1"/>
  <c r="B1013" i="28" s="1"/>
  <c r="B1014" i="28" s="1"/>
  <c r="B1015" i="28" s="1"/>
  <c r="B1016" i="28" s="1"/>
  <c r="B1017" i="28" s="1"/>
  <c r="B1018" i="28" s="1"/>
  <c r="B1019" i="28" s="1"/>
  <c r="B1020" i="28" s="1"/>
  <c r="B1021" i="28" s="1"/>
  <c r="B1022" i="28" s="1"/>
  <c r="B1023" i="28" s="1"/>
  <c r="B1024" i="28" s="1"/>
  <c r="B1025" i="28" s="1"/>
  <c r="B1026" i="28" s="1"/>
  <c r="B1027" i="28" s="1"/>
  <c r="B1028" i="28" s="1"/>
  <c r="B1029" i="28" s="1"/>
  <c r="B1030" i="28" s="1"/>
  <c r="B1031" i="28" s="1"/>
  <c r="B1032" i="28" s="1"/>
  <c r="B1033" i="28" s="1"/>
  <c r="B1034" i="28" s="1"/>
  <c r="B1035" i="28" s="1"/>
  <c r="B1036" i="28" s="1"/>
  <c r="B1037" i="28" s="1"/>
  <c r="B1038" i="28" s="1"/>
  <c r="B1039" i="28" s="1"/>
  <c r="B1040" i="28" s="1"/>
  <c r="B1041" i="28" s="1"/>
  <c r="B1042" i="28" s="1"/>
  <c r="B1043" i="28" s="1"/>
  <c r="B1044" i="28" s="1"/>
  <c r="B1045" i="28" s="1"/>
  <c r="B1046" i="28" s="1"/>
  <c r="B1047" i="28" s="1"/>
  <c r="B1048" i="28" s="1"/>
  <c r="B1049" i="28" s="1"/>
  <c r="B1050" i="28" s="1"/>
  <c r="B1051" i="28" s="1"/>
  <c r="B1052" i="28" s="1"/>
  <c r="B1053" i="28" s="1"/>
  <c r="B1054" i="28" s="1"/>
  <c r="B1055" i="28" s="1"/>
  <c r="B1056" i="28" s="1"/>
  <c r="B1057" i="28" s="1"/>
  <c r="B1058" i="28" s="1"/>
  <c r="B1059" i="28" s="1"/>
  <c r="B1060" i="28" s="1"/>
  <c r="B1061" i="28" s="1"/>
  <c r="B1062" i="28" s="1"/>
  <c r="B1063" i="28" s="1"/>
  <c r="B1064" i="28" s="1"/>
  <c r="B1065" i="28" s="1"/>
  <c r="B1066" i="28" s="1"/>
  <c r="B1067" i="28" s="1"/>
  <c r="B1068" i="28" s="1"/>
  <c r="B1069" i="28" s="1"/>
  <c r="B1070" i="28" s="1"/>
  <c r="B1071" i="28" s="1"/>
  <c r="B1072" i="28" s="1"/>
  <c r="B1073" i="28" s="1"/>
  <c r="B1074" i="28" s="1"/>
  <c r="B1075" i="28" s="1"/>
  <c r="B1076" i="28" s="1"/>
  <c r="B1077" i="28" s="1"/>
  <c r="B1078" i="28" s="1"/>
  <c r="B1079" i="28" s="1"/>
  <c r="B1080" i="28" s="1"/>
  <c r="B1081" i="28" s="1"/>
  <c r="B1082" i="28" s="1"/>
  <c r="B1083" i="28" s="1"/>
  <c r="B1084" i="28" s="1"/>
  <c r="B1085" i="28" s="1"/>
  <c r="B1086" i="28" s="1"/>
  <c r="B1087" i="28" s="1"/>
  <c r="B1088" i="28" s="1"/>
  <c r="B1089" i="28" s="1"/>
  <c r="B1090" i="28" s="1"/>
  <c r="B1091" i="28" s="1"/>
  <c r="B1092" i="28" s="1"/>
  <c r="B1093" i="28" s="1"/>
  <c r="B1094" i="28" s="1"/>
  <c r="B1095" i="28" s="1"/>
  <c r="B1096" i="28" s="1"/>
  <c r="B1097" i="28" s="1"/>
  <c r="B1098" i="28" s="1"/>
  <c r="B1099" i="28" s="1"/>
  <c r="B1100" i="28" s="1"/>
  <c r="B1101" i="28" s="1"/>
  <c r="B1102" i="28" s="1"/>
  <c r="B1103" i="28" s="1"/>
  <c r="B1104" i="28" s="1"/>
  <c r="B1105" i="28" s="1"/>
  <c r="B1106" i="28" s="1"/>
  <c r="B1107" i="28" s="1"/>
  <c r="B1108" i="28" s="1"/>
  <c r="B1109" i="28" s="1"/>
  <c r="B1110" i="28" s="1"/>
  <c r="B1111" i="28" s="1"/>
  <c r="B1112" i="28" s="1"/>
  <c r="B1113" i="28" s="1"/>
  <c r="B1114" i="28" s="1"/>
  <c r="B1115" i="28" s="1"/>
  <c r="B1116" i="28" s="1"/>
  <c r="B1117" i="28" s="1"/>
  <c r="B1118" i="28" s="1"/>
  <c r="B1119" i="28" s="1"/>
  <c r="B1120" i="28" s="1"/>
  <c r="B1121" i="28" s="1"/>
  <c r="B1122" i="28" s="1"/>
  <c r="B1123" i="28" s="1"/>
  <c r="B1124" i="28" s="1"/>
  <c r="B1125" i="28" s="1"/>
  <c r="B1126" i="28" s="1"/>
  <c r="B1127" i="28" s="1"/>
  <c r="B1128" i="28" s="1"/>
  <c r="B1129" i="28" s="1"/>
  <c r="B1130" i="28" s="1"/>
  <c r="B1131" i="28" s="1"/>
  <c r="B1132" i="28" s="1"/>
  <c r="B1133" i="28" s="1"/>
  <c r="B1134" i="28" s="1"/>
  <c r="B1135" i="28" s="1"/>
  <c r="B1136" i="28" s="1"/>
  <c r="B1137" i="28" s="1"/>
  <c r="B1138" i="28" s="1"/>
  <c r="B1139" i="28" s="1"/>
  <c r="B1140" i="28" s="1"/>
  <c r="B1141" i="28" s="1"/>
  <c r="B1142" i="28" s="1"/>
  <c r="B1143" i="28" s="1"/>
  <c r="B1144" i="28" s="1"/>
  <c r="B1145" i="28" s="1"/>
  <c r="B1146" i="28" s="1"/>
  <c r="B1147" i="28" s="1"/>
  <c r="B1148" i="28" s="1"/>
  <c r="B1149" i="28" s="1"/>
  <c r="B1150" i="28" s="1"/>
  <c r="B1151" i="28" s="1"/>
  <c r="B1152" i="28" s="1"/>
  <c r="B1153" i="28" s="1"/>
  <c r="B1154" i="28" s="1"/>
  <c r="B1155" i="28" s="1"/>
  <c r="B1156" i="28" s="1"/>
  <c r="B1157" i="28" s="1"/>
  <c r="B1158" i="28" s="1"/>
  <c r="B1159" i="28" s="1"/>
  <c r="B1160" i="28" s="1"/>
  <c r="B1161" i="28" s="1"/>
  <c r="B1162" i="28" s="1"/>
  <c r="B1163" i="28" s="1"/>
  <c r="B1164" i="28" s="1"/>
  <c r="B1165" i="28" s="1"/>
  <c r="B1166" i="28" s="1"/>
  <c r="B1167" i="28" s="1"/>
  <c r="B1168" i="28" s="1"/>
  <c r="B1169" i="28" s="1"/>
  <c r="B1170" i="28" s="1"/>
  <c r="B1171" i="28" s="1"/>
  <c r="B1172" i="28" s="1"/>
  <c r="B1173" i="28" s="1"/>
  <c r="B1174" i="28" s="1"/>
  <c r="B1175" i="28" s="1"/>
  <c r="B1176" i="28" s="1"/>
  <c r="B1177" i="28" s="1"/>
  <c r="B1178" i="28" s="1"/>
  <c r="B1179" i="28" s="1"/>
  <c r="B1180" i="28" s="1"/>
  <c r="B1181" i="28" s="1"/>
  <c r="B1182" i="28" s="1"/>
  <c r="B1183" i="28" s="1"/>
  <c r="B1184" i="28" s="1"/>
  <c r="B1185" i="28" s="1"/>
  <c r="B1186" i="28" s="1"/>
  <c r="B1187" i="28" s="1"/>
  <c r="B1188" i="28" s="1"/>
  <c r="B1189" i="28" s="1"/>
  <c r="B1190" i="28" s="1"/>
  <c r="B1191" i="28" s="1"/>
  <c r="B1192" i="28" s="1"/>
  <c r="B1193" i="28" s="1"/>
  <c r="B1194" i="28" s="1"/>
  <c r="B1195" i="28" s="1"/>
  <c r="B1196" i="28" s="1"/>
  <c r="B1197" i="28" s="1"/>
  <c r="B1198" i="28" s="1"/>
  <c r="B1199" i="28" s="1"/>
  <c r="B1200" i="28" s="1"/>
  <c r="B1201" i="28" s="1"/>
  <c r="B1202" i="28" s="1"/>
  <c r="B1203" i="28" s="1"/>
  <c r="B1204" i="28" s="1"/>
  <c r="B1205" i="28" s="1"/>
  <c r="B1206" i="28" s="1"/>
  <c r="B1207" i="28" s="1"/>
  <c r="B1208" i="28" s="1"/>
  <c r="B1209" i="28" s="1"/>
  <c r="B1210" i="28" s="1"/>
  <c r="B1211" i="28" s="1"/>
  <c r="B1212" i="28" s="1"/>
  <c r="B1213" i="28" s="1"/>
  <c r="B1214" i="28" s="1"/>
  <c r="B1215" i="28" s="1"/>
  <c r="B1216" i="28" s="1"/>
  <c r="B1217" i="28" s="1"/>
  <c r="B1218" i="28" s="1"/>
  <c r="B1219" i="28" s="1"/>
  <c r="B1220" i="28" s="1"/>
  <c r="B1221" i="28" s="1"/>
  <c r="B1222" i="28" s="1"/>
  <c r="B1223" i="28" s="1"/>
  <c r="B1224" i="28" s="1"/>
  <c r="B1225" i="28" s="1"/>
  <c r="B1226" i="28" s="1"/>
  <c r="B1227" i="28" s="1"/>
  <c r="B1228" i="28" s="1"/>
  <c r="B1229" i="28" s="1"/>
  <c r="B1230" i="28" s="1"/>
  <c r="B1231" i="28" s="1"/>
  <c r="B1232" i="28" s="1"/>
  <c r="B1233" i="28" s="1"/>
  <c r="B1234" i="28" s="1"/>
  <c r="B1235" i="28" s="1"/>
  <c r="B1236" i="28" s="1"/>
  <c r="B1237" i="28" s="1"/>
  <c r="B1238" i="28" s="1"/>
  <c r="B1239" i="28" s="1"/>
  <c r="B1240" i="28" s="1"/>
  <c r="B1241" i="28" s="1"/>
  <c r="B1242" i="28" s="1"/>
  <c r="B1243" i="28" s="1"/>
  <c r="B1244" i="28" s="1"/>
  <c r="B1245" i="28" s="1"/>
  <c r="B1246" i="28" s="1"/>
  <c r="B1247" i="28" s="1"/>
  <c r="B1248" i="28" s="1"/>
  <c r="B1249" i="28" s="1"/>
  <c r="B1250" i="28" s="1"/>
  <c r="B1251" i="28" s="1"/>
  <c r="B1252" i="28" s="1"/>
  <c r="B1253" i="28" s="1"/>
  <c r="B1254" i="28" s="1"/>
  <c r="B1255" i="28" s="1"/>
  <c r="B1256" i="28" s="1"/>
  <c r="B1257" i="28" s="1"/>
  <c r="B1258" i="28" s="1"/>
  <c r="B1259" i="28" s="1"/>
  <c r="B1260" i="28" s="1"/>
  <c r="B1261" i="28" s="1"/>
  <c r="B1262" i="28" s="1"/>
  <c r="B1263" i="28" s="1"/>
  <c r="B1264" i="28" s="1"/>
  <c r="B1265" i="28" s="1"/>
  <c r="B1266" i="28" s="1"/>
  <c r="B1267" i="28" s="1"/>
  <c r="B1268" i="28" s="1"/>
  <c r="B1269" i="28" s="1"/>
  <c r="B1270" i="28" s="1"/>
  <c r="B1271" i="28" s="1"/>
  <c r="B1272" i="28" s="1"/>
  <c r="B1273" i="28" s="1"/>
  <c r="B1274" i="28" s="1"/>
  <c r="B1275" i="28" s="1"/>
  <c r="B1276" i="28" s="1"/>
  <c r="B1277" i="28" s="1"/>
  <c r="B1278" i="28" s="1"/>
  <c r="B1279" i="28" s="1"/>
  <c r="B1280" i="28" s="1"/>
  <c r="B1281" i="28" s="1"/>
  <c r="B1282" i="28" s="1"/>
  <c r="B1283" i="28" s="1"/>
  <c r="B1284" i="28" s="1"/>
  <c r="B1285" i="28" s="1"/>
  <c r="B1286" i="28" s="1"/>
  <c r="B1287" i="28" s="1"/>
  <c r="B1288" i="28" s="1"/>
  <c r="B1289" i="28" s="1"/>
  <c r="B1290" i="28" s="1"/>
  <c r="B1291" i="28" s="1"/>
  <c r="B1292" i="28" s="1"/>
  <c r="B1293" i="28" s="1"/>
  <c r="B1294" i="28" s="1"/>
  <c r="B1295" i="28" s="1"/>
  <c r="B1296" i="28" s="1"/>
  <c r="B1297" i="28" s="1"/>
  <c r="B1298" i="28" s="1"/>
  <c r="B1299" i="28" s="1"/>
  <c r="B1300" i="28" s="1"/>
  <c r="B1301" i="28" s="1"/>
  <c r="B1302" i="28" s="1"/>
  <c r="B1303" i="28" s="1"/>
  <c r="B1304" i="28" s="1"/>
  <c r="B1305" i="28" s="1"/>
  <c r="B1306" i="28" s="1"/>
  <c r="B1307" i="28" s="1"/>
  <c r="B1308" i="28" s="1"/>
  <c r="B1309" i="28" s="1"/>
  <c r="B1310" i="28" s="1"/>
  <c r="B1311" i="28" s="1"/>
  <c r="B1312" i="28" s="1"/>
  <c r="B1313" i="28" s="1"/>
  <c r="B1314" i="28" s="1"/>
  <c r="B1315" i="28" s="1"/>
  <c r="B1316" i="28" s="1"/>
  <c r="B1317" i="28" s="1"/>
  <c r="B1318" i="28" s="1"/>
  <c r="B1319" i="28" s="1"/>
  <c r="B1320" i="28" s="1"/>
  <c r="B1321" i="28" s="1"/>
  <c r="B1322" i="28" s="1"/>
  <c r="B1323" i="28" s="1"/>
  <c r="B1324" i="28" s="1"/>
  <c r="B1325" i="28" s="1"/>
  <c r="B1326" i="28" s="1"/>
  <c r="B1327" i="28" s="1"/>
  <c r="B1328" i="28" s="1"/>
  <c r="B1329" i="28" s="1"/>
  <c r="B1330" i="28" s="1"/>
  <c r="B1331" i="28" s="1"/>
  <c r="B1332" i="28" s="1"/>
  <c r="B1333" i="28" s="1"/>
  <c r="B1334" i="28" s="1"/>
  <c r="B1335" i="28" s="1"/>
  <c r="B1336" i="28" s="1"/>
  <c r="B1337" i="28" s="1"/>
  <c r="B1338" i="28" s="1"/>
  <c r="B1339" i="28" s="1"/>
  <c r="B1340" i="28" s="1"/>
  <c r="B1341" i="28" s="1"/>
  <c r="B1342" i="28" s="1"/>
  <c r="B1343" i="28" s="1"/>
  <c r="B1344" i="28" s="1"/>
  <c r="B1345" i="28" s="1"/>
  <c r="B1346" i="28" s="1"/>
  <c r="B1347" i="28" s="1"/>
  <c r="B1348" i="28" s="1"/>
  <c r="B1349" i="28" s="1"/>
  <c r="B1350" i="28" s="1"/>
  <c r="B1351" i="28" s="1"/>
  <c r="B1352" i="28" s="1"/>
  <c r="B1353" i="28" s="1"/>
  <c r="B1354" i="28" s="1"/>
  <c r="B1355" i="28" s="1"/>
  <c r="B1356" i="28" s="1"/>
  <c r="B1357" i="28" s="1"/>
  <c r="B1358" i="28" s="1"/>
  <c r="B1359" i="28" s="1"/>
  <c r="B1360" i="28" s="1"/>
  <c r="B1361" i="28" s="1"/>
  <c r="B1362" i="28" s="1"/>
  <c r="B1363" i="28" s="1"/>
  <c r="B1364" i="28" s="1"/>
  <c r="B1365" i="28" s="1"/>
  <c r="B1366" i="28" s="1"/>
  <c r="B1367" i="28" s="1"/>
  <c r="B1368" i="28" s="1"/>
  <c r="B1369" i="28" s="1"/>
  <c r="B1370" i="28" s="1"/>
  <c r="B1371" i="28" s="1"/>
  <c r="B1372" i="28" s="1"/>
  <c r="B1373" i="28" s="1"/>
  <c r="B1374" i="28" s="1"/>
  <c r="B1375" i="28" s="1"/>
  <c r="B1376" i="28" s="1"/>
  <c r="B1377" i="28" s="1"/>
  <c r="B1378" i="28" s="1"/>
  <c r="B1379" i="28" s="1"/>
  <c r="B1380" i="28" s="1"/>
  <c r="B1381" i="28" s="1"/>
  <c r="B1382" i="28" s="1"/>
  <c r="B1383" i="28" s="1"/>
  <c r="B1384" i="28" s="1"/>
  <c r="B1385" i="28" s="1"/>
  <c r="B1386" i="28" s="1"/>
  <c r="B1387" i="28" s="1"/>
  <c r="B1388" i="28" s="1"/>
  <c r="B1389" i="28" s="1"/>
  <c r="B1390" i="28" s="1"/>
  <c r="B1391" i="28" s="1"/>
  <c r="B1392" i="28" s="1"/>
  <c r="B1393" i="28" s="1"/>
  <c r="B1394" i="28" s="1"/>
  <c r="B1395" i="28" s="1"/>
  <c r="B1396" i="28" s="1"/>
  <c r="B1397" i="28" s="1"/>
  <c r="B1398" i="28" s="1"/>
  <c r="B1399" i="28" s="1"/>
  <c r="B1400" i="28" s="1"/>
  <c r="B1401" i="28" s="1"/>
  <c r="B1402" i="28" s="1"/>
  <c r="B1403" i="28" s="1"/>
  <c r="B1404" i="28" s="1"/>
  <c r="B1405" i="28" s="1"/>
  <c r="B1406" i="28" s="1"/>
  <c r="B1407" i="28" s="1"/>
  <c r="B1408" i="28" s="1"/>
  <c r="B1409" i="28" s="1"/>
  <c r="B1410" i="28" s="1"/>
  <c r="B1411" i="28" s="1"/>
  <c r="B1412" i="28" s="1"/>
  <c r="B1413" i="28" s="1"/>
  <c r="B1414" i="28" s="1"/>
  <c r="B1415" i="28" s="1"/>
  <c r="B1416" i="28" s="1"/>
  <c r="B1417" i="28" s="1"/>
  <c r="B1418" i="28" s="1"/>
  <c r="B1419" i="28" s="1"/>
  <c r="B1420" i="28" s="1"/>
  <c r="B1421" i="28" s="1"/>
  <c r="B1422" i="28" s="1"/>
  <c r="B1423" i="28" s="1"/>
  <c r="B1424" i="28" s="1"/>
  <c r="B1425" i="28" s="1"/>
  <c r="B1426" i="28" s="1"/>
  <c r="B1427" i="28" s="1"/>
  <c r="B1428" i="28" s="1"/>
  <c r="B1429" i="28" s="1"/>
  <c r="B1430" i="28" s="1"/>
  <c r="B1431" i="28" s="1"/>
  <c r="B1432" i="28" s="1"/>
  <c r="B1433" i="28" s="1"/>
  <c r="B1434" i="28" s="1"/>
  <c r="B1435" i="28" s="1"/>
  <c r="B1436" i="28" s="1"/>
  <c r="B1437" i="28" s="1"/>
  <c r="B1438" i="28" s="1"/>
  <c r="B1439" i="28" s="1"/>
  <c r="B1440" i="28" s="1"/>
  <c r="B1441" i="28" s="1"/>
  <c r="B1442" i="28" s="1"/>
  <c r="B1443" i="28" s="1"/>
  <c r="B1444" i="28" s="1"/>
  <c r="B1445" i="28" s="1"/>
  <c r="B1446" i="28" s="1"/>
  <c r="B1447" i="28" s="1"/>
  <c r="B1448" i="28" s="1"/>
  <c r="B1449" i="28" s="1"/>
  <c r="B1450" i="28" s="1"/>
  <c r="B1451" i="28" s="1"/>
  <c r="B1452" i="28" s="1"/>
  <c r="B1453" i="28" s="1"/>
  <c r="B1454" i="28" s="1"/>
  <c r="B1455" i="28" s="1"/>
  <c r="B1456" i="28" s="1"/>
  <c r="B1457" i="28" s="1"/>
  <c r="B1458" i="28" s="1"/>
  <c r="B1459" i="28" s="1"/>
  <c r="B1460" i="28" s="1"/>
  <c r="B1461" i="28" s="1"/>
  <c r="B1462" i="28" s="1"/>
  <c r="B1463" i="28" s="1"/>
  <c r="B1464" i="28" s="1"/>
  <c r="B1465" i="28" s="1"/>
  <c r="B1466" i="28" s="1"/>
  <c r="B1467" i="28" s="1"/>
  <c r="B1468" i="28" s="1"/>
  <c r="B1469" i="28" s="1"/>
  <c r="B1470" i="28" s="1"/>
  <c r="B1471" i="28" s="1"/>
  <c r="B1472" i="28" s="1"/>
  <c r="B1473" i="28" s="1"/>
  <c r="B1474" i="28" s="1"/>
  <c r="B1475" i="28" s="1"/>
  <c r="B1476" i="28" s="1"/>
  <c r="B1477" i="28" s="1"/>
  <c r="B1478" i="28" s="1"/>
  <c r="B1479" i="28" s="1"/>
  <c r="B1480" i="28" s="1"/>
  <c r="B1481" i="28" s="1"/>
  <c r="B1482" i="28" s="1"/>
  <c r="B1483" i="28" s="1"/>
  <c r="B1484" i="28" s="1"/>
  <c r="B1485" i="28" s="1"/>
  <c r="B1486" i="28" s="1"/>
  <c r="B1487" i="28" s="1"/>
  <c r="B1488" i="28" s="1"/>
  <c r="B1489" i="28" s="1"/>
  <c r="B1490" i="28" s="1"/>
  <c r="B1491" i="28" s="1"/>
  <c r="B1492" i="28" s="1"/>
  <c r="B1493" i="28" s="1"/>
  <c r="B1494" i="28" s="1"/>
  <c r="B1495" i="28" s="1"/>
  <c r="B1496" i="28" s="1"/>
  <c r="B1497" i="28" s="1"/>
  <c r="B1498" i="28" s="1"/>
  <c r="B1499" i="28" s="1"/>
  <c r="B1500" i="28" s="1"/>
  <c r="B1501" i="28" s="1"/>
  <c r="B1502" i="28" s="1"/>
  <c r="B1503" i="28" s="1"/>
  <c r="B1504" i="28" s="1"/>
  <c r="B1505" i="28" s="1"/>
  <c r="B1506" i="28" s="1"/>
  <c r="B1507" i="28" s="1"/>
  <c r="B1508" i="28" s="1"/>
  <c r="B1509" i="28" s="1"/>
  <c r="B1510" i="28" s="1"/>
  <c r="B1511" i="28" s="1"/>
  <c r="B1512" i="28" s="1"/>
  <c r="B1513" i="28" s="1"/>
  <c r="B1514" i="28" s="1"/>
  <c r="B1515" i="28" s="1"/>
  <c r="B1516" i="28" s="1"/>
  <c r="B1517" i="28" s="1"/>
  <c r="B1518" i="28" s="1"/>
  <c r="B1519" i="28" s="1"/>
  <c r="B1520" i="28" s="1"/>
  <c r="B1521" i="28" s="1"/>
  <c r="B1522" i="28" s="1"/>
  <c r="B1523" i="28" s="1"/>
  <c r="B1524" i="28" s="1"/>
  <c r="B1525" i="28" s="1"/>
  <c r="B1526" i="28" s="1"/>
  <c r="B1527" i="28" s="1"/>
  <c r="B1528" i="28" s="1"/>
  <c r="B1529" i="28" s="1"/>
  <c r="B1530" i="28" s="1"/>
  <c r="B1531" i="28" s="1"/>
  <c r="B1532" i="28" s="1"/>
  <c r="B1533" i="28" s="1"/>
  <c r="B1534" i="28" s="1"/>
  <c r="B1535" i="28" s="1"/>
  <c r="B1536" i="28" s="1"/>
  <c r="B1537" i="28" s="1"/>
  <c r="B1538" i="28" s="1"/>
  <c r="B1539" i="28" s="1"/>
  <c r="B1540" i="28" s="1"/>
  <c r="B1541" i="28" s="1"/>
  <c r="B1542" i="28" s="1"/>
  <c r="B1543" i="28" s="1"/>
  <c r="B1544" i="28" s="1"/>
  <c r="B1545" i="28" s="1"/>
  <c r="B1546" i="28" s="1"/>
  <c r="B1547" i="28" s="1"/>
  <c r="B1548" i="28" s="1"/>
  <c r="B1549" i="28" s="1"/>
  <c r="B1550" i="28" s="1"/>
  <c r="B1551" i="28" s="1"/>
  <c r="B1552" i="28" s="1"/>
  <c r="B1553" i="28" s="1"/>
  <c r="B1554" i="28" s="1"/>
  <c r="B1555" i="28" s="1"/>
  <c r="B1556" i="28" s="1"/>
  <c r="B1557" i="28" s="1"/>
  <c r="B1558" i="28" s="1"/>
  <c r="B1559" i="28" s="1"/>
  <c r="B1560" i="28" s="1"/>
  <c r="B1561" i="28" s="1"/>
  <c r="B1562" i="28" s="1"/>
  <c r="B1563" i="28" s="1"/>
  <c r="B1564" i="28" s="1"/>
  <c r="B1565" i="28" s="1"/>
  <c r="B1566" i="28" s="1"/>
  <c r="B1567" i="28" s="1"/>
  <c r="B1568" i="28" s="1"/>
  <c r="B1569" i="28" s="1"/>
  <c r="B1570" i="28" s="1"/>
  <c r="B1571" i="28" s="1"/>
  <c r="B1572" i="28" s="1"/>
  <c r="B1573" i="28" s="1"/>
  <c r="B1574" i="28" s="1"/>
  <c r="B1575" i="28" s="1"/>
  <c r="B1576" i="28" s="1"/>
  <c r="B1577" i="28" s="1"/>
  <c r="B1578" i="28" s="1"/>
  <c r="B1579" i="28" s="1"/>
  <c r="B1580" i="28" s="1"/>
  <c r="B1581" i="28" s="1"/>
  <c r="B1582" i="28" s="1"/>
  <c r="B1583" i="28" s="1"/>
  <c r="B1584" i="28" s="1"/>
  <c r="B1585" i="28" s="1"/>
  <c r="B1586" i="28" s="1"/>
  <c r="B1587" i="28" s="1"/>
  <c r="B1588" i="28" s="1"/>
  <c r="B1589" i="28" s="1"/>
  <c r="B1590" i="28" s="1"/>
  <c r="B1591" i="28" s="1"/>
  <c r="B1592" i="28" s="1"/>
  <c r="B1593" i="28" s="1"/>
  <c r="B1594" i="28" s="1"/>
  <c r="B1595" i="28" s="1"/>
  <c r="B1596" i="28" s="1"/>
  <c r="B1597" i="28" s="1"/>
  <c r="B1598" i="28" s="1"/>
  <c r="B1599" i="28" s="1"/>
  <c r="B1600" i="28" s="1"/>
  <c r="B1601" i="28" s="1"/>
  <c r="B1602" i="28" s="1"/>
  <c r="B1603" i="28" s="1"/>
  <c r="B1604" i="28" s="1"/>
  <c r="B1605" i="28" s="1"/>
  <c r="B1606" i="28" s="1"/>
  <c r="B1607" i="28" s="1"/>
  <c r="B1608" i="28" s="1"/>
  <c r="B1609" i="28" s="1"/>
  <c r="B1610" i="28" s="1"/>
  <c r="B1611" i="28" s="1"/>
  <c r="B1612" i="28" s="1"/>
  <c r="B1613" i="28" s="1"/>
  <c r="B1614" i="28" s="1"/>
  <c r="B1615" i="28" s="1"/>
  <c r="B1616" i="28" s="1"/>
  <c r="B1617" i="28" s="1"/>
  <c r="B1618" i="28" s="1"/>
  <c r="B1619" i="28" s="1"/>
  <c r="B1620" i="28" s="1"/>
  <c r="B1621" i="28" s="1"/>
  <c r="B1622" i="28" s="1"/>
  <c r="B1623" i="28" s="1"/>
  <c r="B1624" i="28" s="1"/>
  <c r="B1625" i="28" s="1"/>
  <c r="B1626" i="28" s="1"/>
  <c r="B1627" i="28" s="1"/>
  <c r="B1628" i="28" s="1"/>
  <c r="B1629" i="28" s="1"/>
  <c r="B1630" i="28" s="1"/>
  <c r="B1631" i="28" s="1"/>
  <c r="B1632" i="28" s="1"/>
  <c r="B1633" i="28" s="1"/>
  <c r="B1634" i="28" s="1"/>
  <c r="B1635" i="28" s="1"/>
  <c r="B1636" i="28" s="1"/>
  <c r="B1637" i="28" s="1"/>
  <c r="B1638" i="28" s="1"/>
  <c r="B1639" i="28" s="1"/>
  <c r="B1640" i="28" s="1"/>
  <c r="B1641" i="28" s="1"/>
  <c r="B1642" i="28" s="1"/>
  <c r="B1643" i="28" s="1"/>
  <c r="B1644" i="28" s="1"/>
  <c r="B1645" i="28" s="1"/>
  <c r="B1646" i="28" s="1"/>
  <c r="B1647" i="28" s="1"/>
  <c r="B1648" i="28" s="1"/>
  <c r="B1649" i="28" s="1"/>
  <c r="B1650" i="28" s="1"/>
  <c r="B1651" i="28" s="1"/>
  <c r="B1652" i="28" s="1"/>
  <c r="B1653" i="28" s="1"/>
  <c r="B1654" i="28" s="1"/>
  <c r="B1655" i="28" s="1"/>
  <c r="B1656" i="28" s="1"/>
  <c r="B1657" i="28" s="1"/>
  <c r="B1658" i="28" s="1"/>
  <c r="B1659" i="28" s="1"/>
  <c r="B1660" i="28" s="1"/>
  <c r="B1661" i="28" s="1"/>
  <c r="B1662" i="28" s="1"/>
  <c r="B1663" i="28" s="1"/>
  <c r="B1664" i="28" s="1"/>
  <c r="B1665" i="28" s="1"/>
  <c r="B1666" i="28" s="1"/>
  <c r="B1667" i="28" s="1"/>
  <c r="B1668" i="28" s="1"/>
  <c r="B1669" i="28" s="1"/>
  <c r="B1670" i="28" s="1"/>
  <c r="B1671" i="28" s="1"/>
  <c r="B1672" i="28" s="1"/>
  <c r="B1673" i="28" s="1"/>
  <c r="B1674" i="28" s="1"/>
  <c r="B1675" i="28" s="1"/>
  <c r="B1676" i="28" s="1"/>
  <c r="B1677" i="28" s="1"/>
  <c r="B1678" i="28" s="1"/>
  <c r="B1679" i="28" s="1"/>
  <c r="B1680" i="28" s="1"/>
  <c r="B1681" i="28" s="1"/>
  <c r="B1682" i="28" s="1"/>
  <c r="B1683" i="28" s="1"/>
  <c r="B1684" i="28" s="1"/>
  <c r="B1685" i="28" s="1"/>
  <c r="B1686" i="28" s="1"/>
  <c r="B1687" i="28" s="1"/>
  <c r="B1688" i="28" s="1"/>
  <c r="B1689" i="28" s="1"/>
  <c r="B1690" i="28" s="1"/>
  <c r="B1691" i="28" s="1"/>
  <c r="B1692" i="28" s="1"/>
  <c r="B1693" i="28" s="1"/>
  <c r="B1694" i="28" s="1"/>
  <c r="B1695" i="28" s="1"/>
  <c r="B1696" i="28" s="1"/>
  <c r="B1697" i="28" s="1"/>
  <c r="B1698" i="28" s="1"/>
  <c r="B1699" i="28" s="1"/>
  <c r="B1700" i="28" s="1"/>
  <c r="B1701" i="28" s="1"/>
  <c r="B1702" i="28" s="1"/>
  <c r="B1703" i="28" s="1"/>
  <c r="B1704" i="28" s="1"/>
  <c r="B1705" i="28" s="1"/>
  <c r="B1706" i="28" s="1"/>
  <c r="B1707" i="28" s="1"/>
  <c r="B1708" i="28" s="1"/>
  <c r="B1709" i="28" s="1"/>
  <c r="B1710" i="28" s="1"/>
  <c r="B1711" i="28" s="1"/>
  <c r="B1712" i="28" s="1"/>
  <c r="B1713" i="28" s="1"/>
  <c r="B1714" i="28" s="1"/>
  <c r="B1715" i="28" s="1"/>
  <c r="B1716" i="28" s="1"/>
  <c r="B1717" i="28" s="1"/>
  <c r="B1718" i="28" s="1"/>
  <c r="B1719" i="28" s="1"/>
  <c r="B1720" i="28" s="1"/>
  <c r="B1721" i="28" s="1"/>
  <c r="B1722" i="28" s="1"/>
  <c r="B1723" i="28" s="1"/>
  <c r="B1724" i="28" s="1"/>
  <c r="B1725" i="28" s="1"/>
  <c r="B1726" i="28" s="1"/>
  <c r="B1727" i="28" s="1"/>
  <c r="B1728" i="28" s="1"/>
  <c r="B1729" i="28" s="1"/>
  <c r="B1730" i="28" s="1"/>
  <c r="B1731" i="28" s="1"/>
  <c r="B1732" i="28" s="1"/>
  <c r="B1733" i="28" s="1"/>
  <c r="B1734" i="28" s="1"/>
  <c r="B1735" i="28" s="1"/>
  <c r="B1736" i="28" s="1"/>
  <c r="B1737" i="28" s="1"/>
  <c r="B1738" i="28" s="1"/>
  <c r="B1739" i="28" s="1"/>
  <c r="B1740" i="28" s="1"/>
  <c r="B1741" i="28" s="1"/>
  <c r="B1742" i="28" s="1"/>
  <c r="B1743" i="28" s="1"/>
  <c r="B1744" i="28" s="1"/>
  <c r="B1745" i="28" s="1"/>
  <c r="B1746" i="28" s="1"/>
  <c r="B1747" i="28" s="1"/>
  <c r="B1748" i="28" s="1"/>
  <c r="B1749" i="28" s="1"/>
  <c r="B1750" i="28" s="1"/>
  <c r="B1751" i="28" s="1"/>
  <c r="B1752" i="28" s="1"/>
  <c r="B1753" i="28" s="1"/>
  <c r="B1754" i="28" s="1"/>
  <c r="B1755" i="28" s="1"/>
  <c r="B1756" i="28" s="1"/>
  <c r="B1757" i="28" s="1"/>
  <c r="B1758" i="28" s="1"/>
  <c r="B1759" i="28" s="1"/>
  <c r="B1760" i="28" s="1"/>
  <c r="B1761" i="28" s="1"/>
  <c r="B1762" i="28" s="1"/>
  <c r="B1763" i="28" s="1"/>
  <c r="B1764" i="28" s="1"/>
  <c r="B1765" i="28" s="1"/>
  <c r="B1766" i="28" s="1"/>
  <c r="B1767" i="28" s="1"/>
  <c r="B1768" i="28" s="1"/>
  <c r="B1769" i="28" s="1"/>
  <c r="B1770" i="28" s="1"/>
  <c r="B1771" i="28" s="1"/>
  <c r="B1772" i="28" s="1"/>
  <c r="B1773" i="28" s="1"/>
  <c r="B1774" i="28" s="1"/>
  <c r="B1775" i="28" s="1"/>
  <c r="B1776" i="28" s="1"/>
  <c r="B1777" i="28" s="1"/>
  <c r="B1778" i="28" s="1"/>
  <c r="B1779" i="28" s="1"/>
  <c r="B1780" i="28" s="1"/>
  <c r="B1781" i="28" s="1"/>
  <c r="B1782" i="28" s="1"/>
  <c r="B1783" i="28" s="1"/>
  <c r="B1784" i="28" s="1"/>
  <c r="B1785" i="28" s="1"/>
  <c r="B1786" i="28" s="1"/>
  <c r="B1787" i="28" s="1"/>
  <c r="B1788" i="28" s="1"/>
  <c r="B1789" i="28" s="1"/>
  <c r="B1790" i="28" s="1"/>
  <c r="B1791" i="28" s="1"/>
  <c r="B1792" i="28" s="1"/>
  <c r="B1793" i="28" s="1"/>
  <c r="B1794" i="28" s="1"/>
  <c r="B1795" i="28" s="1"/>
  <c r="B1796" i="28" s="1"/>
  <c r="B1797" i="28" s="1"/>
  <c r="B1798" i="28" s="1"/>
  <c r="B1799" i="28" s="1"/>
  <c r="B1800" i="28" s="1"/>
  <c r="B1801" i="28" s="1"/>
  <c r="B1802" i="28" s="1"/>
  <c r="B1803" i="28" s="1"/>
  <c r="B1804" i="28" s="1"/>
  <c r="B1805" i="28" s="1"/>
  <c r="B1806" i="28" s="1"/>
  <c r="B1807" i="28" s="1"/>
  <c r="B1808" i="28" s="1"/>
  <c r="B1809" i="28" s="1"/>
  <c r="B1810" i="28" s="1"/>
  <c r="B1811" i="28" s="1"/>
  <c r="B1812" i="28" s="1"/>
  <c r="B1813" i="28" s="1"/>
  <c r="B1814" i="28" s="1"/>
  <c r="B1815" i="28" s="1"/>
  <c r="B1816" i="28" s="1"/>
  <c r="B1817" i="28" s="1"/>
  <c r="B1818" i="28" s="1"/>
  <c r="B1819" i="28" s="1"/>
  <c r="B1820" i="28" s="1"/>
  <c r="B1821" i="28" s="1"/>
  <c r="B1822" i="28" s="1"/>
  <c r="B1823" i="28" s="1"/>
  <c r="B1824" i="28" s="1"/>
  <c r="B1825" i="28" s="1"/>
  <c r="B1826" i="28" s="1"/>
  <c r="B1827" i="28" s="1"/>
  <c r="B1828" i="28" s="1"/>
  <c r="B1829" i="28" s="1"/>
  <c r="B1830" i="28" s="1"/>
  <c r="B1831" i="28" s="1"/>
  <c r="B1832" i="28" s="1"/>
  <c r="B1833" i="28" s="1"/>
  <c r="B1834" i="28" s="1"/>
  <c r="B1835" i="28" s="1"/>
  <c r="B1836" i="28" s="1"/>
  <c r="B1837" i="28" s="1"/>
  <c r="B1838" i="28" s="1"/>
  <c r="B1839" i="28" s="1"/>
  <c r="B1840" i="28" s="1"/>
  <c r="B1841" i="28" s="1"/>
  <c r="B1842" i="28" s="1"/>
  <c r="B1843" i="28" s="1"/>
  <c r="B1844" i="28" s="1"/>
  <c r="B1845" i="28" s="1"/>
  <c r="B1846" i="28" s="1"/>
  <c r="B1847" i="28" s="1"/>
  <c r="B1848" i="28" s="1"/>
  <c r="B1849" i="28" s="1"/>
  <c r="B1850" i="28" s="1"/>
  <c r="B1851" i="28" s="1"/>
  <c r="B1852" i="28" s="1"/>
  <c r="B1853" i="28" s="1"/>
  <c r="B1854" i="28" s="1"/>
  <c r="B1855" i="28" s="1"/>
  <c r="B1856" i="28" s="1"/>
  <c r="B1857" i="28" s="1"/>
  <c r="B1858" i="28" s="1"/>
  <c r="B1859" i="28" s="1"/>
  <c r="B1860" i="28" s="1"/>
  <c r="B1861" i="28" s="1"/>
  <c r="B1862" i="28" s="1"/>
  <c r="B1863" i="28" s="1"/>
  <c r="B1864" i="28" s="1"/>
  <c r="B1865" i="28" s="1"/>
  <c r="B1866" i="28" s="1"/>
  <c r="B1867" i="28" s="1"/>
  <c r="B1868" i="28" s="1"/>
  <c r="B1869" i="28" s="1"/>
  <c r="B1870" i="28" s="1"/>
  <c r="B1871" i="28" s="1"/>
  <c r="B1872" i="28" s="1"/>
  <c r="B1873" i="28" s="1"/>
  <c r="B1874" i="28" s="1"/>
  <c r="B1875" i="28" s="1"/>
  <c r="B1876" i="28" s="1"/>
  <c r="B1877" i="28" s="1"/>
  <c r="B1878" i="28" s="1"/>
  <c r="B1879" i="28" s="1"/>
  <c r="B1880" i="28" s="1"/>
  <c r="B1881" i="28" s="1"/>
  <c r="B1882" i="28" s="1"/>
  <c r="B1883" i="28" s="1"/>
  <c r="B1884" i="28" s="1"/>
  <c r="B1885" i="28" s="1"/>
  <c r="B1886" i="28" s="1"/>
  <c r="B1887" i="28" s="1"/>
  <c r="B1888" i="28" s="1"/>
  <c r="B1889" i="28" s="1"/>
  <c r="B1890" i="28" s="1"/>
  <c r="B1891" i="28" s="1"/>
  <c r="B1892" i="28" s="1"/>
  <c r="B1893" i="28" s="1"/>
  <c r="B1894" i="28" s="1"/>
  <c r="B1895" i="28" s="1"/>
  <c r="B1896" i="28" s="1"/>
  <c r="B1897" i="28" s="1"/>
  <c r="B1898" i="28" s="1"/>
  <c r="B1899" i="28" s="1"/>
  <c r="B1900" i="28" s="1"/>
  <c r="B1901" i="28" s="1"/>
  <c r="B1902" i="28" s="1"/>
  <c r="B1903" i="28" s="1"/>
  <c r="B1904" i="28" s="1"/>
  <c r="B1905" i="28" s="1"/>
  <c r="B1906" i="28" s="1"/>
  <c r="B1907" i="28" s="1"/>
  <c r="B1908" i="28" s="1"/>
  <c r="B1909" i="28" s="1"/>
  <c r="B1910" i="28" s="1"/>
  <c r="B1911" i="28" s="1"/>
  <c r="B1912" i="28" s="1"/>
  <c r="B1913" i="28" s="1"/>
  <c r="B1914" i="28" s="1"/>
  <c r="B1915" i="28" s="1"/>
  <c r="B1916" i="28" s="1"/>
  <c r="B1917" i="28" s="1"/>
  <c r="B1918" i="28" s="1"/>
  <c r="B1919" i="28" s="1"/>
  <c r="B1920" i="28" s="1"/>
  <c r="B1921" i="28" s="1"/>
  <c r="B1922" i="28" s="1"/>
  <c r="B1923" i="28" s="1"/>
  <c r="B1924" i="28" s="1"/>
  <c r="B1925" i="28" s="1"/>
  <c r="B1926" i="28" s="1"/>
  <c r="B1927" i="28" s="1"/>
  <c r="B1928" i="28" s="1"/>
  <c r="B1929" i="28" s="1"/>
  <c r="B1930" i="28" s="1"/>
  <c r="B1931" i="28" s="1"/>
  <c r="B1932" i="28" s="1"/>
  <c r="B1933" i="28" s="1"/>
  <c r="B1934" i="28" s="1"/>
  <c r="B1935" i="28" s="1"/>
  <c r="B1936" i="28" s="1"/>
  <c r="B1937" i="28" s="1"/>
  <c r="B1938" i="28" s="1"/>
  <c r="B1939" i="28" s="1"/>
  <c r="B1940" i="28" s="1"/>
  <c r="B1941" i="28" s="1"/>
  <c r="B1942" i="28" s="1"/>
  <c r="B1943" i="28" s="1"/>
  <c r="B1944" i="28" s="1"/>
  <c r="B1945" i="28" s="1"/>
  <c r="B1946" i="28" s="1"/>
  <c r="B1947" i="28" s="1"/>
  <c r="B1948" i="28" s="1"/>
  <c r="B1949" i="28" s="1"/>
  <c r="B1950" i="28" s="1"/>
  <c r="B1951" i="28" s="1"/>
  <c r="B1952" i="28" s="1"/>
  <c r="B1953" i="28" s="1"/>
  <c r="B1954" i="28" s="1"/>
  <c r="B1955" i="28" s="1"/>
  <c r="B1956" i="28" s="1"/>
  <c r="B1957" i="28" s="1"/>
  <c r="B1958" i="28" s="1"/>
  <c r="B1959" i="28" s="1"/>
  <c r="B1960" i="28" s="1"/>
  <c r="B1961" i="28" s="1"/>
  <c r="B1962" i="28" s="1"/>
  <c r="B1963" i="28" s="1"/>
  <c r="B1964" i="28" s="1"/>
  <c r="B1965" i="28" s="1"/>
  <c r="B1966" i="28" s="1"/>
  <c r="B1967" i="28" s="1"/>
  <c r="B1968" i="28" s="1"/>
  <c r="B1969" i="28" s="1"/>
  <c r="B1970" i="28" s="1"/>
  <c r="B1971" i="28" s="1"/>
  <c r="B1972" i="28" s="1"/>
  <c r="B1973" i="28" s="1"/>
  <c r="B1974" i="28" s="1"/>
  <c r="B1975" i="28" s="1"/>
  <c r="B1976" i="28" s="1"/>
  <c r="B1977" i="28" s="1"/>
  <c r="B1978" i="28" s="1"/>
  <c r="B1979" i="28" s="1"/>
  <c r="B1980" i="28" s="1"/>
  <c r="B1981" i="28" s="1"/>
  <c r="B1982" i="28" s="1"/>
  <c r="B1983" i="28" s="1"/>
  <c r="B1984" i="28" s="1"/>
  <c r="B1985" i="28" s="1"/>
  <c r="B1986" i="28" s="1"/>
  <c r="B1987" i="28" s="1"/>
  <c r="B1988" i="28" s="1"/>
  <c r="B1989" i="28" s="1"/>
  <c r="B1990" i="28" s="1"/>
  <c r="B1991" i="28" s="1"/>
  <c r="B1992" i="28" s="1"/>
  <c r="B1993" i="28" s="1"/>
  <c r="B1994" i="28" s="1"/>
  <c r="B1995" i="28" s="1"/>
  <c r="B1996" i="28" s="1"/>
  <c r="B1997" i="28" s="1"/>
  <c r="B1998" i="28" s="1"/>
  <c r="B1999" i="28" s="1"/>
  <c r="B2000" i="28" s="1"/>
  <c r="B2001" i="28" s="1"/>
  <c r="B2002" i="28" s="1"/>
  <c r="B2003" i="28" s="1"/>
  <c r="B2004" i="28" s="1"/>
  <c r="B2005" i="28" s="1"/>
  <c r="B2006" i="28" s="1"/>
  <c r="B2007" i="28" s="1"/>
  <c r="B2008" i="28" s="1"/>
  <c r="B2009" i="28" s="1"/>
  <c r="B2010" i="28" s="1"/>
  <c r="B2011" i="28" s="1"/>
  <c r="B2012" i="28" s="1"/>
  <c r="B2013" i="28" s="1"/>
  <c r="B2014" i="28" s="1"/>
  <c r="B2015" i="28" s="1"/>
  <c r="B2016" i="28" s="1"/>
  <c r="B2017" i="28" s="1"/>
  <c r="B2018" i="28" s="1"/>
  <c r="B2019" i="28" s="1"/>
  <c r="J17" i="28"/>
  <c r="D17" i="28"/>
  <c r="C14" i="28"/>
  <c r="G142" i="28" s="1"/>
  <c r="F63" i="29" l="1"/>
  <c r="F62" i="29"/>
  <c r="G146" i="28"/>
  <c r="G44" i="28"/>
  <c r="G82" i="28"/>
  <c r="G152" i="28"/>
  <c r="G28" i="28"/>
  <c r="G98" i="28"/>
  <c r="G108" i="28"/>
  <c r="G72" i="28"/>
  <c r="G136" i="28"/>
  <c r="G34" i="28"/>
  <c r="G88" i="28"/>
  <c r="G32" i="28"/>
  <c r="G42" i="28"/>
  <c r="G52" i="28"/>
  <c r="G96" i="28"/>
  <c r="G106" i="28"/>
  <c r="G116" i="28"/>
  <c r="G66" i="28"/>
  <c r="G76" i="28"/>
  <c r="G120" i="28"/>
  <c r="G26" i="28"/>
  <c r="G36" i="28"/>
  <c r="G80" i="28"/>
  <c r="G90" i="28"/>
  <c r="G100" i="28"/>
  <c r="G144" i="28"/>
  <c r="G154" i="28"/>
  <c r="G56" i="28"/>
  <c r="G130" i="28"/>
  <c r="G140" i="28"/>
  <c r="G40" i="28"/>
  <c r="G50" i="28"/>
  <c r="G60" i="28"/>
  <c r="G104" i="28"/>
  <c r="G114" i="28"/>
  <c r="G124" i="28"/>
  <c r="G20" i="28"/>
  <c r="G64" i="28"/>
  <c r="G74" i="28"/>
  <c r="G84" i="28"/>
  <c r="G128" i="28"/>
  <c r="G138" i="28"/>
  <c r="G148" i="28"/>
  <c r="G18" i="28"/>
  <c r="G48" i="28"/>
  <c r="G58" i="28"/>
  <c r="G68" i="28"/>
  <c r="G112" i="28"/>
  <c r="G122" i="28"/>
  <c r="G132" i="28"/>
  <c r="G22" i="28"/>
  <c r="G38" i="28"/>
  <c r="G54" i="28"/>
  <c r="G70" i="28"/>
  <c r="G86" i="28"/>
  <c r="G102" i="28"/>
  <c r="G118" i="28"/>
  <c r="G134" i="28"/>
  <c r="G150" i="28"/>
  <c r="G30" i="28"/>
  <c r="G46" i="28"/>
  <c r="G62" i="28"/>
  <c r="G78" i="28"/>
  <c r="G94" i="28"/>
  <c r="G110" i="28"/>
  <c r="G126" i="28"/>
  <c r="G2015" i="28"/>
  <c r="G2006" i="28"/>
  <c r="G1999" i="28"/>
  <c r="G1990" i="28"/>
  <c r="G1983" i="28"/>
  <c r="G1974" i="28"/>
  <c r="G2017" i="28"/>
  <c r="G2008" i="28"/>
  <c r="G2001" i="28"/>
  <c r="G1992" i="28"/>
  <c r="G1985" i="28"/>
  <c r="G1976" i="28"/>
  <c r="G2019" i="28"/>
  <c r="G2010" i="28"/>
  <c r="G2003" i="28"/>
  <c r="G1994" i="28"/>
  <c r="G1987" i="28"/>
  <c r="G1978" i="28"/>
  <c r="G1971" i="28"/>
  <c r="G2012" i="28"/>
  <c r="G2005" i="28"/>
  <c r="G1996" i="28"/>
  <c r="G1989" i="28"/>
  <c r="G1980" i="28"/>
  <c r="G1973" i="28"/>
  <c r="G1964" i="28"/>
  <c r="G2014" i="28"/>
  <c r="G2007" i="28"/>
  <c r="G1998" i="28"/>
  <c r="G1991" i="28"/>
  <c r="G1982" i="28"/>
  <c r="G1975" i="28"/>
  <c r="G2016" i="28"/>
  <c r="G2009" i="28"/>
  <c r="G2000" i="28"/>
  <c r="G1993" i="28"/>
  <c r="G1984" i="28"/>
  <c r="G1977" i="28"/>
  <c r="G1968" i="28"/>
  <c r="G1961" i="28"/>
  <c r="G1959" i="28"/>
  <c r="G1957" i="28"/>
  <c r="G1955" i="28"/>
  <c r="G1953" i="28"/>
  <c r="G1951" i="28"/>
  <c r="G1949" i="28"/>
  <c r="G1947" i="28"/>
  <c r="G1945" i="28"/>
  <c r="G1943" i="28"/>
  <c r="G1941" i="28"/>
  <c r="G1939" i="28"/>
  <c r="G1937" i="28"/>
  <c r="G1935" i="28"/>
  <c r="G1933" i="28"/>
  <c r="G1931" i="28"/>
  <c r="G1929" i="28"/>
  <c r="G1927" i="28"/>
  <c r="G1925" i="28"/>
  <c r="G1923" i="28"/>
  <c r="G1921" i="28"/>
  <c r="G1919" i="28"/>
  <c r="G1917" i="28"/>
  <c r="G1915" i="28"/>
  <c r="G1913" i="28"/>
  <c r="G1911" i="28"/>
  <c r="G1909" i="28"/>
  <c r="G1907" i="28"/>
  <c r="G1905" i="28"/>
  <c r="G1903" i="28"/>
  <c r="G1901" i="28"/>
  <c r="G1899" i="28"/>
  <c r="G1897" i="28"/>
  <c r="G1895" i="28"/>
  <c r="G1893" i="28"/>
  <c r="G1891" i="28"/>
  <c r="G1889" i="28"/>
  <c r="G1887" i="28"/>
  <c r="G1885" i="28"/>
  <c r="G1883" i="28"/>
  <c r="G1881" i="28"/>
  <c r="G1879" i="28"/>
  <c r="G1877" i="28"/>
  <c r="G1875" i="28"/>
  <c r="G1873" i="28"/>
  <c r="G1871" i="28"/>
  <c r="G1869" i="28"/>
  <c r="G1867" i="28"/>
  <c r="G1865" i="28"/>
  <c r="G1863" i="28"/>
  <c r="G1861" i="28"/>
  <c r="G1859" i="28"/>
  <c r="G1857" i="28"/>
  <c r="G1855" i="28"/>
  <c r="G2018" i="28"/>
  <c r="G2011" i="28"/>
  <c r="G2002" i="28"/>
  <c r="G1995" i="28"/>
  <c r="G1986" i="28"/>
  <c r="G1979" i="28"/>
  <c r="G1970" i="28"/>
  <c r="G2013" i="28"/>
  <c r="G2004" i="28"/>
  <c r="G1997" i="28"/>
  <c r="G1988" i="28"/>
  <c r="G1981" i="28"/>
  <c r="G1972" i="28"/>
  <c r="G1956" i="28"/>
  <c r="G1948" i="28"/>
  <c r="G1940" i="28"/>
  <c r="G1932" i="28"/>
  <c r="G1924" i="28"/>
  <c r="G1916" i="28"/>
  <c r="G1908" i="28"/>
  <c r="G1900" i="28"/>
  <c r="G1969" i="28"/>
  <c r="G1966" i="28"/>
  <c r="G1963" i="28"/>
  <c r="G1958" i="28"/>
  <c r="G1950" i="28"/>
  <c r="G1942" i="28"/>
  <c r="G1934" i="28"/>
  <c r="G1926" i="28"/>
  <c r="G1918" i="28"/>
  <c r="G1910" i="28"/>
  <c r="G1902" i="28"/>
  <c r="G1894" i="28"/>
  <c r="G1886" i="28"/>
  <c r="G1878" i="28"/>
  <c r="G1870" i="28"/>
  <c r="G1862" i="28"/>
  <c r="G1854" i="28"/>
  <c r="G1965" i="28"/>
  <c r="G1960" i="28"/>
  <c r="G1952" i="28"/>
  <c r="G1944" i="28"/>
  <c r="G1936" i="28"/>
  <c r="G1928" i="28"/>
  <c r="G1920" i="28"/>
  <c r="G1912" i="28"/>
  <c r="G1904" i="28"/>
  <c r="G1896" i="28"/>
  <c r="G1967" i="28"/>
  <c r="G1962" i="28"/>
  <c r="G1954" i="28"/>
  <c r="G1946" i="28"/>
  <c r="G1938" i="28"/>
  <c r="G1930" i="28"/>
  <c r="G1922" i="28"/>
  <c r="G1914" i="28"/>
  <c r="G1906" i="28"/>
  <c r="G1898" i="28"/>
  <c r="G1874" i="28"/>
  <c r="G1868" i="28"/>
  <c r="G1851" i="28"/>
  <c r="G1842" i="28"/>
  <c r="G1835" i="28"/>
  <c r="G1826" i="28"/>
  <c r="G1819" i="28"/>
  <c r="G1810" i="28"/>
  <c r="G1803" i="28"/>
  <c r="G1794" i="28"/>
  <c r="G1787" i="28"/>
  <c r="G1778" i="28"/>
  <c r="G1771" i="28"/>
  <c r="G1762" i="28"/>
  <c r="G1755" i="28"/>
  <c r="G1746" i="28"/>
  <c r="G1739" i="28"/>
  <c r="G1730" i="28"/>
  <c r="G1723" i="28"/>
  <c r="G1714" i="28"/>
  <c r="G1707" i="28"/>
  <c r="G1698" i="28"/>
  <c r="G1691" i="28"/>
  <c r="G1888" i="28"/>
  <c r="G1856" i="28"/>
  <c r="G1853" i="28"/>
  <c r="G1844" i="28"/>
  <c r="G1837" i="28"/>
  <c r="G1828" i="28"/>
  <c r="G1821" i="28"/>
  <c r="G1812" i="28"/>
  <c r="G1805" i="28"/>
  <c r="G1796" i="28"/>
  <c r="G1789" i="28"/>
  <c r="G1780" i="28"/>
  <c r="G1773" i="28"/>
  <c r="G1764" i="28"/>
  <c r="G1757" i="28"/>
  <c r="G1748" i="28"/>
  <c r="G1741" i="28"/>
  <c r="G1732" i="28"/>
  <c r="G1725" i="28"/>
  <c r="G1716" i="28"/>
  <c r="G1709" i="28"/>
  <c r="G1700" i="28"/>
  <c r="G1693" i="28"/>
  <c r="G1684" i="28"/>
  <c r="G1677" i="28"/>
  <c r="G1668" i="28"/>
  <c r="G1661" i="28"/>
  <c r="G1652" i="28"/>
  <c r="G1645" i="28"/>
  <c r="G1636" i="28"/>
  <c r="G1629" i="28"/>
  <c r="G1620" i="28"/>
  <c r="G1882" i="28"/>
  <c r="G1876" i="28"/>
  <c r="G1846" i="28"/>
  <c r="G1839" i="28"/>
  <c r="G1830" i="28"/>
  <c r="G1823" i="28"/>
  <c r="G1814" i="28"/>
  <c r="G1807" i="28"/>
  <c r="G1798" i="28"/>
  <c r="G1791" i="28"/>
  <c r="G1782" i="28"/>
  <c r="G1775" i="28"/>
  <c r="G1766" i="28"/>
  <c r="G1759" i="28"/>
  <c r="G1750" i="28"/>
  <c r="G1743" i="28"/>
  <c r="G1734" i="28"/>
  <c r="G1727" i="28"/>
  <c r="G1718" i="28"/>
  <c r="G1711" i="28"/>
  <c r="G1702" i="28"/>
  <c r="G1695" i="28"/>
  <c r="G1686" i="28"/>
  <c r="G1679" i="28"/>
  <c r="G1670" i="28"/>
  <c r="G1663" i="28"/>
  <c r="G1654" i="28"/>
  <c r="G1647" i="28"/>
  <c r="G1638" i="28"/>
  <c r="G1631" i="28"/>
  <c r="G1622" i="28"/>
  <c r="G1615" i="28"/>
  <c r="G1606" i="28"/>
  <c r="G1599" i="28"/>
  <c r="G1590" i="28"/>
  <c r="G1583" i="28"/>
  <c r="G1574" i="28"/>
  <c r="G1864" i="28"/>
  <c r="G1848" i="28"/>
  <c r="G1841" i="28"/>
  <c r="G1832" i="28"/>
  <c r="G1825" i="28"/>
  <c r="G1816" i="28"/>
  <c r="G1809" i="28"/>
  <c r="G1800" i="28"/>
  <c r="G1793" i="28"/>
  <c r="G1784" i="28"/>
  <c r="G1777" i="28"/>
  <c r="G1768" i="28"/>
  <c r="G1761" i="28"/>
  <c r="G1752" i="28"/>
  <c r="G1745" i="28"/>
  <c r="G1736" i="28"/>
  <c r="G1729" i="28"/>
  <c r="G1720" i="28"/>
  <c r="G1713" i="28"/>
  <c r="G1704" i="28"/>
  <c r="G1697" i="28"/>
  <c r="G1688" i="28"/>
  <c r="G1681" i="28"/>
  <c r="G1672" i="28"/>
  <c r="G1665" i="28"/>
  <c r="G1656" i="28"/>
  <c r="G1649" i="28"/>
  <c r="G1640" i="28"/>
  <c r="G1633" i="28"/>
  <c r="G1624" i="28"/>
  <c r="G1617" i="28"/>
  <c r="G1608" i="28"/>
  <c r="G1601" i="28"/>
  <c r="G1592" i="28"/>
  <c r="G1585" i="28"/>
  <c r="G1576" i="28"/>
  <c r="G1569" i="28"/>
  <c r="G1567" i="28"/>
  <c r="G1565" i="28"/>
  <c r="G1563" i="28"/>
  <c r="G1561" i="28"/>
  <c r="G1559" i="28"/>
  <c r="G1557" i="28"/>
  <c r="G1555" i="28"/>
  <c r="G1553" i="28"/>
  <c r="G1551" i="28"/>
  <c r="G1549" i="28"/>
  <c r="G1547" i="28"/>
  <c r="G1545" i="28"/>
  <c r="G1543" i="28"/>
  <c r="G1541" i="28"/>
  <c r="G1539" i="28"/>
  <c r="G1537" i="28"/>
  <c r="G1535" i="28"/>
  <c r="G1533" i="28"/>
  <c r="G1531" i="28"/>
  <c r="G1529" i="28"/>
  <c r="G1527" i="28"/>
  <c r="G1525" i="28"/>
  <c r="G1523" i="28"/>
  <c r="G1521" i="28"/>
  <c r="G1519" i="28"/>
  <c r="G1517" i="28"/>
  <c r="G1515" i="28"/>
  <c r="G1513" i="28"/>
  <c r="G1511" i="28"/>
  <c r="G1509" i="28"/>
  <c r="G1507" i="28"/>
  <c r="G1505" i="28"/>
  <c r="G1503" i="28"/>
  <c r="G1501" i="28"/>
  <c r="G1499" i="28"/>
  <c r="G1497" i="28"/>
  <c r="G1495" i="28"/>
  <c r="G1493" i="28"/>
  <c r="G1491" i="28"/>
  <c r="G1489" i="28"/>
  <c r="G1487" i="28"/>
  <c r="G1485" i="28"/>
  <c r="G1483" i="28"/>
  <c r="G1481" i="28"/>
  <c r="G1479" i="28"/>
  <c r="G1477" i="28"/>
  <c r="G1475" i="28"/>
  <c r="G1473" i="28"/>
  <c r="G1471" i="28"/>
  <c r="G1469" i="28"/>
  <c r="G1467" i="28"/>
  <c r="G1465" i="28"/>
  <c r="G1463" i="28"/>
  <c r="G1461" i="28"/>
  <c r="G1459" i="28"/>
  <c r="G1457" i="28"/>
  <c r="G1455" i="28"/>
  <c r="G1453" i="28"/>
  <c r="G1451" i="28"/>
  <c r="G1449" i="28"/>
  <c r="G1447" i="28"/>
  <c r="G1445" i="28"/>
  <c r="G1443" i="28"/>
  <c r="G1441" i="28"/>
  <c r="G1439" i="28"/>
  <c r="G1437" i="28"/>
  <c r="G1435" i="28"/>
  <c r="G1433" i="28"/>
  <c r="G1431" i="28"/>
  <c r="G1429" i="28"/>
  <c r="G1427" i="28"/>
  <c r="G1425" i="28"/>
  <c r="G1423" i="28"/>
  <c r="G1421" i="28"/>
  <c r="G1419" i="28"/>
  <c r="G1417" i="28"/>
  <c r="G1415" i="28"/>
  <c r="G1413" i="28"/>
  <c r="G1411" i="28"/>
  <c r="G1409" i="28"/>
  <c r="G1407" i="28"/>
  <c r="G1405" i="28"/>
  <c r="G1403" i="28"/>
  <c r="G1401" i="28"/>
  <c r="G1399" i="28"/>
  <c r="G1397" i="28"/>
  <c r="G1395" i="28"/>
  <c r="G1393" i="28"/>
  <c r="G1391" i="28"/>
  <c r="G1389" i="28"/>
  <c r="G1387" i="28"/>
  <c r="G1385" i="28"/>
  <c r="G1383" i="28"/>
  <c r="G1381" i="28"/>
  <c r="G1379" i="28"/>
  <c r="G1377" i="28"/>
  <c r="G1375" i="28"/>
  <c r="G1373" i="28"/>
  <c r="G1371" i="28"/>
  <c r="G1369" i="28"/>
  <c r="G1367" i="28"/>
  <c r="G1365" i="28"/>
  <c r="G1363" i="28"/>
  <c r="G1361" i="28"/>
  <c r="G1359" i="28"/>
  <c r="G1357" i="28"/>
  <c r="G1355" i="28"/>
  <c r="G1353" i="28"/>
  <c r="G1351" i="28"/>
  <c r="G1349" i="28"/>
  <c r="G1347" i="28"/>
  <c r="G1345" i="28"/>
  <c r="G1343" i="28"/>
  <c r="G1341" i="28"/>
  <c r="G1339" i="28"/>
  <c r="G1337" i="28"/>
  <c r="G1335" i="28"/>
  <c r="G1333" i="28"/>
  <c r="G1331" i="28"/>
  <c r="G1329" i="28"/>
  <c r="G1327" i="28"/>
  <c r="G1325" i="28"/>
  <c r="G1323" i="28"/>
  <c r="G1321" i="28"/>
  <c r="G1319" i="28"/>
  <c r="G1317" i="28"/>
  <c r="G1315" i="28"/>
  <c r="G1313" i="28"/>
  <c r="G1311" i="28"/>
  <c r="G1309" i="28"/>
  <c r="G1307" i="28"/>
  <c r="G1305" i="28"/>
  <c r="G1303" i="28"/>
  <c r="G1301" i="28"/>
  <c r="G1299" i="28"/>
  <c r="G1297" i="28"/>
  <c r="G1295" i="28"/>
  <c r="G1293" i="28"/>
  <c r="G1291" i="28"/>
  <c r="G1289" i="28"/>
  <c r="G1287" i="28"/>
  <c r="G1285" i="28"/>
  <c r="G1283" i="28"/>
  <c r="G1281" i="28"/>
  <c r="G1279" i="28"/>
  <c r="G1277" i="28"/>
  <c r="G1275" i="28"/>
  <c r="G1273" i="28"/>
  <c r="G1271" i="28"/>
  <c r="G1269" i="28"/>
  <c r="G1267" i="28"/>
  <c r="G1265" i="28"/>
  <c r="G1263" i="28"/>
  <c r="G1261" i="28"/>
  <c r="G1259" i="28"/>
  <c r="G1257" i="28"/>
  <c r="G1255" i="28"/>
  <c r="G1253" i="28"/>
  <c r="G1251" i="28"/>
  <c r="G1249" i="28"/>
  <c r="G1247" i="28"/>
  <c r="G1245" i="28"/>
  <c r="G1243" i="28"/>
  <c r="G1241" i="28"/>
  <c r="G1239" i="28"/>
  <c r="G1237" i="28"/>
  <c r="G1235" i="28"/>
  <c r="G1233" i="28"/>
  <c r="G1231" i="28"/>
  <c r="G1229" i="28"/>
  <c r="G1227" i="28"/>
  <c r="G1225" i="28"/>
  <c r="G1223" i="28"/>
  <c r="G1221" i="28"/>
  <c r="G1219" i="28"/>
  <c r="G1217" i="28"/>
  <c r="G1215" i="28"/>
  <c r="G1213" i="28"/>
  <c r="G1211" i="28"/>
  <c r="G1209" i="28"/>
  <c r="G1207" i="28"/>
  <c r="G1205" i="28"/>
  <c r="G1203" i="28"/>
  <c r="G1201" i="28"/>
  <c r="G1199" i="28"/>
  <c r="G1197" i="28"/>
  <c r="G1195" i="28"/>
  <c r="G1193" i="28"/>
  <c r="G1191" i="28"/>
  <c r="G1189" i="28"/>
  <c r="G1187" i="28"/>
  <c r="G1185" i="28"/>
  <c r="G1183" i="28"/>
  <c r="G1181" i="28"/>
  <c r="G1179" i="28"/>
  <c r="G1177" i="28"/>
  <c r="G1175" i="28"/>
  <c r="G1173" i="28"/>
  <c r="G1171" i="28"/>
  <c r="G1169" i="28"/>
  <c r="G1167" i="28"/>
  <c r="G1165" i="28"/>
  <c r="G1163" i="28"/>
  <c r="G1161" i="28"/>
  <c r="G1159" i="28"/>
  <c r="G1157" i="28"/>
  <c r="G1155" i="28"/>
  <c r="G1153" i="28"/>
  <c r="G1151" i="28"/>
  <c r="G1149" i="28"/>
  <c r="G1147" i="28"/>
  <c r="G1145" i="28"/>
  <c r="G1143" i="28"/>
  <c r="G1141" i="28"/>
  <c r="G1139" i="28"/>
  <c r="G1137" i="28"/>
  <c r="G1135" i="28"/>
  <c r="G1133" i="28"/>
  <c r="G1131" i="28"/>
  <c r="G1129" i="28"/>
  <c r="G1127" i="28"/>
  <c r="G1125" i="28"/>
  <c r="G1123" i="28"/>
  <c r="G1121" i="28"/>
  <c r="G1119" i="28"/>
  <c r="G1117" i="28"/>
  <c r="G1115" i="28"/>
  <c r="G1113" i="28"/>
  <c r="G1111" i="28"/>
  <c r="G1109" i="28"/>
  <c r="G1107" i="28"/>
  <c r="G1105" i="28"/>
  <c r="G1103" i="28"/>
  <c r="G1101" i="28"/>
  <c r="G1099" i="28"/>
  <c r="G1097" i="28"/>
  <c r="G1095" i="28"/>
  <c r="G1093" i="28"/>
  <c r="G1091" i="28"/>
  <c r="G1089" i="28"/>
  <c r="G1087" i="28"/>
  <c r="G1085" i="28"/>
  <c r="G1083" i="28"/>
  <c r="G1081" i="28"/>
  <c r="G1079" i="28"/>
  <c r="G1077" i="28"/>
  <c r="G1075" i="28"/>
  <c r="G1073" i="28"/>
  <c r="G1071" i="28"/>
  <c r="G1069" i="28"/>
  <c r="G1067" i="28"/>
  <c r="G1065" i="28"/>
  <c r="G1063" i="28"/>
  <c r="G1061" i="28"/>
  <c r="G1059" i="28"/>
  <c r="G1057" i="28"/>
  <c r="G1055" i="28"/>
  <c r="G1053" i="28"/>
  <c r="G1051" i="28"/>
  <c r="G1049" i="28"/>
  <c r="G1047" i="28"/>
  <c r="G1045" i="28"/>
  <c r="G1043" i="28"/>
  <c r="G1041" i="28"/>
  <c r="G1039" i="28"/>
  <c r="G1037" i="28"/>
  <c r="G1035" i="28"/>
  <c r="G1033" i="28"/>
  <c r="G1031" i="28"/>
  <c r="G1029" i="28"/>
  <c r="G1027" i="28"/>
  <c r="G1025" i="28"/>
  <c r="G1023" i="28"/>
  <c r="G1021" i="28"/>
  <c r="G1019" i="28"/>
  <c r="G1017" i="28"/>
  <c r="G1015" i="28"/>
  <c r="G1013" i="28"/>
  <c r="G1011" i="28"/>
  <c r="G1009" i="28"/>
  <c r="G1007" i="28"/>
  <c r="G1005" i="28"/>
  <c r="G1003" i="28"/>
  <c r="G1001" i="28"/>
  <c r="G999" i="28"/>
  <c r="G1890" i="28"/>
  <c r="G1884" i="28"/>
  <c r="G1858" i="28"/>
  <c r="G1850" i="28"/>
  <c r="G1843" i="28"/>
  <c r="G1834" i="28"/>
  <c r="G1827" i="28"/>
  <c r="G1818" i="28"/>
  <c r="G1811" i="28"/>
  <c r="G1802" i="28"/>
  <c r="G1795" i="28"/>
  <c r="G1786" i="28"/>
  <c r="G1779" i="28"/>
  <c r="G1770" i="28"/>
  <c r="G1763" i="28"/>
  <c r="G1754" i="28"/>
  <c r="G1747" i="28"/>
  <c r="G1738" i="28"/>
  <c r="G1731" i="28"/>
  <c r="G1722" i="28"/>
  <c r="G1715" i="28"/>
  <c r="G1706" i="28"/>
  <c r="G1699" i="28"/>
  <c r="G1690" i="28"/>
  <c r="G1683" i="28"/>
  <c r="G1674" i="28"/>
  <c r="G1667" i="28"/>
  <c r="G1872" i="28"/>
  <c r="G1852" i="28"/>
  <c r="G1892" i="28"/>
  <c r="G1866" i="28"/>
  <c r="G1860" i="28"/>
  <c r="G1847" i="28"/>
  <c r="G1838" i="28"/>
  <c r="G1831" i="28"/>
  <c r="G1822" i="28"/>
  <c r="G1815" i="28"/>
  <c r="G1806" i="28"/>
  <c r="G1799" i="28"/>
  <c r="G1790" i="28"/>
  <c r="G1783" i="28"/>
  <c r="G1774" i="28"/>
  <c r="G1767" i="28"/>
  <c r="G1758" i="28"/>
  <c r="G1751" i="28"/>
  <c r="G1742" i="28"/>
  <c r="G1735" i="28"/>
  <c r="G1726" i="28"/>
  <c r="G1719" i="28"/>
  <c r="G1710" i="28"/>
  <c r="G1703" i="28"/>
  <c r="G1694" i="28"/>
  <c r="G1687" i="28"/>
  <c r="G1678" i="28"/>
  <c r="G1880" i="28"/>
  <c r="G1849" i="28"/>
  <c r="G1840" i="28"/>
  <c r="G1833" i="28"/>
  <c r="G1824" i="28"/>
  <c r="G1817" i="28"/>
  <c r="G1808" i="28"/>
  <c r="G1801" i="28"/>
  <c r="G1792" i="28"/>
  <c r="G1785" i="28"/>
  <c r="G1776" i="28"/>
  <c r="G1769" i="28"/>
  <c r="G1760" i="28"/>
  <c r="G1753" i="28"/>
  <c r="G1744" i="28"/>
  <c r="G1737" i="28"/>
  <c r="G1728" i="28"/>
  <c r="G1721" i="28"/>
  <c r="G1712" i="28"/>
  <c r="G1705" i="28"/>
  <c r="G1696" i="28"/>
  <c r="G1689" i="28"/>
  <c r="G1813" i="28"/>
  <c r="G1740" i="28"/>
  <c r="G1676" i="28"/>
  <c r="G1673" i="28"/>
  <c r="G1653" i="28"/>
  <c r="G1648" i="28"/>
  <c r="G1626" i="28"/>
  <c r="G1623" i="28"/>
  <c r="G1618" i="28"/>
  <c r="G1610" i="28"/>
  <c r="G1600" i="28"/>
  <c r="G1587" i="28"/>
  <c r="G1582" i="28"/>
  <c r="G1560" i="28"/>
  <c r="G1544" i="28"/>
  <c r="G1528" i="28"/>
  <c r="G1512" i="28"/>
  <c r="G1496" i="28"/>
  <c r="G1480" i="28"/>
  <c r="G1464" i="28"/>
  <c r="G1448" i="28"/>
  <c r="G1432" i="28"/>
  <c r="G1416" i="28"/>
  <c r="G1400" i="28"/>
  <c r="G1384" i="28"/>
  <c r="G1368" i="28"/>
  <c r="G1352" i="28"/>
  <c r="G1336" i="28"/>
  <c r="G1320" i="28"/>
  <c r="G1304" i="28"/>
  <c r="G1288" i="28"/>
  <c r="G1272" i="28"/>
  <c r="G1256" i="28"/>
  <c r="G1240" i="28"/>
  <c r="G1820" i="28"/>
  <c r="G1765" i="28"/>
  <c r="G1692" i="28"/>
  <c r="G1685" i="28"/>
  <c r="G1682" i="28"/>
  <c r="G1642" i="28"/>
  <c r="G1639" i="28"/>
  <c r="G1634" i="28"/>
  <c r="G1607" i="28"/>
  <c r="G1597" i="28"/>
  <c r="G1589" i="28"/>
  <c r="G1579" i="28"/>
  <c r="G1562" i="28"/>
  <c r="G1546" i="28"/>
  <c r="G1530" i="28"/>
  <c r="G1514" i="28"/>
  <c r="G1498" i="28"/>
  <c r="G1482" i="28"/>
  <c r="G1466" i="28"/>
  <c r="G1450" i="28"/>
  <c r="G1434" i="28"/>
  <c r="G1418" i="28"/>
  <c r="G1402" i="28"/>
  <c r="G1386" i="28"/>
  <c r="G1370" i="28"/>
  <c r="G1354" i="28"/>
  <c r="G1338" i="28"/>
  <c r="G1322" i="28"/>
  <c r="G1306" i="28"/>
  <c r="G1290" i="28"/>
  <c r="G1274" i="28"/>
  <c r="G1258" i="28"/>
  <c r="G1242" i="28"/>
  <c r="G1226" i="28"/>
  <c r="G1210" i="28"/>
  <c r="G1845" i="28"/>
  <c r="G1772" i="28"/>
  <c r="G1717" i="28"/>
  <c r="G1664" i="28"/>
  <c r="G1658" i="28"/>
  <c r="G1655" i="28"/>
  <c r="G1650" i="28"/>
  <c r="G1628" i="28"/>
  <c r="G1612" i="28"/>
  <c r="G1602" i="28"/>
  <c r="G1594" i="28"/>
  <c r="G1584" i="28"/>
  <c r="G1571" i="28"/>
  <c r="G1564" i="28"/>
  <c r="G1548" i="28"/>
  <c r="G1532" i="28"/>
  <c r="G1516" i="28"/>
  <c r="G1500" i="28"/>
  <c r="G1484" i="28"/>
  <c r="G1468" i="28"/>
  <c r="G1452" i="28"/>
  <c r="G1797" i="28"/>
  <c r="G1724" i="28"/>
  <c r="G1675" i="28"/>
  <c r="G1669" i="28"/>
  <c r="G1644" i="28"/>
  <c r="G1625" i="28"/>
  <c r="G1609" i="28"/>
  <c r="G1604" i="28"/>
  <c r="G1591" i="28"/>
  <c r="G1581" i="28"/>
  <c r="G1573" i="28"/>
  <c r="G1566" i="28"/>
  <c r="G1550" i="28"/>
  <c r="G1534" i="28"/>
  <c r="G1518" i="28"/>
  <c r="G1502" i="28"/>
  <c r="G1486" i="28"/>
  <c r="G1470" i="28"/>
  <c r="G1454" i="28"/>
  <c r="G1438" i="28"/>
  <c r="G1422" i="28"/>
  <c r="G1406" i="28"/>
  <c r="G1390" i="28"/>
  <c r="G1374" i="28"/>
  <c r="G1358" i="28"/>
  <c r="G1342" i="28"/>
  <c r="G1326" i="28"/>
  <c r="G1310" i="28"/>
  <c r="G1294" i="28"/>
  <c r="G1278" i="28"/>
  <c r="G1262" i="28"/>
  <c r="G1246" i="28"/>
  <c r="G1230" i="28"/>
  <c r="G1214" i="28"/>
  <c r="G1198" i="28"/>
  <c r="G1804" i="28"/>
  <c r="G1749" i="28"/>
  <c r="G1666" i="28"/>
  <c r="G1660" i="28"/>
  <c r="G1641" i="28"/>
  <c r="G1619" i="28"/>
  <c r="G1614" i="28"/>
  <c r="G1596" i="28"/>
  <c r="G1586" i="28"/>
  <c r="G1578" i="28"/>
  <c r="G1568" i="28"/>
  <c r="G1552" i="28"/>
  <c r="G1536" i="28"/>
  <c r="G1520" i="28"/>
  <c r="G1504" i="28"/>
  <c r="G1488" i="28"/>
  <c r="G1472" i="28"/>
  <c r="G1456" i="28"/>
  <c r="G1440" i="28"/>
  <c r="G1424" i="28"/>
  <c r="G1408" i="28"/>
  <c r="G1392" i="28"/>
  <c r="G1376" i="28"/>
  <c r="G1360" i="28"/>
  <c r="G1344" i="28"/>
  <c r="G1328" i="28"/>
  <c r="G1312" i="28"/>
  <c r="G1296" i="28"/>
  <c r="G1280" i="28"/>
  <c r="G1264" i="28"/>
  <c r="G1829" i="28"/>
  <c r="G1756" i="28"/>
  <c r="G1701" i="28"/>
  <c r="G1671" i="28"/>
  <c r="G1657" i="28"/>
  <c r="G1635" i="28"/>
  <c r="G1630" i="28"/>
  <c r="G1627" i="28"/>
  <c r="G1611" i="28"/>
  <c r="G1593" i="28"/>
  <c r="G1588" i="28"/>
  <c r="G1575" i="28"/>
  <c r="G1554" i="28"/>
  <c r="G1538" i="28"/>
  <c r="G1522" i="28"/>
  <c r="G1506" i="28"/>
  <c r="G1490" i="28"/>
  <c r="G1474" i="28"/>
  <c r="G1458" i="28"/>
  <c r="G1442" i="28"/>
  <c r="G1426" i="28"/>
  <c r="G1410" i="28"/>
  <c r="G1394" i="28"/>
  <c r="G1378" i="28"/>
  <c r="G1362" i="28"/>
  <c r="G1346" i="28"/>
  <c r="G1330" i="28"/>
  <c r="G1314" i="28"/>
  <c r="G1298" i="28"/>
  <c r="G1282" i="28"/>
  <c r="G1266" i="28"/>
  <c r="G1250" i="28"/>
  <c r="G1234" i="28"/>
  <c r="G1218" i="28"/>
  <c r="G1202" i="28"/>
  <c r="G1836" i="28"/>
  <c r="G1781" i="28"/>
  <c r="G1708" i="28"/>
  <c r="G1651" i="28"/>
  <c r="G1646" i="28"/>
  <c r="G1643" i="28"/>
  <c r="G1621" i="28"/>
  <c r="G1616" i="28"/>
  <c r="G1603" i="28"/>
  <c r="G1598" i="28"/>
  <c r="G1580" i="28"/>
  <c r="G1570" i="28"/>
  <c r="G1556" i="28"/>
  <c r="G1540" i="28"/>
  <c r="G1524" i="28"/>
  <c r="G1508" i="28"/>
  <c r="G1492" i="28"/>
  <c r="G1476" i="28"/>
  <c r="G1460" i="28"/>
  <c r="G1444" i="28"/>
  <c r="G1428" i="28"/>
  <c r="G1412" i="28"/>
  <c r="G1396" i="28"/>
  <c r="G1380" i="28"/>
  <c r="G1364" i="28"/>
  <c r="G1348" i="28"/>
  <c r="G1332" i="28"/>
  <c r="G1316" i="28"/>
  <c r="G1300" i="28"/>
  <c r="G1284" i="28"/>
  <c r="G1268" i="28"/>
  <c r="G1252" i="28"/>
  <c r="G1236" i="28"/>
  <c r="G1220" i="28"/>
  <c r="G1788" i="28"/>
  <c r="G1733" i="28"/>
  <c r="G1680" i="28"/>
  <c r="G1662" i="28"/>
  <c r="G1659" i="28"/>
  <c r="G1637" i="28"/>
  <c r="G1632" i="28"/>
  <c r="G1613" i="28"/>
  <c r="G1605" i="28"/>
  <c r="G1595" i="28"/>
  <c r="G1577" i="28"/>
  <c r="G1572" i="28"/>
  <c r="G1558" i="28"/>
  <c r="G1542" i="28"/>
  <c r="G1526" i="28"/>
  <c r="G1510" i="28"/>
  <c r="G1494" i="28"/>
  <c r="G1478" i="28"/>
  <c r="G1414" i="28"/>
  <c r="G1350" i="28"/>
  <c r="G1286" i="28"/>
  <c r="G1228" i="28"/>
  <c r="G1208" i="28"/>
  <c r="G1200" i="28"/>
  <c r="G1176" i="28"/>
  <c r="G1160" i="28"/>
  <c r="G1144" i="28"/>
  <c r="G1128" i="28"/>
  <c r="G1112" i="28"/>
  <c r="G1096" i="28"/>
  <c r="G1080" i="28"/>
  <c r="G1064" i="28"/>
  <c r="G1048" i="28"/>
  <c r="G1032" i="28"/>
  <c r="G1016" i="28"/>
  <c r="G1462" i="28"/>
  <c r="G1420" i="28"/>
  <c r="G1356" i="28"/>
  <c r="G1292" i="28"/>
  <c r="G1222" i="28"/>
  <c r="G1192" i="28"/>
  <c r="G1178" i="28"/>
  <c r="G1162" i="28"/>
  <c r="G1146" i="28"/>
  <c r="G1130" i="28"/>
  <c r="G1114" i="28"/>
  <c r="G1098" i="28"/>
  <c r="G1082" i="28"/>
  <c r="G1066" i="28"/>
  <c r="G1050" i="28"/>
  <c r="G1034" i="28"/>
  <c r="G1018" i="28"/>
  <c r="G1002" i="28"/>
  <c r="G1430" i="28"/>
  <c r="G1366" i="28"/>
  <c r="G1302" i="28"/>
  <c r="G1216" i="28"/>
  <c r="G1180" i="28"/>
  <c r="G1164" i="28"/>
  <c r="G1148" i="28"/>
  <c r="G1132" i="28"/>
  <c r="G1116" i="28"/>
  <c r="G1100" i="28"/>
  <c r="G1084" i="28"/>
  <c r="G1068" i="28"/>
  <c r="G1052" i="28"/>
  <c r="G1036" i="28"/>
  <c r="G1436" i="28"/>
  <c r="G1372" i="28"/>
  <c r="G1308" i="28"/>
  <c r="G1224" i="28"/>
  <c r="G1194" i="28"/>
  <c r="G1182" i="28"/>
  <c r="G1166" i="28"/>
  <c r="G1150" i="28"/>
  <c r="G1134" i="28"/>
  <c r="G1118" i="28"/>
  <c r="G1102" i="28"/>
  <c r="G1086" i="28"/>
  <c r="G1070" i="28"/>
  <c r="G1054" i="28"/>
  <c r="G1038" i="28"/>
  <c r="G1022" i="28"/>
  <c r="G1006" i="28"/>
  <c r="G997" i="28"/>
  <c r="G995" i="28"/>
  <c r="G993" i="28"/>
  <c r="G991" i="28"/>
  <c r="G989" i="28"/>
  <c r="G987" i="28"/>
  <c r="G985" i="28"/>
  <c r="G983" i="28"/>
  <c r="G981" i="28"/>
  <c r="G979" i="28"/>
  <c r="G977" i="28"/>
  <c r="G975" i="28"/>
  <c r="G973" i="28"/>
  <c r="G971" i="28"/>
  <c r="G969" i="28"/>
  <c r="G967" i="28"/>
  <c r="G965" i="28"/>
  <c r="G963" i="28"/>
  <c r="G961" i="28"/>
  <c r="G959" i="28"/>
  <c r="G957" i="28"/>
  <c r="G955" i="28"/>
  <c r="G953" i="28"/>
  <c r="G951" i="28"/>
  <c r="G949" i="28"/>
  <c r="G947" i="28"/>
  <c r="G945" i="28"/>
  <c r="G943" i="28"/>
  <c r="G941" i="28"/>
  <c r="G939" i="28"/>
  <c r="G937" i="28"/>
  <c r="G935" i="28"/>
  <c r="G933" i="28"/>
  <c r="G931" i="28"/>
  <c r="G929" i="28"/>
  <c r="G927" i="28"/>
  <c r="G925" i="28"/>
  <c r="G923" i="28"/>
  <c r="G921" i="28"/>
  <c r="G919" i="28"/>
  <c r="G917" i="28"/>
  <c r="G915" i="28"/>
  <c r="G913" i="28"/>
  <c r="G911" i="28"/>
  <c r="G909" i="28"/>
  <c r="G907" i="28"/>
  <c r="G905" i="28"/>
  <c r="G903" i="28"/>
  <c r="G901" i="28"/>
  <c r="G899" i="28"/>
  <c r="G897" i="28"/>
  <c r="G895" i="28"/>
  <c r="G893" i="28"/>
  <c r="G891" i="28"/>
  <c r="G889" i="28"/>
  <c r="G887" i="28"/>
  <c r="G885" i="28"/>
  <c r="G883" i="28"/>
  <c r="G881" i="28"/>
  <c r="G879" i="28"/>
  <c r="G877" i="28"/>
  <c r="G875" i="28"/>
  <c r="G873" i="28"/>
  <c r="G871" i="28"/>
  <c r="G869" i="28"/>
  <c r="G867" i="28"/>
  <c r="G865" i="28"/>
  <c r="G863" i="28"/>
  <c r="G861" i="28"/>
  <c r="G859" i="28"/>
  <c r="G857" i="28"/>
  <c r="G855" i="28"/>
  <c r="G853" i="28"/>
  <c r="G851" i="28"/>
  <c r="G849" i="28"/>
  <c r="G847" i="28"/>
  <c r="G845" i="28"/>
  <c r="G843" i="28"/>
  <c r="G841" i="28"/>
  <c r="G839" i="28"/>
  <c r="G837" i="28"/>
  <c r="G835" i="28"/>
  <c r="G833" i="28"/>
  <c r="G831" i="28"/>
  <c r="G829" i="28"/>
  <c r="G827" i="28"/>
  <c r="G825" i="28"/>
  <c r="G823" i="28"/>
  <c r="G821" i="28"/>
  <c r="G819" i="28"/>
  <c r="G817" i="28"/>
  <c r="G815" i="28"/>
  <c r="G813" i="28"/>
  <c r="G811" i="28"/>
  <c r="G809" i="28"/>
  <c r="G807" i="28"/>
  <c r="G805" i="28"/>
  <c r="G803" i="28"/>
  <c r="G801" i="28"/>
  <c r="G799" i="28"/>
  <c r="G797" i="28"/>
  <c r="G795" i="28"/>
  <c r="G793" i="28"/>
  <c r="G791" i="28"/>
  <c r="G789" i="28"/>
  <c r="G787" i="28"/>
  <c r="G785" i="28"/>
  <c r="G783" i="28"/>
  <c r="G781" i="28"/>
  <c r="G779" i="28"/>
  <c r="G777" i="28"/>
  <c r="G775" i="28"/>
  <c r="G773" i="28"/>
  <c r="G771" i="28"/>
  <c r="G769" i="28"/>
  <c r="G767" i="28"/>
  <c r="G765" i="28"/>
  <c r="G1446" i="28"/>
  <c r="G1382" i="28"/>
  <c r="G1318" i="28"/>
  <c r="G1254" i="28"/>
  <c r="G1248" i="28"/>
  <c r="G1212" i="28"/>
  <c r="G1204" i="28"/>
  <c r="G1196" i="28"/>
  <c r="G1184" i="28"/>
  <c r="G1168" i="28"/>
  <c r="G1152" i="28"/>
  <c r="G1136" i="28"/>
  <c r="G1120" i="28"/>
  <c r="G1104" i="28"/>
  <c r="G1088" i="28"/>
  <c r="G1072" i="28"/>
  <c r="G1056" i="28"/>
  <c r="G1040" i="28"/>
  <c r="G1024" i="28"/>
  <c r="G1388" i="28"/>
  <c r="G1324" i="28"/>
  <c r="G1260" i="28"/>
  <c r="G1244" i="28"/>
  <c r="G1238" i="28"/>
  <c r="G1186" i="28"/>
  <c r="G1170" i="28"/>
  <c r="G1154" i="28"/>
  <c r="G1138" i="28"/>
  <c r="G1122" i="28"/>
  <c r="G1106" i="28"/>
  <c r="G1090" i="28"/>
  <c r="G1074" i="28"/>
  <c r="G1058" i="28"/>
  <c r="G1042" i="28"/>
  <c r="G1026" i="28"/>
  <c r="G1010" i="28"/>
  <c r="G1398" i="28"/>
  <c r="G1334" i="28"/>
  <c r="G1270" i="28"/>
  <c r="G1232" i="28"/>
  <c r="G1206" i="28"/>
  <c r="G1188" i="28"/>
  <c r="G1172" i="28"/>
  <c r="G1156" i="28"/>
  <c r="G1140" i="28"/>
  <c r="G1124" i="28"/>
  <c r="G1108" i="28"/>
  <c r="G1092" i="28"/>
  <c r="G1076" i="28"/>
  <c r="G1060" i="28"/>
  <c r="G1044" i="28"/>
  <c r="G1028" i="28"/>
  <c r="G1012" i="28"/>
  <c r="G1404" i="28"/>
  <c r="G1340" i="28"/>
  <c r="G1276" i="28"/>
  <c r="G1190" i="28"/>
  <c r="G1174" i="28"/>
  <c r="G1158" i="28"/>
  <c r="G1030" i="28"/>
  <c r="G1004" i="28"/>
  <c r="G986" i="28"/>
  <c r="G970" i="28"/>
  <c r="G954" i="28"/>
  <c r="G938" i="28"/>
  <c r="G922" i="28"/>
  <c r="G906" i="28"/>
  <c r="G890" i="28"/>
  <c r="G874" i="28"/>
  <c r="G858" i="28"/>
  <c r="G842" i="28"/>
  <c r="G826" i="28"/>
  <c r="G810" i="28"/>
  <c r="G794" i="28"/>
  <c r="G778" i="28"/>
  <c r="G1110" i="28"/>
  <c r="G992" i="28"/>
  <c r="G976" i="28"/>
  <c r="G960" i="28"/>
  <c r="G944" i="28"/>
  <c r="G928" i="28"/>
  <c r="G912" i="28"/>
  <c r="G896" i="28"/>
  <c r="G880" i="28"/>
  <c r="G864" i="28"/>
  <c r="G848" i="28"/>
  <c r="G832" i="28"/>
  <c r="G816" i="28"/>
  <c r="G800" i="28"/>
  <c r="G784" i="28"/>
  <c r="G1062" i="28"/>
  <c r="G998" i="28"/>
  <c r="G982" i="28"/>
  <c r="G966" i="28"/>
  <c r="G950" i="28"/>
  <c r="G934" i="28"/>
  <c r="G918" i="28"/>
  <c r="G902" i="28"/>
  <c r="G886" i="28"/>
  <c r="G870" i="28"/>
  <c r="G854" i="28"/>
  <c r="G838" i="28"/>
  <c r="G822" i="28"/>
  <c r="G806" i="28"/>
  <c r="G790" i="28"/>
  <c r="G774" i="28"/>
  <c r="G1142" i="28"/>
  <c r="G988" i="28"/>
  <c r="G972" i="28"/>
  <c r="G956" i="28"/>
  <c r="G940" i="28"/>
  <c r="G924" i="28"/>
  <c r="G908" i="28"/>
  <c r="G892" i="28"/>
  <c r="G876" i="28"/>
  <c r="G860" i="28"/>
  <c r="G844" i="28"/>
  <c r="G828" i="28"/>
  <c r="G812" i="28"/>
  <c r="G796" i="28"/>
  <c r="G780" i="28"/>
  <c r="G1094" i="28"/>
  <c r="G1000" i="28"/>
  <c r="G994" i="28"/>
  <c r="G978" i="28"/>
  <c r="G962" i="28"/>
  <c r="G946" i="28"/>
  <c r="G930" i="28"/>
  <c r="G914" i="28"/>
  <c r="G898" i="28"/>
  <c r="G882" i="28"/>
  <c r="G866" i="28"/>
  <c r="G850" i="28"/>
  <c r="G834" i="28"/>
  <c r="G818" i="28"/>
  <c r="G802" i="28"/>
  <c r="G786" i="28"/>
  <c r="G770" i="28"/>
  <c r="G1046" i="28"/>
  <c r="G1008" i="28"/>
  <c r="G984" i="28"/>
  <c r="G968" i="28"/>
  <c r="G952" i="28"/>
  <c r="G936" i="28"/>
  <c r="G920" i="28"/>
  <c r="G904" i="28"/>
  <c r="G888" i="28"/>
  <c r="G872" i="28"/>
  <c r="G856" i="28"/>
  <c r="G840" i="28"/>
  <c r="G824" i="28"/>
  <c r="G808" i="28"/>
  <c r="G792" i="28"/>
  <c r="G776" i="28"/>
  <c r="G1126" i="28"/>
  <c r="G1014" i="28"/>
  <c r="G990" i="28"/>
  <c r="G974" i="28"/>
  <c r="G958" i="28"/>
  <c r="G942" i="28"/>
  <c r="G926" i="28"/>
  <c r="G910" i="28"/>
  <c r="G894" i="28"/>
  <c r="G878" i="28"/>
  <c r="G862" i="28"/>
  <c r="G846" i="28"/>
  <c r="G830" i="28"/>
  <c r="G814" i="28"/>
  <c r="G798" i="28"/>
  <c r="G782" i="28"/>
  <c r="G766" i="28"/>
  <c r="G1078" i="28"/>
  <c r="G1020" i="28"/>
  <c r="G996" i="28"/>
  <c r="G980" i="28"/>
  <c r="G964" i="28"/>
  <c r="G948" i="28"/>
  <c r="G932" i="28"/>
  <c r="G916" i="28"/>
  <c r="G900" i="28"/>
  <c r="G884" i="28"/>
  <c r="G868" i="28"/>
  <c r="G852" i="28"/>
  <c r="G836" i="28"/>
  <c r="G820" i="28"/>
  <c r="G804" i="28"/>
  <c r="G788" i="28"/>
  <c r="G772" i="28"/>
  <c r="G763" i="28"/>
  <c r="G761" i="28"/>
  <c r="G759" i="28"/>
  <c r="G757" i="28"/>
  <c r="G755" i="28"/>
  <c r="G753" i="28"/>
  <c r="G751" i="28"/>
  <c r="G749" i="28"/>
  <c r="G747" i="28"/>
  <c r="G745" i="28"/>
  <c r="G743" i="28"/>
  <c r="G741" i="28"/>
  <c r="G739" i="28"/>
  <c r="G737" i="28"/>
  <c r="G735" i="28"/>
  <c r="G733" i="28"/>
  <c r="G731" i="28"/>
  <c r="G729" i="28"/>
  <c r="G727" i="28"/>
  <c r="G725" i="28"/>
  <c r="G723" i="28"/>
  <c r="G721" i="28"/>
  <c r="G719" i="28"/>
  <c r="G717" i="28"/>
  <c r="G715" i="28"/>
  <c r="G713" i="28"/>
  <c r="G711" i="28"/>
  <c r="G709" i="28"/>
  <c r="G707" i="28"/>
  <c r="G705" i="28"/>
  <c r="G703" i="28"/>
  <c r="G701" i="28"/>
  <c r="G699" i="28"/>
  <c r="G697" i="28"/>
  <c r="G695" i="28"/>
  <c r="G693" i="28"/>
  <c r="G691" i="28"/>
  <c r="G689" i="28"/>
  <c r="G687" i="28"/>
  <c r="G685" i="28"/>
  <c r="G683" i="28"/>
  <c r="G681" i="28"/>
  <c r="G679" i="28"/>
  <c r="G677" i="28"/>
  <c r="G675" i="28"/>
  <c r="G673" i="28"/>
  <c r="G671" i="28"/>
  <c r="G669" i="28"/>
  <c r="G667" i="28"/>
  <c r="G665" i="28"/>
  <c r="G663" i="28"/>
  <c r="G661" i="28"/>
  <c r="G659" i="28"/>
  <c r="G657" i="28"/>
  <c r="G655" i="28"/>
  <c r="G653" i="28"/>
  <c r="G651" i="28"/>
  <c r="G649" i="28"/>
  <c r="G647" i="28"/>
  <c r="G645" i="28"/>
  <c r="G643" i="28"/>
  <c r="G641" i="28"/>
  <c r="G639" i="28"/>
  <c r="G637" i="28"/>
  <c r="G635" i="28"/>
  <c r="G633" i="28"/>
  <c r="G631" i="28"/>
  <c r="G629" i="28"/>
  <c r="G627" i="28"/>
  <c r="G625" i="28"/>
  <c r="G623" i="28"/>
  <c r="G621" i="28"/>
  <c r="G619" i="28"/>
  <c r="G617" i="28"/>
  <c r="G615" i="28"/>
  <c r="G613" i="28"/>
  <c r="G611" i="28"/>
  <c r="G609" i="28"/>
  <c r="G607" i="28"/>
  <c r="G605" i="28"/>
  <c r="G603" i="28"/>
  <c r="G601" i="28"/>
  <c r="G599" i="28"/>
  <c r="G597" i="28"/>
  <c r="G595" i="28"/>
  <c r="G593" i="28"/>
  <c r="G591" i="28"/>
  <c r="G589" i="28"/>
  <c r="G587" i="28"/>
  <c r="G585" i="28"/>
  <c r="G583" i="28"/>
  <c r="G581" i="28"/>
  <c r="G579" i="28"/>
  <c r="G577" i="28"/>
  <c r="G575" i="28"/>
  <c r="G573" i="28"/>
  <c r="G571" i="28"/>
  <c r="G569" i="28"/>
  <c r="G567" i="28"/>
  <c r="G565" i="28"/>
  <c r="G563" i="28"/>
  <c r="G561" i="28"/>
  <c r="G559" i="28"/>
  <c r="G557" i="28"/>
  <c r="G555" i="28"/>
  <c r="G553" i="28"/>
  <c r="G551" i="28"/>
  <c r="G549" i="28"/>
  <c r="G547" i="28"/>
  <c r="G545" i="28"/>
  <c r="G543" i="28"/>
  <c r="G541" i="28"/>
  <c r="G539" i="28"/>
  <c r="G537" i="28"/>
  <c r="G535" i="28"/>
  <c r="G533" i="28"/>
  <c r="G531" i="28"/>
  <c r="G529" i="28"/>
  <c r="G527" i="28"/>
  <c r="G525" i="28"/>
  <c r="G523" i="28"/>
  <c r="G521" i="28"/>
  <c r="G519" i="28"/>
  <c r="G517" i="28"/>
  <c r="G515" i="28"/>
  <c r="G513" i="28"/>
  <c r="G511" i="28"/>
  <c r="G509" i="28"/>
  <c r="G507" i="28"/>
  <c r="G505" i="28"/>
  <c r="G503" i="28"/>
  <c r="G501" i="28"/>
  <c r="G499" i="28"/>
  <c r="G497" i="28"/>
  <c r="G495" i="28"/>
  <c r="G493" i="28"/>
  <c r="G491" i="28"/>
  <c r="G489" i="28"/>
  <c r="G487" i="28"/>
  <c r="G485" i="28"/>
  <c r="G483" i="28"/>
  <c r="G481" i="28"/>
  <c r="G479" i="28"/>
  <c r="G477" i="28"/>
  <c r="G475" i="28"/>
  <c r="G473" i="28"/>
  <c r="G471" i="28"/>
  <c r="G469" i="28"/>
  <c r="G467" i="28"/>
  <c r="G465" i="28"/>
  <c r="G760" i="28"/>
  <c r="G752" i="28"/>
  <c r="G744" i="28"/>
  <c r="G736" i="28"/>
  <c r="G728" i="28"/>
  <c r="G720" i="28"/>
  <c r="G712" i="28"/>
  <c r="G704" i="28"/>
  <c r="G696" i="28"/>
  <c r="G688" i="28"/>
  <c r="G680" i="28"/>
  <c r="G672" i="28"/>
  <c r="G664" i="28"/>
  <c r="G656" i="28"/>
  <c r="G648" i="28"/>
  <c r="G640" i="28"/>
  <c r="G632" i="28"/>
  <c r="G624" i="28"/>
  <c r="G616" i="28"/>
  <c r="G608" i="28"/>
  <c r="G600" i="28"/>
  <c r="G592" i="28"/>
  <c r="G584" i="28"/>
  <c r="G576" i="28"/>
  <c r="G568" i="28"/>
  <c r="G560" i="28"/>
  <c r="G552" i="28"/>
  <c r="G544" i="28"/>
  <c r="G536" i="28"/>
  <c r="G528" i="28"/>
  <c r="G520" i="28"/>
  <c r="G512" i="28"/>
  <c r="G504" i="28"/>
  <c r="G496" i="28"/>
  <c r="G488" i="28"/>
  <c r="G480" i="28"/>
  <c r="G472" i="28"/>
  <c r="G464" i="28"/>
  <c r="G462" i="28"/>
  <c r="G460" i="28"/>
  <c r="G458" i="28"/>
  <c r="G456" i="28"/>
  <c r="G454" i="28"/>
  <c r="G452" i="28"/>
  <c r="G450" i="28"/>
  <c r="G448" i="28"/>
  <c r="G446" i="28"/>
  <c r="G444" i="28"/>
  <c r="G442" i="28"/>
  <c r="G440" i="28"/>
  <c r="G438" i="28"/>
  <c r="G436" i="28"/>
  <c r="G434" i="28"/>
  <c r="G432" i="28"/>
  <c r="G430" i="28"/>
  <c r="G428" i="28"/>
  <c r="G426" i="28"/>
  <c r="G424" i="28"/>
  <c r="G422" i="28"/>
  <c r="G420" i="28"/>
  <c r="G418" i="28"/>
  <c r="G416" i="28"/>
  <c r="G414" i="28"/>
  <c r="G412" i="28"/>
  <c r="G410" i="28"/>
  <c r="G408" i="28"/>
  <c r="G406" i="28"/>
  <c r="G404" i="28"/>
  <c r="G402" i="28"/>
  <c r="G400" i="28"/>
  <c r="G398" i="28"/>
  <c r="G396" i="28"/>
  <c r="G394" i="28"/>
  <c r="G392" i="28"/>
  <c r="G390" i="28"/>
  <c r="G388" i="28"/>
  <c r="G386" i="28"/>
  <c r="G384" i="28"/>
  <c r="G382" i="28"/>
  <c r="G380" i="28"/>
  <c r="G378" i="28"/>
  <c r="G376" i="28"/>
  <c r="G374" i="28"/>
  <c r="G372" i="28"/>
  <c r="G370" i="28"/>
  <c r="G368" i="28"/>
  <c r="G366" i="28"/>
  <c r="G364" i="28"/>
  <c r="G362" i="28"/>
  <c r="G360" i="28"/>
  <c r="G358" i="28"/>
  <c r="G356" i="28"/>
  <c r="G354" i="28"/>
  <c r="G352" i="28"/>
  <c r="G350" i="28"/>
  <c r="G348" i="28"/>
  <c r="G346" i="28"/>
  <c r="G344" i="28"/>
  <c r="G342" i="28"/>
  <c r="G340" i="28"/>
  <c r="G338" i="28"/>
  <c r="G336" i="28"/>
  <c r="G334" i="28"/>
  <c r="G332" i="28"/>
  <c r="G330" i="28"/>
  <c r="G328" i="28"/>
  <c r="G326" i="28"/>
  <c r="G324" i="28"/>
  <c r="G322" i="28"/>
  <c r="G320" i="28"/>
  <c r="G318" i="28"/>
  <c r="G316" i="28"/>
  <c r="G314" i="28"/>
  <c r="G312" i="28"/>
  <c r="G310" i="28"/>
  <c r="G308" i="28"/>
  <c r="G306" i="28"/>
  <c r="G304" i="28"/>
  <c r="G302" i="28"/>
  <c r="G300" i="28"/>
  <c r="G298" i="28"/>
  <c r="G296" i="28"/>
  <c r="G294" i="28"/>
  <c r="G292" i="28"/>
  <c r="G290" i="28"/>
  <c r="G288" i="28"/>
  <c r="G286" i="28"/>
  <c r="G284" i="28"/>
  <c r="G282" i="28"/>
  <c r="G280" i="28"/>
  <c r="G278" i="28"/>
  <c r="G276" i="28"/>
  <c r="G274" i="28"/>
  <c r="G762" i="28"/>
  <c r="G754" i="28"/>
  <c r="G746" i="28"/>
  <c r="G738" i="28"/>
  <c r="G730" i="28"/>
  <c r="G722" i="28"/>
  <c r="G714" i="28"/>
  <c r="G706" i="28"/>
  <c r="G698" i="28"/>
  <c r="G690" i="28"/>
  <c r="G682" i="28"/>
  <c r="G674" i="28"/>
  <c r="G666" i="28"/>
  <c r="G658" i="28"/>
  <c r="G650" i="28"/>
  <c r="G642" i="28"/>
  <c r="G634" i="28"/>
  <c r="G626" i="28"/>
  <c r="G618" i="28"/>
  <c r="G610" i="28"/>
  <c r="G602" i="28"/>
  <c r="G594" i="28"/>
  <c r="G586" i="28"/>
  <c r="G578" i="28"/>
  <c r="G570" i="28"/>
  <c r="G562" i="28"/>
  <c r="G554" i="28"/>
  <c r="G546" i="28"/>
  <c r="G538" i="28"/>
  <c r="G530" i="28"/>
  <c r="G522" i="28"/>
  <c r="G514" i="28"/>
  <c r="G506" i="28"/>
  <c r="G498" i="28"/>
  <c r="G490" i="28"/>
  <c r="G482" i="28"/>
  <c r="G474" i="28"/>
  <c r="G466" i="28"/>
  <c r="G768" i="28"/>
  <c r="G764" i="28"/>
  <c r="G756" i="28"/>
  <c r="G748" i="28"/>
  <c r="G740" i="28"/>
  <c r="G732" i="28"/>
  <c r="G724" i="28"/>
  <c r="G716" i="28"/>
  <c r="G708" i="28"/>
  <c r="G700" i="28"/>
  <c r="G692" i="28"/>
  <c r="G684" i="28"/>
  <c r="G676" i="28"/>
  <c r="G668" i="28"/>
  <c r="G660" i="28"/>
  <c r="G652" i="28"/>
  <c r="G644" i="28"/>
  <c r="G636" i="28"/>
  <c r="G628" i="28"/>
  <c r="G620" i="28"/>
  <c r="G612" i="28"/>
  <c r="G604" i="28"/>
  <c r="G596" i="28"/>
  <c r="G588" i="28"/>
  <c r="G580" i="28"/>
  <c r="G572" i="28"/>
  <c r="G564" i="28"/>
  <c r="G556" i="28"/>
  <c r="G548" i="28"/>
  <c r="G540" i="28"/>
  <c r="G532" i="28"/>
  <c r="G524" i="28"/>
  <c r="G516" i="28"/>
  <c r="G508" i="28"/>
  <c r="G500" i="28"/>
  <c r="G492" i="28"/>
  <c r="G484" i="28"/>
  <c r="G476" i="28"/>
  <c r="G468" i="28"/>
  <c r="G463" i="28"/>
  <c r="G461" i="28"/>
  <c r="G459" i="28"/>
  <c r="G457" i="28"/>
  <c r="G455" i="28"/>
  <c r="G453" i="28"/>
  <c r="G451" i="28"/>
  <c r="G449" i="28"/>
  <c r="G447" i="28"/>
  <c r="G445" i="28"/>
  <c r="G443" i="28"/>
  <c r="G441" i="28"/>
  <c r="G439" i="28"/>
  <c r="G437" i="28"/>
  <c r="G435" i="28"/>
  <c r="G433" i="28"/>
  <c r="G431" i="28"/>
  <c r="G429" i="28"/>
  <c r="G427" i="28"/>
  <c r="G425" i="28"/>
  <c r="G423" i="28"/>
  <c r="G421" i="28"/>
  <c r="G419" i="28"/>
  <c r="G417" i="28"/>
  <c r="G415" i="28"/>
  <c r="G413" i="28"/>
  <c r="G411" i="28"/>
  <c r="G409" i="28"/>
  <c r="G407" i="28"/>
  <c r="G405" i="28"/>
  <c r="G403" i="28"/>
  <c r="G401" i="28"/>
  <c r="G399" i="28"/>
  <c r="G397" i="28"/>
  <c r="G395" i="28"/>
  <c r="G393" i="28"/>
  <c r="G391" i="28"/>
  <c r="G389" i="28"/>
  <c r="G387" i="28"/>
  <c r="G385" i="28"/>
  <c r="G383" i="28"/>
  <c r="G381" i="28"/>
  <c r="G379" i="28"/>
  <c r="G377" i="28"/>
  <c r="G375" i="28"/>
  <c r="G373" i="28"/>
  <c r="G371" i="28"/>
  <c r="G369" i="28"/>
  <c r="G367" i="28"/>
  <c r="G365" i="28"/>
  <c r="G363" i="28"/>
  <c r="G361" i="28"/>
  <c r="G359" i="28"/>
  <c r="G357" i="28"/>
  <c r="G355" i="28"/>
  <c r="G353" i="28"/>
  <c r="G351" i="28"/>
  <c r="G349" i="28"/>
  <c r="G347" i="28"/>
  <c r="G345" i="28"/>
  <c r="G343" i="28"/>
  <c r="G758" i="28"/>
  <c r="G750" i="28"/>
  <c r="G742" i="28"/>
  <c r="G734" i="28"/>
  <c r="G726" i="28"/>
  <c r="G718" i="28"/>
  <c r="G710" i="28"/>
  <c r="G702" i="28"/>
  <c r="G694" i="28"/>
  <c r="G686" i="28"/>
  <c r="G678" i="28"/>
  <c r="G670" i="28"/>
  <c r="G662" i="28"/>
  <c r="G654" i="28"/>
  <c r="G646" i="28"/>
  <c r="G638" i="28"/>
  <c r="G630" i="28"/>
  <c r="G622" i="28"/>
  <c r="G614" i="28"/>
  <c r="G606" i="28"/>
  <c r="G598" i="28"/>
  <c r="G590" i="28"/>
  <c r="G582" i="28"/>
  <c r="G574" i="28"/>
  <c r="G566" i="28"/>
  <c r="G558" i="28"/>
  <c r="G550" i="28"/>
  <c r="G542" i="28"/>
  <c r="G534" i="28"/>
  <c r="G526" i="28"/>
  <c r="G518" i="28"/>
  <c r="G510" i="28"/>
  <c r="G502" i="28"/>
  <c r="G494" i="28"/>
  <c r="G486" i="28"/>
  <c r="G478" i="28"/>
  <c r="G470" i="28"/>
  <c r="G341" i="28"/>
  <c r="G333" i="28"/>
  <c r="G325" i="28"/>
  <c r="G317" i="28"/>
  <c r="G309" i="28"/>
  <c r="G301" i="28"/>
  <c r="G293" i="28"/>
  <c r="G285" i="28"/>
  <c r="G277" i="28"/>
  <c r="G335" i="28"/>
  <c r="G327" i="28"/>
  <c r="G319" i="28"/>
  <c r="G311" i="28"/>
  <c r="G303" i="28"/>
  <c r="G337" i="28"/>
  <c r="G329" i="28"/>
  <c r="G321" i="28"/>
  <c r="G313" i="28"/>
  <c r="G305" i="28"/>
  <c r="G297" i="28"/>
  <c r="G289" i="28"/>
  <c r="G281" i="28"/>
  <c r="G273" i="28"/>
  <c r="G271" i="28"/>
  <c r="G269" i="28"/>
  <c r="G267" i="28"/>
  <c r="G265" i="28"/>
  <c r="G263" i="28"/>
  <c r="G261" i="28"/>
  <c r="G259" i="28"/>
  <c r="G257" i="28"/>
  <c r="G255" i="28"/>
  <c r="G253" i="28"/>
  <c r="G251" i="28"/>
  <c r="G249" i="28"/>
  <c r="G247" i="28"/>
  <c r="G245" i="28"/>
  <c r="G243" i="28"/>
  <c r="G241" i="28"/>
  <c r="G239" i="28"/>
  <c r="G237" i="28"/>
  <c r="G235" i="28"/>
  <c r="G233" i="28"/>
  <c r="G231" i="28"/>
  <c r="G229" i="28"/>
  <c r="G227" i="28"/>
  <c r="G225" i="28"/>
  <c r="G223" i="28"/>
  <c r="G221" i="28"/>
  <c r="G219" i="28"/>
  <c r="G217" i="28"/>
  <c r="G215" i="28"/>
  <c r="G213" i="28"/>
  <c r="G211" i="28"/>
  <c r="G209" i="28"/>
  <c r="G207" i="28"/>
  <c r="G205" i="28"/>
  <c r="G203" i="28"/>
  <c r="G201" i="28"/>
  <c r="G199" i="28"/>
  <c r="G197" i="28"/>
  <c r="G195" i="28"/>
  <c r="G193" i="28"/>
  <c r="G191" i="28"/>
  <c r="G189" i="28"/>
  <c r="G187" i="28"/>
  <c r="G185" i="28"/>
  <c r="G183" i="28"/>
  <c r="G181" i="28"/>
  <c r="G179" i="28"/>
  <c r="G177" i="28"/>
  <c r="G175" i="28"/>
  <c r="G173" i="28"/>
  <c r="G171" i="28"/>
  <c r="G169" i="28"/>
  <c r="G167" i="28"/>
  <c r="G165" i="28"/>
  <c r="G163" i="28"/>
  <c r="G161" i="28"/>
  <c r="G159" i="28"/>
  <c r="G157" i="28"/>
  <c r="G155" i="28"/>
  <c r="G339" i="28"/>
  <c r="G331" i="28"/>
  <c r="G323" i="28"/>
  <c r="G315" i="28"/>
  <c r="G307" i="28"/>
  <c r="G299" i="28"/>
  <c r="G291" i="28"/>
  <c r="G283" i="28"/>
  <c r="G166" i="28"/>
  <c r="G182" i="28"/>
  <c r="G198" i="28"/>
  <c r="G214" i="28"/>
  <c r="G230" i="28"/>
  <c r="G246" i="28"/>
  <c r="G262" i="28"/>
  <c r="G287" i="28"/>
  <c r="G164" i="28"/>
  <c r="G180" i="28"/>
  <c r="G196" i="28"/>
  <c r="G212" i="28"/>
  <c r="G228" i="28"/>
  <c r="G244" i="28"/>
  <c r="G260" i="28"/>
  <c r="G17" i="28"/>
  <c r="G19" i="28"/>
  <c r="G21" i="28"/>
  <c r="G23" i="28"/>
  <c r="G25" i="28"/>
  <c r="G27" i="28"/>
  <c r="G29" i="28"/>
  <c r="G31" i="28"/>
  <c r="G33" i="28"/>
  <c r="G35" i="28"/>
  <c r="G37" i="28"/>
  <c r="G39" i="28"/>
  <c r="G41" i="28"/>
  <c r="G43" i="28"/>
  <c r="G45" i="28"/>
  <c r="G47" i="28"/>
  <c r="G49" i="28"/>
  <c r="G51" i="28"/>
  <c r="G53" i="28"/>
  <c r="G55" i="28"/>
  <c r="G57" i="28"/>
  <c r="G59" i="28"/>
  <c r="G61" i="28"/>
  <c r="G63" i="28"/>
  <c r="G65" i="28"/>
  <c r="G67" i="28"/>
  <c r="G69" i="28"/>
  <c r="G71" i="28"/>
  <c r="G73" i="28"/>
  <c r="G75" i="28"/>
  <c r="G77" i="28"/>
  <c r="G79" i="28"/>
  <c r="G81" i="28"/>
  <c r="G83" i="28"/>
  <c r="G85" i="28"/>
  <c r="G87" i="28"/>
  <c r="G89" i="28"/>
  <c r="G91" i="28"/>
  <c r="G93" i="28"/>
  <c r="G95" i="28"/>
  <c r="G97" i="28"/>
  <c r="G99" i="28"/>
  <c r="G101" i="28"/>
  <c r="G103" i="28"/>
  <c r="G105" i="28"/>
  <c r="G107" i="28"/>
  <c r="G109" i="28"/>
  <c r="G111" i="28"/>
  <c r="G113" i="28"/>
  <c r="G115" i="28"/>
  <c r="G117" i="28"/>
  <c r="G119" i="28"/>
  <c r="G121" i="28"/>
  <c r="G123" i="28"/>
  <c r="G125" i="28"/>
  <c r="G127" i="28"/>
  <c r="G129" i="28"/>
  <c r="G131" i="28"/>
  <c r="G133" i="28"/>
  <c r="G135" i="28"/>
  <c r="G137" i="28"/>
  <c r="G139" i="28"/>
  <c r="G141" i="28"/>
  <c r="G143" i="28"/>
  <c r="G145" i="28"/>
  <c r="G147" i="28"/>
  <c r="G149" i="28"/>
  <c r="G151" i="28"/>
  <c r="G153" i="28"/>
  <c r="G162" i="28"/>
  <c r="G178" i="28"/>
  <c r="G194" i="28"/>
  <c r="G210" i="28"/>
  <c r="G226" i="28"/>
  <c r="G242" i="28"/>
  <c r="G258" i="28"/>
  <c r="G295" i="28"/>
  <c r="G160" i="28"/>
  <c r="G176" i="28"/>
  <c r="G192" i="28"/>
  <c r="G208" i="28"/>
  <c r="G224" i="28"/>
  <c r="G240" i="28"/>
  <c r="G256" i="28"/>
  <c r="G272" i="28"/>
  <c r="G158" i="28"/>
  <c r="G174" i="28"/>
  <c r="G190" i="28"/>
  <c r="G206" i="28"/>
  <c r="G222" i="28"/>
  <c r="G238" i="28"/>
  <c r="G254" i="28"/>
  <c r="G270" i="28"/>
  <c r="G275" i="28"/>
  <c r="G156" i="28"/>
  <c r="G172" i="28"/>
  <c r="G188" i="28"/>
  <c r="G204" i="28"/>
  <c r="G220" i="28"/>
  <c r="G236" i="28"/>
  <c r="G252" i="28"/>
  <c r="G268" i="28"/>
  <c r="G170" i="28"/>
  <c r="G186" i="28"/>
  <c r="G202" i="28"/>
  <c r="G218" i="28"/>
  <c r="G234" i="28"/>
  <c r="G250" i="28"/>
  <c r="G266" i="28"/>
  <c r="G279" i="28"/>
  <c r="G168" i="28"/>
  <c r="G184" i="28"/>
  <c r="G200" i="28"/>
  <c r="G216" i="28"/>
  <c r="G232" i="28"/>
  <c r="G248" i="28"/>
  <c r="G264" i="28"/>
  <c r="G62" i="29" l="1"/>
  <c r="I62" i="29" s="1"/>
  <c r="L62" i="29" s="1"/>
  <c r="N62" i="29" s="1"/>
  <c r="O62" i="29" s="1"/>
  <c r="G63" i="29"/>
  <c r="I63" i="29" s="1"/>
  <c r="L63" i="29" s="1"/>
  <c r="N63" i="29" s="1"/>
  <c r="O63" i="29" s="1"/>
</calcChain>
</file>

<file path=xl/sharedStrings.xml><?xml version="1.0" encoding="utf-8"?>
<sst xmlns="http://schemas.openxmlformats.org/spreadsheetml/2006/main" count="6083" uniqueCount="2995">
  <si>
    <t>PPC20</t>
  </si>
  <si>
    <t>DESCRIPCION</t>
  </si>
  <si>
    <t>CONSOLIDADO DE MATERIALES</t>
  </si>
  <si>
    <t>CODIGO</t>
  </si>
  <si>
    <t>PPM29</t>
  </si>
  <si>
    <t>ITEM</t>
  </si>
  <si>
    <t>PPC19</t>
  </si>
  <si>
    <t>TA060SIR0S1C1240A±0</t>
  </si>
  <si>
    <t>PPC09</t>
  </si>
  <si>
    <t>EMSU1P75C1</t>
  </si>
  <si>
    <t>EMSS1P75C2</t>
  </si>
  <si>
    <t>EMSS2P70C4</t>
  </si>
  <si>
    <t>EMAM1P75C1</t>
  </si>
  <si>
    <t>EMSS1P75C1</t>
  </si>
  <si>
    <t>TA060SIR0S1C1240B±0</t>
  </si>
  <si>
    <t>TA060SIR0D1C1240B±0</t>
  </si>
  <si>
    <t>PPC08</t>
  </si>
  <si>
    <t>RESUMEN DE PRECIOS DE LOS SUMINISTROS DE LINEAS DE TRANSMISIÓN</t>
  </si>
  <si>
    <t>Indice de Suministros</t>
  </si>
  <si>
    <t>Torres de Acero</t>
  </si>
  <si>
    <t>Armado de Estructuras de Acero y Concreto</t>
  </si>
  <si>
    <t>Armado de Estructuras de Madera</t>
  </si>
  <si>
    <t>TORRES DE ACERO</t>
  </si>
  <si>
    <t>PRECIO CIF UNITARIO
(US$)</t>
  </si>
  <si>
    <t>TA220COR0D0C1600S-6</t>
  </si>
  <si>
    <t>TA220COR0D0C1600S-3</t>
  </si>
  <si>
    <t>TA220COR0D0C1600S±0</t>
  </si>
  <si>
    <t>TA220COR0D0C1600S+3</t>
  </si>
  <si>
    <t>TA220COR0D0C1600S+6</t>
  </si>
  <si>
    <t>TA220COR0D0C1600A-3</t>
  </si>
  <si>
    <t>TA220COR0D0C1600A±0</t>
  </si>
  <si>
    <t>TA220COR0D0C1600A+3</t>
  </si>
  <si>
    <t>TA220COR0D0C1600B-3</t>
  </si>
  <si>
    <t>TA220COR0D0C1600B±0</t>
  </si>
  <si>
    <t>TA220COR0D0C1600B+3</t>
  </si>
  <si>
    <t>TA220COR0D0C1600R-3</t>
  </si>
  <si>
    <t>TA220COR0D0C1600R±0</t>
  </si>
  <si>
    <t>TA220COR0D0C1600R+3</t>
  </si>
  <si>
    <t>TA220SIR2S2C2726S-6</t>
  </si>
  <si>
    <t>TA220SIR2S2C2726S-3</t>
  </si>
  <si>
    <t>TA220SIR2S2C2726S±0</t>
  </si>
  <si>
    <t>TA220SIR2S2C2726S+3</t>
  </si>
  <si>
    <t>TA220SIR2S2C2726S+6</t>
  </si>
  <si>
    <t>TA220SIR2S2C2726A-3</t>
  </si>
  <si>
    <t>TA220SIR2S2C2726A±0</t>
  </si>
  <si>
    <t>TA220SIR2S2C2726A+3</t>
  </si>
  <si>
    <t>TA220SIR2S2C2726B-3</t>
  </si>
  <si>
    <t>TA220SIR2S2C2726B±0</t>
  </si>
  <si>
    <t>TA220SIR2S2C2726B+3</t>
  </si>
  <si>
    <t>TA220SIR2S2C2726R-3</t>
  </si>
  <si>
    <t>TA220SIR2S2C2726R±0</t>
  </si>
  <si>
    <t>TA220SIR2S2C2726R+3</t>
  </si>
  <si>
    <t>TA220SIR2S2C2592S-6</t>
  </si>
  <si>
    <t>TA220SIR2S2C2592S-3</t>
  </si>
  <si>
    <t>TA220SIR2S2C2592S±0</t>
  </si>
  <si>
    <t>TA220SIR2S2C2592S+3</t>
  </si>
  <si>
    <t>TA220SIR2S2C2592S+6</t>
  </si>
  <si>
    <t>TA220SIR2S2C2592A-3</t>
  </si>
  <si>
    <t>TA220SIR2S2C2592A±0</t>
  </si>
  <si>
    <t>TA220SIR2S2C2592A+3</t>
  </si>
  <si>
    <t>TA220SIR2S2C2592B-3</t>
  </si>
  <si>
    <t>TA220SIR2S2C2592B±0</t>
  </si>
  <si>
    <t>TA220SIR2S2C2592B+3</t>
  </si>
  <si>
    <t>TA220SIR2S2C2592R-3</t>
  </si>
  <si>
    <t>TA220SIR2S2C2592R±0</t>
  </si>
  <si>
    <t>TA220SIR2S2C2592R+3</t>
  </si>
  <si>
    <t>TA220SIR2D2C2726S-6</t>
  </si>
  <si>
    <t>TA220SIR2D2C2726S-3</t>
  </si>
  <si>
    <t>TA220SIR2D2C2726S±0</t>
  </si>
  <si>
    <t>TA220SIR2D2C2726S+3</t>
  </si>
  <si>
    <t>TA220SIR2D2C2726S+6</t>
  </si>
  <si>
    <t>TA220SIR2D2C2726A-3</t>
  </si>
  <si>
    <t>TA220SIR2D2C2726A±0</t>
  </si>
  <si>
    <t>TA220SIR2D2C2726A+3</t>
  </si>
  <si>
    <t>TA220SIR2D2C2726B-3</t>
  </si>
  <si>
    <t>TA220SIR2D2C2726B±0</t>
  </si>
  <si>
    <t>TA220SIR2D2C2726B+3</t>
  </si>
  <si>
    <t>TA220SIR2D2C2726R-3</t>
  </si>
  <si>
    <t>TA220SIR2D2C2726R±0</t>
  </si>
  <si>
    <t>TA220SIR2D2C2726R+3</t>
  </si>
  <si>
    <t>TA220SIR2D2C2592S-6</t>
  </si>
  <si>
    <t>TA220SIR2D2C2592S-3</t>
  </si>
  <si>
    <t>TA220SIR2D2C2592S±0</t>
  </si>
  <si>
    <t>TA220SIR2D2C2592S+3</t>
  </si>
  <si>
    <t>TA220SIR2D2C2592S+6</t>
  </si>
  <si>
    <t>TA220SIR2D2C2592A-3</t>
  </si>
  <si>
    <t>TA220SIR2D2C2592A±0</t>
  </si>
  <si>
    <t>TA220SIR2D2C2592A+3</t>
  </si>
  <si>
    <t>TA220SIR2D2C2592B-3</t>
  </si>
  <si>
    <t>TA220SIR2D2C2592B±0</t>
  </si>
  <si>
    <t>TA220SIR2D2C2592B+3</t>
  </si>
  <si>
    <t>TA220SIR2D2C2592R-3</t>
  </si>
  <si>
    <t>TA220SIR2D2C2592R±0</t>
  </si>
  <si>
    <t>TA220SIR2D2C2592R+3</t>
  </si>
  <si>
    <t>TA220SIR1S2C2726S-6</t>
  </si>
  <si>
    <t>TA220SIR1S2C2726S-3</t>
  </si>
  <si>
    <t>TA220SIR1S2C2726S±0</t>
  </si>
  <si>
    <t>TA220SIR1S2C2726S+3</t>
  </si>
  <si>
    <t>TA220SIR1S2C2726S+6</t>
  </si>
  <si>
    <t>TA220SIR1S2C2726A-3</t>
  </si>
  <si>
    <t>TA220SIR1S2C2726A±0</t>
  </si>
  <si>
    <t>TA220SIR1S2C2726A+3</t>
  </si>
  <si>
    <t>TA220SIR1S2C2726B-3</t>
  </si>
  <si>
    <t>TA220SIR1S2C2726B±0</t>
  </si>
  <si>
    <t>TA220SIR1S2C2726B+3</t>
  </si>
  <si>
    <t>TA220SIR1S2C2726R-3</t>
  </si>
  <si>
    <t>TA220SIR1S2C2726R±0</t>
  </si>
  <si>
    <t>TA220SIR1S2C2726R+3</t>
  </si>
  <si>
    <t>TA220SIR1S2C2592S-6</t>
  </si>
  <si>
    <t>TA220SIR1S2C2592S-3</t>
  </si>
  <si>
    <t>TA220SIR1S2C2592S±0</t>
  </si>
  <si>
    <t>TA220SIR1S2C2592S+3</t>
  </si>
  <si>
    <t>TA220SIR1S2C2592S+6</t>
  </si>
  <si>
    <t>TA220SIR1S2C2592A-3</t>
  </si>
  <si>
    <t>TA220SIR1S2C2592A±0</t>
  </si>
  <si>
    <t>TA220SIR1S2C2592A+3</t>
  </si>
  <si>
    <t>TA220SIR1S2C2592B-3</t>
  </si>
  <si>
    <t>TA220SIR1S2C2592B±0</t>
  </si>
  <si>
    <t>TA220SIR1S2C2592B+3</t>
  </si>
  <si>
    <t>TA220SIR1S2C2592R-3</t>
  </si>
  <si>
    <t>TA220SIR1S2C2592R±0</t>
  </si>
  <si>
    <t>TA220SIR1S2C2592R+3</t>
  </si>
  <si>
    <t>TA220SIR1S1C2726S-6</t>
  </si>
  <si>
    <t>TA220SIR1S1C2726S-3</t>
  </si>
  <si>
    <t>TA220SIR1S1C2726S±0</t>
  </si>
  <si>
    <t>TA220SIR1S1C2726S+3</t>
  </si>
  <si>
    <t>TA220SIR1S1C2726S+6</t>
  </si>
  <si>
    <t>TA220SIR1S1C2726A-3</t>
  </si>
  <si>
    <t>TA220SIR1S1C2726A±0</t>
  </si>
  <si>
    <t>TA220SIR1S1C2726A+3</t>
  </si>
  <si>
    <t>TA220SIR1S1C2726B-3</t>
  </si>
  <si>
    <t>TA220SIR1S1C2726B±0</t>
  </si>
  <si>
    <t>TA220SIR1S1C2726B+3</t>
  </si>
  <si>
    <t>TA220SIR1S1C2726R-3</t>
  </si>
  <si>
    <t>TA220SIR1S1C2726R±0</t>
  </si>
  <si>
    <t>TA220SIR1S1C2726R+3</t>
  </si>
  <si>
    <t>TA220SIR1S1C2592S-6</t>
  </si>
  <si>
    <t>TA220SIR1S1C2592S-3</t>
  </si>
  <si>
    <t>TA220SIR1S1C2592S±0</t>
  </si>
  <si>
    <t>TA220SIR1S1C2592S+3</t>
  </si>
  <si>
    <t>TA220SIR1S1C2592S+6</t>
  </si>
  <si>
    <t>TA220SIR1S1C2592A-3</t>
  </si>
  <si>
    <t>TA220SIR1S1C2592A±0</t>
  </si>
  <si>
    <t>TA220SIR1S1C2592A+3</t>
  </si>
  <si>
    <t>TA220SIR1S1C2592B-3</t>
  </si>
  <si>
    <t>TA220SIR1S1C2592B±0</t>
  </si>
  <si>
    <t>TA220SIR1S1C2592B+3</t>
  </si>
  <si>
    <t>TA220SIR1S1C2592R-3</t>
  </si>
  <si>
    <t>TA220SIR1S1C2592R±0</t>
  </si>
  <si>
    <t>TA220SIR1S1C2592R+3</t>
  </si>
  <si>
    <t>TA220SIR1D2C2726S-6</t>
  </si>
  <si>
    <t>TA220SIR1D2C2726S-3</t>
  </si>
  <si>
    <t>TA220SIR1D2C2726S±0</t>
  </si>
  <si>
    <t>TA220SIR1D2C2726S+3</t>
  </si>
  <si>
    <t>TA220SIR1D2C2726S+6</t>
  </si>
  <si>
    <t>TA220SIR1D2C2726A-3</t>
  </si>
  <si>
    <t>TA220SIR1D2C2726A±0</t>
  </si>
  <si>
    <t>TA220SIR1D2C2726A+3</t>
  </si>
  <si>
    <t>TA220SIR1D2C2726B-3</t>
  </si>
  <si>
    <t>TA220SIR1D2C2726B±0</t>
  </si>
  <si>
    <t>TA220SIR1D2C2726B+3</t>
  </si>
  <si>
    <t>TA220SIR1D2C2726R-3</t>
  </si>
  <si>
    <t>TA220SIR1D2C2726R±0</t>
  </si>
  <si>
    <t>TA220SIR1D2C2726R+3</t>
  </si>
  <si>
    <t>TA220SIR1D2C2592S-6</t>
  </si>
  <si>
    <t>TA220SIR1D2C2592S-3</t>
  </si>
  <si>
    <t>TA220SIR1D2C2592S±0</t>
  </si>
  <si>
    <t>TA220SIR1D2C2592S+3</t>
  </si>
  <si>
    <t>TA220SIR1D2C2592S+6</t>
  </si>
  <si>
    <t>TA220SIR1D2C2592A-3</t>
  </si>
  <si>
    <t>TA220SIR1D2C2592A±0</t>
  </si>
  <si>
    <t>TA220SIR1D2C2592A+3</t>
  </si>
  <si>
    <t>TA220SIR1D2C2592B-3</t>
  </si>
  <si>
    <t>TA220SIR1D2C2592B±0</t>
  </si>
  <si>
    <t>TA220SIR1D2C2592B+3</t>
  </si>
  <si>
    <t>TA220SIR1D2C2592R-3</t>
  </si>
  <si>
    <t>TA220SIR1D2C2592R±0</t>
  </si>
  <si>
    <t>TA220SIR1D2C2592R+3</t>
  </si>
  <si>
    <t>TA220SIR1D1C2726S-6</t>
  </si>
  <si>
    <t>TA220SIR1D1C2726S-3</t>
  </si>
  <si>
    <t>TA220SIR1D1C2726S±0</t>
  </si>
  <si>
    <t>TA220SIR1D1C2726S+3</t>
  </si>
  <si>
    <t>TA220SIR1D1C2726S+6</t>
  </si>
  <si>
    <t>TA220SIR1D1C2726A-3</t>
  </si>
  <si>
    <t>TA220SIR1D1C2726A±0</t>
  </si>
  <si>
    <t>TA220SIR1D1C2726A+3</t>
  </si>
  <si>
    <t>TA220SIR1D1C2726B-3</t>
  </si>
  <si>
    <t>TA220SIR1D1C2726B±0</t>
  </si>
  <si>
    <t>TA220SIR1D1C2726B+3</t>
  </si>
  <si>
    <t>TA220SIR1D1C2726R-3</t>
  </si>
  <si>
    <t>TA220SIR1D1C2726R±0</t>
  </si>
  <si>
    <t>TA220SIR1D1C2726R+3</t>
  </si>
  <si>
    <t>TA220SIR1D1C2592S-6</t>
  </si>
  <si>
    <t>TA220SIR1D1C2592S-3</t>
  </si>
  <si>
    <t>TA220SIR1D1C2592S±0</t>
  </si>
  <si>
    <t>TA220SIR1D1C2592S+3</t>
  </si>
  <si>
    <t>TA220SIR1D1C2592S+6</t>
  </si>
  <si>
    <t>TA220SIR1D1C2592A-3</t>
  </si>
  <si>
    <t>TA220SIR1D1C2592A±0</t>
  </si>
  <si>
    <t>TA220SIR1D1C2592A+3</t>
  </si>
  <si>
    <t>TA220SIR1D1C2592B-3</t>
  </si>
  <si>
    <t>TA220SIR1D1C2592B±0</t>
  </si>
  <si>
    <t>TA220SIR1D1C2592B+3</t>
  </si>
  <si>
    <t>TA220SIR1D1C2592R-3</t>
  </si>
  <si>
    <t>TA220SIR1D1C2592R±0</t>
  </si>
  <si>
    <t>TA220SIR1D1C2592R+3</t>
  </si>
  <si>
    <t>TA220SIR0S2C1600S-6</t>
  </si>
  <si>
    <t>TA220SIR0S2C1600S-3</t>
  </si>
  <si>
    <t>TA220SIR0S2C1600S±0</t>
  </si>
  <si>
    <t>TA220SIR0S2C1600S+3</t>
  </si>
  <si>
    <t>TA220SIR0S2C1600S+6</t>
  </si>
  <si>
    <t>TA220SIR0S2C1600A-3</t>
  </si>
  <si>
    <t>TA220SIR0S2C1600A±0</t>
  </si>
  <si>
    <t>TA220SIR0S2C1600A+3</t>
  </si>
  <si>
    <t>TA220SIR0S2C1600B-3</t>
  </si>
  <si>
    <t>TA220SIR0S2C1600B±0</t>
  </si>
  <si>
    <t>TA220SIR0S2C1600B+3</t>
  </si>
  <si>
    <t>TA220SIR0S2C1600R-3</t>
  </si>
  <si>
    <t>TA220SIR0S2C1600R±0</t>
  </si>
  <si>
    <t>TA220SIR0S2C1600R+3</t>
  </si>
  <si>
    <t>TA220SIR0S2C1500S-6</t>
  </si>
  <si>
    <t>TA220SIR0S2C1500S-3</t>
  </si>
  <si>
    <t>TA220SIR0S2C1500S±0</t>
  </si>
  <si>
    <t>TA220SIR0S2C1500S+3</t>
  </si>
  <si>
    <t>TA220SIR0S2C1500S+6</t>
  </si>
  <si>
    <t>TA220SIR0S2C1500A-3</t>
  </si>
  <si>
    <t>TA220SIR0S2C1500A±0</t>
  </si>
  <si>
    <t>TA220SIR0S2C1500A+3</t>
  </si>
  <si>
    <t>TA220SIR0S2C1500B-3</t>
  </si>
  <si>
    <t>TA220SIR0S2C1500B±0</t>
  </si>
  <si>
    <t>TA220SIR0S2C1500B+3</t>
  </si>
  <si>
    <t>TA220SIR0S2C1500R-3</t>
  </si>
  <si>
    <t>TA220SIR0S2C1500R±0</t>
  </si>
  <si>
    <t>TA220SIR0S2C1500R+3</t>
  </si>
  <si>
    <t>TA220SIR0S1C1600S-6</t>
  </si>
  <si>
    <t>TA220SIR0S1C1600S-3</t>
  </si>
  <si>
    <t>TA220SIR0S1C1600S±0</t>
  </si>
  <si>
    <t>TA220SIR0S1C1600S+3</t>
  </si>
  <si>
    <t>TA220SIR0S1C1600S+6</t>
  </si>
  <si>
    <t>TA220SIR0S1C1600A-3</t>
  </si>
  <si>
    <t>TA220SIR0S1C1600A±0</t>
  </si>
  <si>
    <t>TA220SIR0S1C1600A+3</t>
  </si>
  <si>
    <t>TA220SIR0S1C1600B-3</t>
  </si>
  <si>
    <t>TA220SIR0S1C1600B±0</t>
  </si>
  <si>
    <t>TA220SIR0S1C1600B+3</t>
  </si>
  <si>
    <t>TA220SIR0S1C1600R-3</t>
  </si>
  <si>
    <t>TA220SIR0S1C1600R±0</t>
  </si>
  <si>
    <t>TA220SIR0S1C1600R+3</t>
  </si>
  <si>
    <t>TA220SIR0S1C1500S-6</t>
  </si>
  <si>
    <t>TA220SIR0S1C1500S-3</t>
  </si>
  <si>
    <t>TA220SIR0S1C1500S±0</t>
  </si>
  <si>
    <t>TA220SIR0S1C1500S+3</t>
  </si>
  <si>
    <t>TA220SIR0S1C1500S+6</t>
  </si>
  <si>
    <t>TA220SIR0S1C1500A-3</t>
  </si>
  <si>
    <t>TA220SIR0S1C1500A±0</t>
  </si>
  <si>
    <t>TA220SIR0S1C1500A+3</t>
  </si>
  <si>
    <t>TA220SIR0S1C1500B-3</t>
  </si>
  <si>
    <t>TA220SIR0S1C1500B±0</t>
  </si>
  <si>
    <t>TA220SIR0S1C1500B+3</t>
  </si>
  <si>
    <t>TA220SIR0S1C1500R-3</t>
  </si>
  <si>
    <t>TA220SIR0S1C1500R±0</t>
  </si>
  <si>
    <t>TA220SIR0S1C1500R+3</t>
  </si>
  <si>
    <t>TA220SIR0D2C1700S-6</t>
  </si>
  <si>
    <t>TA220SIR0D2C1700S-3</t>
  </si>
  <si>
    <t>TA220SIR0D2C1700S±0</t>
  </si>
  <si>
    <t>TA220SIR0D2C1700S+3</t>
  </si>
  <si>
    <t>TA220SIR0D2C1700S+6</t>
  </si>
  <si>
    <t>TA220SIR0D2C1700A-3</t>
  </si>
  <si>
    <t>TA220SIR0D2C1700A±0</t>
  </si>
  <si>
    <t>TA220SIR0D2C1700A+3</t>
  </si>
  <si>
    <t>TA220SIR0D2C1700B-3</t>
  </si>
  <si>
    <t>TA220SIR0D2C1700B±0</t>
  </si>
  <si>
    <t>TA220SIR0D2C1700B+3</t>
  </si>
  <si>
    <t>TA220SIR0D2C1700R-3</t>
  </si>
  <si>
    <t>TA220SIR0D2C1700R±0</t>
  </si>
  <si>
    <t>TA220SIR0D2C1700R+3</t>
  </si>
  <si>
    <t>TA220SIR0D2C1600S-6</t>
  </si>
  <si>
    <t>TA220SIR0D2C1600S-3</t>
  </si>
  <si>
    <t>TA220SIR0D2C1600S±0</t>
  </si>
  <si>
    <t>TA220SIR0D2C1600S+3</t>
  </si>
  <si>
    <t>TA220SIR0D2C1600S+6</t>
  </si>
  <si>
    <t>TA220SIR0D2C1600A-3</t>
  </si>
  <si>
    <t>TA220SIR0D2C1600A±0</t>
  </si>
  <si>
    <t>TA220SIR0D2C1600A+3</t>
  </si>
  <si>
    <t>TA220SIR0D2C1600B-3</t>
  </si>
  <si>
    <t>TA220SIR0D2C1600B±0</t>
  </si>
  <si>
    <t>TA220SIR0D2C1600B+3</t>
  </si>
  <si>
    <t>TA220SIR0D2C1600R-3</t>
  </si>
  <si>
    <t>TA220SIR0D2C1600R±0</t>
  </si>
  <si>
    <t>TA220SIR0D2C1600R+3</t>
  </si>
  <si>
    <t>TA220SIR0D1C1700S-6</t>
  </si>
  <si>
    <t>TA220SIR0D1C1700S-3</t>
  </si>
  <si>
    <t>TA220SIR0D1C1700S±0</t>
  </si>
  <si>
    <t>TA220SIR0D1C1700S+3</t>
  </si>
  <si>
    <t>TA220SIR0D1C1700S+6</t>
  </si>
  <si>
    <t>TA220SIR0D1C1700A-3</t>
  </si>
  <si>
    <t>TA220SIR0D1C1700A±0</t>
  </si>
  <si>
    <t>TA220SIR0D1C1700A+3</t>
  </si>
  <si>
    <t>TA220SIR0D1C1700B-3</t>
  </si>
  <si>
    <t>TA220SIR0D1C1700B±0</t>
  </si>
  <si>
    <t>TA220SIR0D1C1700B+3</t>
  </si>
  <si>
    <t>TA220SIR0D1C1700R-3</t>
  </si>
  <si>
    <t>TA220SIR0D1C1700R±0</t>
  </si>
  <si>
    <t>TA220SIR0D1C1700R+3</t>
  </si>
  <si>
    <t>TA220SIR0D1C1600S-6</t>
  </si>
  <si>
    <t>TA220SIR0D1C1600S-3</t>
  </si>
  <si>
    <t>TA220SIR0D1C1600S±0</t>
  </si>
  <si>
    <t>TA220SIR0D1C1600S+3</t>
  </si>
  <si>
    <t>TA220SIR0D1C1600S+6</t>
  </si>
  <si>
    <t>TA220SIR0D1C1600A-3</t>
  </si>
  <si>
    <t>TA220SIR0D1C1600A±0</t>
  </si>
  <si>
    <t>TA220SIR0D1C1600A+3</t>
  </si>
  <si>
    <t>TA220SIR0D1C1600B-3</t>
  </si>
  <si>
    <t>TA220SIR0D1C1600B±0</t>
  </si>
  <si>
    <t>TA220SIR0D1C1600B+3</t>
  </si>
  <si>
    <t>TA220SIR0D1C1600R-3</t>
  </si>
  <si>
    <t>TA220SIR0D1C1600R±0</t>
  </si>
  <si>
    <t>TA220SIR0D1C1600R+3</t>
  </si>
  <si>
    <t>TA220SER0S2C4500S-6</t>
  </si>
  <si>
    <t>TA220SER0S2C4500S-3</t>
  </si>
  <si>
    <t>TA220SER0S2C4500S±0</t>
  </si>
  <si>
    <t>TA220SER0S2C4500S+3</t>
  </si>
  <si>
    <t>TA220SER0S2C4500S+6</t>
  </si>
  <si>
    <t>TA220SER0S2C4500A-3</t>
  </si>
  <si>
    <t>TA220SER0S2C4500A±0</t>
  </si>
  <si>
    <t>TA220SER0S2C4500A+3</t>
  </si>
  <si>
    <t>TA220SER0S2C4500B-3</t>
  </si>
  <si>
    <t>TA220SER0S2C4500B±0</t>
  </si>
  <si>
    <t>TA220SER0S2C4500B+3</t>
  </si>
  <si>
    <t>TA220SER0S2C4500R-3</t>
  </si>
  <si>
    <t>TA220SER0S2C4500R±0</t>
  </si>
  <si>
    <t>TA220SER0S2C4500R+3</t>
  </si>
  <si>
    <t>TA220SER0S2C4400S-6</t>
  </si>
  <si>
    <t>TA220SER0S2C4400S-3</t>
  </si>
  <si>
    <t>TA220SER0S2C4400S±0</t>
  </si>
  <si>
    <t>TA220SER0S2C4400S+3</t>
  </si>
  <si>
    <t>TA220SER0S2C4400S+6</t>
  </si>
  <si>
    <t>TA220SER0S2C4400A-3</t>
  </si>
  <si>
    <t>TA220SER0S2C4400A±0</t>
  </si>
  <si>
    <t>TA220SER0S2C4400A+3</t>
  </si>
  <si>
    <t>TA220SER0S2C4400B-3</t>
  </si>
  <si>
    <t>TA220SER0S2C4400B±0</t>
  </si>
  <si>
    <t>TA220SER0S2C4400B+3</t>
  </si>
  <si>
    <t>TA220SER0S2C4400R-3</t>
  </si>
  <si>
    <t>TA220SER0S2C4400R±0</t>
  </si>
  <si>
    <t>TA220SER0S2C4400R+3</t>
  </si>
  <si>
    <t>TA220SER0S2C4600S-6</t>
  </si>
  <si>
    <t>TA220SER0S2C4600S-3</t>
  </si>
  <si>
    <t>TA220SER0S2C4600S±0</t>
  </si>
  <si>
    <t>TA220SER0S2C4600S+3</t>
  </si>
  <si>
    <t>TA220SER0S2C4600S+6</t>
  </si>
  <si>
    <t>TA220SER0S2C4600A-3</t>
  </si>
  <si>
    <t>TA220SER0S2C4600A±0</t>
  </si>
  <si>
    <t>TA220SER0S2C4600A+3</t>
  </si>
  <si>
    <t>TA220SER0S2C4600B-3</t>
  </si>
  <si>
    <t>TA220SER0S2C4600B±0</t>
  </si>
  <si>
    <t>TA220SER0S2C4600B+3</t>
  </si>
  <si>
    <t>TA220SER0S2C4600R-3</t>
  </si>
  <si>
    <t>TA220SER0S2C4600R±0</t>
  </si>
  <si>
    <t>TA220SER0S2C4600R+3</t>
  </si>
  <si>
    <t>TA220SER0S1C4500S-6</t>
  </si>
  <si>
    <t>TA220SER0S1C4500S-3</t>
  </si>
  <si>
    <t>TA220SER0S1C4500S±0</t>
  </si>
  <si>
    <t>TA220SER0S1C4500S+3</t>
  </si>
  <si>
    <t>TA220SER0S1C4500S+6</t>
  </si>
  <si>
    <t>TA220SER0S1C4500A-3</t>
  </si>
  <si>
    <t>TA220SER0S1C4500A±0</t>
  </si>
  <si>
    <t>TA220SER0S1C4500A+3</t>
  </si>
  <si>
    <t>TA220SER0S1C4500B-3</t>
  </si>
  <si>
    <t>TA220SER0S1C4500B±0</t>
  </si>
  <si>
    <t>TA220SER0S1C4500B+3</t>
  </si>
  <si>
    <t>TA220SER0S1C4500R-3</t>
  </si>
  <si>
    <t>TA220SER0S1C4500R±0</t>
  </si>
  <si>
    <t>TA220SER0S1C4500R+3</t>
  </si>
  <si>
    <t>TA220SER0S1C4400S-6</t>
  </si>
  <si>
    <t>TA220SER0S1C4400S-3</t>
  </si>
  <si>
    <t>TA220SER0S1C4400S±0</t>
  </si>
  <si>
    <t>TA220SER0S1C4400S+3</t>
  </si>
  <si>
    <t>TA220SER0S1C4400S+6</t>
  </si>
  <si>
    <t>TA220SER0S1C4400A-3</t>
  </si>
  <si>
    <t>TA220SER0S1C4400A±0</t>
  </si>
  <si>
    <t>TA220SER0S1C4400A+3</t>
  </si>
  <si>
    <t>TA220SER0S1C4400B-3</t>
  </si>
  <si>
    <t>TA220SER0S1C4400B±0</t>
  </si>
  <si>
    <t>TA220SER0S1C4400B+3</t>
  </si>
  <si>
    <t>TA220SER0S1C4400R-3</t>
  </si>
  <si>
    <t>TA220SER0S1C4400R±0</t>
  </si>
  <si>
    <t>TA220SER0S1C4400R+3</t>
  </si>
  <si>
    <t>TA220SER0S1C1600S-6</t>
  </si>
  <si>
    <t>TA220SER0S1C1600S-3</t>
  </si>
  <si>
    <t>TA220SER0S1C1600S±0</t>
  </si>
  <si>
    <t>TA220SER0S1C1600S+3</t>
  </si>
  <si>
    <t>TA220SER0S1C1600S+6</t>
  </si>
  <si>
    <t>TA220SER0S1C1600A-3</t>
  </si>
  <si>
    <t>TA220SER0S1C1600A±0</t>
  </si>
  <si>
    <t>TA220SER0S1C1600A+3</t>
  </si>
  <si>
    <t>TA220SER0S1C1600B-3</t>
  </si>
  <si>
    <t>TA220SER0S1C1600B±0</t>
  </si>
  <si>
    <t>TA220SER0S1C1600B+3</t>
  </si>
  <si>
    <t>TA220SER0S1C1600R-3</t>
  </si>
  <si>
    <t>TA220SER0S1C1600R±0</t>
  </si>
  <si>
    <t>TA220SER0S1C1600R+3</t>
  </si>
  <si>
    <t>TA220SER0S1C1500S-6</t>
  </si>
  <si>
    <t>TA220SER0S1C1500S-3</t>
  </si>
  <si>
    <t>TA220SER0S1C1500S±0</t>
  </si>
  <si>
    <t>TA220SER0S1C1500S+3</t>
  </si>
  <si>
    <t>TA220SER0S1C1500S+6</t>
  </si>
  <si>
    <t>TA220SER0S1C1500A-3</t>
  </si>
  <si>
    <t>TA220SER0S1C1500A±0</t>
  </si>
  <si>
    <t>TA220SER0S1C1500A+3</t>
  </si>
  <si>
    <t>TA220SER0S1C1500B-3</t>
  </si>
  <si>
    <t>TA220SER0S1C1500B±0</t>
  </si>
  <si>
    <t>TA220SER0S1C1500B+3</t>
  </si>
  <si>
    <t>TA220SER0S1C1500R-3</t>
  </si>
  <si>
    <t>TA220SER0S1C1500R±0</t>
  </si>
  <si>
    <t>TA220SER0S1C1500R+3</t>
  </si>
  <si>
    <t>TA220SER0S1C1400S-6</t>
  </si>
  <si>
    <t>TA220SER0S1C1400S-3</t>
  </si>
  <si>
    <t>TA220SER0S1C1400S±0</t>
  </si>
  <si>
    <t>TA220SER0S1C1400S+3</t>
  </si>
  <si>
    <t>TA220SER0S1C1400S+6</t>
  </si>
  <si>
    <t>TA220SER0S1C1400A-3</t>
  </si>
  <si>
    <t>TA220SER0S1C1400A±0</t>
  </si>
  <si>
    <t>TA220SER0S1C1400A+3</t>
  </si>
  <si>
    <t>TA220SER0S1C1400B-3</t>
  </si>
  <si>
    <t>TA220SER0S1C1400B±0</t>
  </si>
  <si>
    <t>TA220SER0S1C1400B+3</t>
  </si>
  <si>
    <t>TA220SER0S1C1400R-3</t>
  </si>
  <si>
    <t>TA220SER0S1C1400R±0</t>
  </si>
  <si>
    <t>TA220SER0S1C1400R+3</t>
  </si>
  <si>
    <t>TA220SER0D2C4600S-6</t>
  </si>
  <si>
    <t>TA220SER0D2C4600S-3</t>
  </si>
  <si>
    <t>TA220SER0D2C4600S±0</t>
  </si>
  <si>
    <t>TA220SER0D2C4600S+3</t>
  </si>
  <si>
    <t>TA220SER0D2C4600S+6</t>
  </si>
  <si>
    <t>TA220SER0D2C4600A-3</t>
  </si>
  <si>
    <t>TA220SER0D2C4600A±0</t>
  </si>
  <si>
    <t>TA220SER0D2C4600A+3</t>
  </si>
  <si>
    <t>TA220SER0D2C4600B-3</t>
  </si>
  <si>
    <t>TA220SER0D2C4600B±0</t>
  </si>
  <si>
    <t>TA220SER0D2C4600B+3</t>
  </si>
  <si>
    <t>TA220SER0D2C4600R-3</t>
  </si>
  <si>
    <t>TA220SER0D2C4600R±0</t>
  </si>
  <si>
    <t>TA220SER0D2C4600R+3</t>
  </si>
  <si>
    <t>TA220SER0S1C4600S-6</t>
  </si>
  <si>
    <t>TA220SER0S1C4600S-3</t>
  </si>
  <si>
    <t>TA220SER0S1C4600S±0</t>
  </si>
  <si>
    <t>TA220SER0S1C4600S+3</t>
  </si>
  <si>
    <t>TA220SER0S1C4600S+6</t>
  </si>
  <si>
    <t>TA220SER0S1C4600A-3</t>
  </si>
  <si>
    <t>TA220SER0S1C4600A±0</t>
  </si>
  <si>
    <t>TA220SER0S1C4600A+3</t>
  </si>
  <si>
    <t>TA220SER0S1C4600B-3</t>
  </si>
  <si>
    <t>TA220SER0S1C4600B±0</t>
  </si>
  <si>
    <t>TA220SER0S1C4600B+3</t>
  </si>
  <si>
    <t>TA220SER0S1C4600R-3</t>
  </si>
  <si>
    <t>TA220SER0S1C4600R±0</t>
  </si>
  <si>
    <t>TA220SER0S1C4600R+3</t>
  </si>
  <si>
    <t>TA138SIR2S1C2400S-6</t>
  </si>
  <si>
    <t>TA138SIR2S1C2400S-3</t>
  </si>
  <si>
    <t>TA138SIR2S1C2400S±0</t>
  </si>
  <si>
    <t>TA138SIR2S1C2400S+3</t>
  </si>
  <si>
    <t>TA138SIR2S1C2400S+6</t>
  </si>
  <si>
    <t>TA138SIR2S1C2400A-3</t>
  </si>
  <si>
    <t>TA138SIR2S1C2400A±0</t>
  </si>
  <si>
    <t>TA138SIR2S1C2400A+3</t>
  </si>
  <si>
    <t>TA138SIR2S1C2400B-3</t>
  </si>
  <si>
    <t>TA138SIR2S1C2400B±0</t>
  </si>
  <si>
    <t>TA138SIR2S1C2400B+3</t>
  </si>
  <si>
    <t>TA138SIR2S1C2400R-3</t>
  </si>
  <si>
    <t>TA138SIR2S1C2400R±0</t>
  </si>
  <si>
    <t>TA138SIR2S1C2400R+3</t>
  </si>
  <si>
    <t>TA138SIR2S1C2315S-6</t>
  </si>
  <si>
    <t>TA138SIR2S1C2315S-3</t>
  </si>
  <si>
    <t>TA138SIR2S1C2315S±0</t>
  </si>
  <si>
    <t>TA138SIR2S1C2315S+3</t>
  </si>
  <si>
    <t>TA138SIR2S1C2315S+6</t>
  </si>
  <si>
    <t>TA138SIR2S1C2315A-3</t>
  </si>
  <si>
    <t>TA138SIR2S1C2315A±0</t>
  </si>
  <si>
    <t>TA138SIR2S1C2315A+3</t>
  </si>
  <si>
    <t>TA138SIR2S1C2315B-3</t>
  </si>
  <si>
    <t>TA138SIR2S1C2315B±0</t>
  </si>
  <si>
    <t>TA138SIR2S1C2315B+3</t>
  </si>
  <si>
    <t>TA138SIR2S1C2315R-3</t>
  </si>
  <si>
    <t>TA138SIR2S1C2315R±0</t>
  </si>
  <si>
    <t>TA138SIR2S1C2315R+3</t>
  </si>
  <si>
    <t>TA138SIR2D1C2400S-6</t>
  </si>
  <si>
    <t>TA138SIR2D1C2400S-3</t>
  </si>
  <si>
    <t>TA138SIR2D1C2400S±0</t>
  </si>
  <si>
    <t>TA138SIR2D1C2400S+3</t>
  </si>
  <si>
    <t>TA138SIR2D1C2400S+6</t>
  </si>
  <si>
    <t>TA138SIR2D1C2400A-3</t>
  </si>
  <si>
    <t>TA138SIR2D1C2400A±0</t>
  </si>
  <si>
    <t>TA138SIR2D1C2400A+3</t>
  </si>
  <si>
    <t>TA138SIR2D1C2400B-3</t>
  </si>
  <si>
    <t>TA138SIR2D1C2400B±0</t>
  </si>
  <si>
    <t>TA138SIR2D1C2400B+3</t>
  </si>
  <si>
    <t>TA138SIR2D1C2400R-3</t>
  </si>
  <si>
    <t>TA138SIR2D1C2400R±0</t>
  </si>
  <si>
    <t>TA138SIR2D1C2400R+3</t>
  </si>
  <si>
    <t>TA138SIR2D1C2315S-6</t>
  </si>
  <si>
    <t>TA138SIR2D1C2315S-3</t>
  </si>
  <si>
    <t>TA138SIR2D1C2315S±0</t>
  </si>
  <si>
    <t>TA138SIR2D1C2315S+3</t>
  </si>
  <si>
    <t>TA138SIR2D1C2315S+6</t>
  </si>
  <si>
    <t>TA138SIR2D1C2315A-3</t>
  </si>
  <si>
    <t>TA138SIR2D1C2315A±0</t>
  </si>
  <si>
    <t>TA138SIR2D1C2315A+3</t>
  </si>
  <si>
    <t>TA138SIR2D1C2315B-3</t>
  </si>
  <si>
    <t>TA138SIR2D1C2315B±0</t>
  </si>
  <si>
    <t>TA138SIR2D1C2315B+3</t>
  </si>
  <si>
    <t>TA138SIR2D1C2315R-3</t>
  </si>
  <si>
    <t>TA138SIR2D1C2315R±0</t>
  </si>
  <si>
    <t>TA138SIR2D1C2315R+3</t>
  </si>
  <si>
    <t>TA138SIR1S1C1400S-6</t>
  </si>
  <si>
    <t>TA138SIR1S1C1400S-3</t>
  </si>
  <si>
    <t>TA138SIR1S1C1400S±0</t>
  </si>
  <si>
    <t>TA138SIR1S1C1400S+3</t>
  </si>
  <si>
    <t>TA138SIR1S1C1400S+6</t>
  </si>
  <si>
    <t>TA138SIR1S1C1400A-3</t>
  </si>
  <si>
    <t>TA138SIR1S1C1400A±0</t>
  </si>
  <si>
    <t>TA138SIR1S1C1400A+3</t>
  </si>
  <si>
    <t>TA138SIR1S1C1400B-3</t>
  </si>
  <si>
    <t>TA138SIR1S1C1400B±0</t>
  </si>
  <si>
    <t>TA138SIR1S1C1400B+3</t>
  </si>
  <si>
    <t>TA138SIR1S1C1400R-3</t>
  </si>
  <si>
    <t>TA138SIR1S1C1400R±0</t>
  </si>
  <si>
    <t>TA138SIR1S1C1400R+3</t>
  </si>
  <si>
    <t>TA138SIR1S1C1300S-6</t>
  </si>
  <si>
    <t>TA138SIR1S1C1300S-3</t>
  </si>
  <si>
    <t>TA138SIR1S1C1300S±0</t>
  </si>
  <si>
    <t>TA138SIR1S1C1300S+3</t>
  </si>
  <si>
    <t>TA138SIR1S1C1300S+6</t>
  </si>
  <si>
    <t>TA138SIR1S1C1300A-3</t>
  </si>
  <si>
    <t>TA138SIR1S1C1300A±0</t>
  </si>
  <si>
    <t>TA138SIR1S1C1300A+3</t>
  </si>
  <si>
    <t>TA138SIR1S1C1300B-3</t>
  </si>
  <si>
    <t>TA138SIR1S1C1300B±0</t>
  </si>
  <si>
    <t>TA138SIR1S1C1300B+3</t>
  </si>
  <si>
    <t>TA138SIR1S1C1300R-3</t>
  </si>
  <si>
    <t>TA138SIR1S1C1300R±0</t>
  </si>
  <si>
    <t>TA138SIR1S1C1300R+3</t>
  </si>
  <si>
    <t>TA138SIR1S1C1240S-6</t>
  </si>
  <si>
    <t>TA138SIR1S1C1240S-3</t>
  </si>
  <si>
    <t>TA138SIR1S1C1240S±0</t>
  </si>
  <si>
    <t>TA138SIR1S1C1240S+3</t>
  </si>
  <si>
    <t>TA138SIR1S1C1240S+6</t>
  </si>
  <si>
    <t>TA138SIR1S1C1240A-3</t>
  </si>
  <si>
    <t>TA138SIR1S1C1240A±0</t>
  </si>
  <si>
    <t>TA138SIR1S1C1240A+3</t>
  </si>
  <si>
    <t>TA138SIR1S1C1240B-3</t>
  </si>
  <si>
    <t>TA138SIR1S1C1240B±0</t>
  </si>
  <si>
    <t>TA138SIR1S1C1240B+3</t>
  </si>
  <si>
    <t>TA138SIR1S1C1240R-3</t>
  </si>
  <si>
    <t>TA138SIR1S1C1240R±0</t>
  </si>
  <si>
    <t>TA138SIR1S1C1240R+3</t>
  </si>
  <si>
    <t>TA138SIR1D1C1400S-6</t>
  </si>
  <si>
    <t>TA138SIR1D1C1400S-3</t>
  </si>
  <si>
    <t>TA138SIR1D1C1400S±0</t>
  </si>
  <si>
    <t>TA138SIR1D1C1400S+3</t>
  </si>
  <si>
    <t>TA138SIR1D1C1400S+6</t>
  </si>
  <si>
    <t>TA138SIR1D1C1400A-3</t>
  </si>
  <si>
    <t>TA138SIR1D1C1400A±0</t>
  </si>
  <si>
    <t>TA138SIR1D1C1400A+3</t>
  </si>
  <si>
    <t>TA138SIR1D1C1400B-3</t>
  </si>
  <si>
    <t>TA138SIR1D1C1400B±0</t>
  </si>
  <si>
    <t>TA138SIR1D1C1400B+3</t>
  </si>
  <si>
    <t>TA138SIR1D1C1400R-3</t>
  </si>
  <si>
    <t>TA138SIR1D1C1400R±0</t>
  </si>
  <si>
    <t>TA138SIR1D1C1400R+3</t>
  </si>
  <si>
    <t>TA138SIR1D1C1300S-6</t>
  </si>
  <si>
    <t>TA138SIR1D1C1300S-3</t>
  </si>
  <si>
    <t>TA138SIR1D1C1300S±0</t>
  </si>
  <si>
    <t>TA138SIR1D1C1300S+3</t>
  </si>
  <si>
    <t>TA138SIR1D1C1300S+6</t>
  </si>
  <si>
    <t>TA138SIR1D1C1300A-3</t>
  </si>
  <si>
    <t>TA138SIR1D1C1300A±0</t>
  </si>
  <si>
    <t>TA138SIR1D1C1300A+3</t>
  </si>
  <si>
    <t>TA138SIR1D1C1300B-3</t>
  </si>
  <si>
    <t>TA138SIR1D1C1300B±0</t>
  </si>
  <si>
    <t>TA138SIR1D1C1300B+3</t>
  </si>
  <si>
    <t>TA138SIR1D1C1300R-3</t>
  </si>
  <si>
    <t>TA138SIR1D1C1300R±0</t>
  </si>
  <si>
    <t>TA138SIR1D1C1300R+3</t>
  </si>
  <si>
    <t>TA138SIR1D1C1240S-6</t>
  </si>
  <si>
    <t>TA138SIR1D1C1240S-3</t>
  </si>
  <si>
    <t>TA138SIR1D1C1240S±0</t>
  </si>
  <si>
    <t>TA138SIR1D1C1240S+3</t>
  </si>
  <si>
    <t>TA138SIR1D1C1240S+6</t>
  </si>
  <si>
    <t>TA138SIR1D1C1240A-3</t>
  </si>
  <si>
    <t>TA138SIR1D1C1240A±0</t>
  </si>
  <si>
    <t>TA138SIR1D1C1240A+3</t>
  </si>
  <si>
    <t>TA138SIR1D1C1240B-3</t>
  </si>
  <si>
    <t>TA138SIR1D1C1240B±0</t>
  </si>
  <si>
    <t>TA138SIR1D1C1240B+3</t>
  </si>
  <si>
    <t>TA138SIR1D1C1240R-3</t>
  </si>
  <si>
    <t>TA138SIR1D1C1240R±0</t>
  </si>
  <si>
    <t>TA138SIR1D1C1240R+3</t>
  </si>
  <si>
    <t>TA138SIR0S1C1400S-6</t>
  </si>
  <si>
    <t>TA138SIR0S1C1400S-3</t>
  </si>
  <si>
    <t>TA138SIR0S1C1400S±0</t>
  </si>
  <si>
    <t>TA138SIR0S1C1400S+3</t>
  </si>
  <si>
    <t>TA138SIR0S1C1400S+6</t>
  </si>
  <si>
    <t>TA138SIR0S1C1400A-3</t>
  </si>
  <si>
    <t>TA138SIR0S1C1400A±0</t>
  </si>
  <si>
    <t>TA138SIR0S1C1400A+3</t>
  </si>
  <si>
    <t>TA138SIR0S1C1400B-3</t>
  </si>
  <si>
    <t>TA138SIR0S1C1400B±0</t>
  </si>
  <si>
    <t>TA138SIR0S1C1400B+3</t>
  </si>
  <si>
    <t>TA138SIR0S1C1400R-3</t>
  </si>
  <si>
    <t>TA138SIR0S1C1400R±0</t>
  </si>
  <si>
    <t>TA138SIR0S1C1400R+3</t>
  </si>
  <si>
    <t>TA138SIR0S1C1300S-6</t>
  </si>
  <si>
    <t>TA138SIR0S1C1300S-3</t>
  </si>
  <si>
    <t>TA138SIR0S1C1300S±0</t>
  </si>
  <si>
    <t>TA138SIR0S1C1300S+3</t>
  </si>
  <si>
    <t>TA138SIR0S1C1300S+6</t>
  </si>
  <si>
    <t>TA138SIR0S1C1300A-3</t>
  </si>
  <si>
    <t>TA138SIR0S1C1300A±0</t>
  </si>
  <si>
    <t>TA138SIR0S1C1300A+3</t>
  </si>
  <si>
    <t>TA138SIR0S1C1300B-3</t>
  </si>
  <si>
    <t>TA138SIR0S1C1300B±0</t>
  </si>
  <si>
    <t>TA138SIR0S1C1300B+3</t>
  </si>
  <si>
    <t>TA138SIR0S1C1300R-3</t>
  </si>
  <si>
    <t>TA138SIR0S1C1300R±0</t>
  </si>
  <si>
    <t>TA138SIR0S1C1300R+3</t>
  </si>
  <si>
    <t>TA138SIR0S1C1240S-6</t>
  </si>
  <si>
    <t>TA138SIR0S1C1240S-3</t>
  </si>
  <si>
    <t>TA138SIR0S1C1240S±0</t>
  </si>
  <si>
    <t>TA138SIR0S1C1240S+3</t>
  </si>
  <si>
    <t>TA138SIR0S1C1240S+6</t>
  </si>
  <si>
    <t>TA138SIR0S1C1240A-3</t>
  </si>
  <si>
    <t>TA138SIR0S1C1240A±0</t>
  </si>
  <si>
    <t>TA138SIR0S1C1240A+3</t>
  </si>
  <si>
    <t>TA138SIR0S1C1240B-3</t>
  </si>
  <si>
    <t>TA138SIR0S1C1240B±0</t>
  </si>
  <si>
    <t>TA138SIR0S1C1240B+3</t>
  </si>
  <si>
    <t>TA138SIR0S1C1240R-3</t>
  </si>
  <si>
    <t>TA138SIR0S1C1240R±0</t>
  </si>
  <si>
    <t>TA138SIR0S1C1240R+3</t>
  </si>
  <si>
    <t>TA138SIR0D1C1400S-6</t>
  </si>
  <si>
    <t>TA138SIR0D1C1400S-3</t>
  </si>
  <si>
    <t>TA138SIR0D1C1400S±0</t>
  </si>
  <si>
    <t>TA138SIR0D1C1400S+3</t>
  </si>
  <si>
    <t>TA138SIR0D1C1400S+6</t>
  </si>
  <si>
    <t>TA138SIR0D1C1400A-3</t>
  </si>
  <si>
    <t>TA138SIR0D1C1400A±0</t>
  </si>
  <si>
    <t>TA138SIR0D1C1400A+3</t>
  </si>
  <si>
    <t>TA138SIR0D1C1400B-3</t>
  </si>
  <si>
    <t>TA138SIR0D1C1400B±0</t>
  </si>
  <si>
    <t>TA138SIR0D1C1400B+3</t>
  </si>
  <si>
    <t>TA138SIR0D1C1400R-3</t>
  </si>
  <si>
    <t>TA138SIR0D1C1400R±0</t>
  </si>
  <si>
    <t>TA138SIR0D1C1400R+3</t>
  </si>
  <si>
    <t>TA138SIR0D1C1300S-6</t>
  </si>
  <si>
    <t>TA138SIR0D1C1300S-3</t>
  </si>
  <si>
    <t>TA138SIR0D1C1300S±0</t>
  </si>
  <si>
    <t>TA138SIR0D1C1300S+3</t>
  </si>
  <si>
    <t>TA138SIR0D1C1300S+6</t>
  </si>
  <si>
    <t>TA138SIR0D1C1300A-3</t>
  </si>
  <si>
    <t>TA138SIR0D1C1300A±0</t>
  </si>
  <si>
    <t>TA138SIR0D1C1300A+3</t>
  </si>
  <si>
    <t>TA138SIR0D1C1300B-3</t>
  </si>
  <si>
    <t>TA138SIR0D1C1300B±0</t>
  </si>
  <si>
    <t>TA138SIR0D1C1300B+3</t>
  </si>
  <si>
    <t>TA138SIR0D1C1300R-3</t>
  </si>
  <si>
    <t>TA138SIR0D1C1300R±0</t>
  </si>
  <si>
    <t>TA138SIR0D1C1300R+3</t>
  </si>
  <si>
    <t>TA138SIR0D1C1240S-6</t>
  </si>
  <si>
    <t>TA138SIR0D1C1240S-3</t>
  </si>
  <si>
    <t>TA138SIR0D1C1240S±0</t>
  </si>
  <si>
    <t>TA138SIR0D1C1240S+3</t>
  </si>
  <si>
    <t>TA138SIR0D1C1240S+6</t>
  </si>
  <si>
    <t>TA138SIR0D1C1240A-3</t>
  </si>
  <si>
    <t>TA138SIR0D1C1240A±0</t>
  </si>
  <si>
    <t>TA138SIR0D1C1240A+3</t>
  </si>
  <si>
    <t>TA138SIR0D1C1240B-3</t>
  </si>
  <si>
    <t>TA138SIR0D1C1240B±0</t>
  </si>
  <si>
    <t>TA138SIR0D1C1240B+3</t>
  </si>
  <si>
    <t>TA138SIR0D1C1240R-3</t>
  </si>
  <si>
    <t>TA138SIR0D1C1240R±0</t>
  </si>
  <si>
    <t>TA138SIR0D1C1240R+3</t>
  </si>
  <si>
    <t>TA138SER0S1C4400S-6</t>
  </si>
  <si>
    <t>TA138SER0S1C4400S-3</t>
  </si>
  <si>
    <t>TA138SER0S1C4400S±0</t>
  </si>
  <si>
    <t>TA138SER0S1C4400S+3</t>
  </si>
  <si>
    <t>TA138SER0S1C4400S+6</t>
  </si>
  <si>
    <t>TA138SER0S1C4400A-3</t>
  </si>
  <si>
    <t>TA138SER0S1C4400A±0</t>
  </si>
  <si>
    <t>TA138SER0S1C4400A+3</t>
  </si>
  <si>
    <t>TA138SER0S1C4400B-3</t>
  </si>
  <si>
    <t>TA138SER0S1C4400B±0</t>
  </si>
  <si>
    <t>TA138SER0S1C4400B+3</t>
  </si>
  <si>
    <t>TA138SER0S1C4400R-3</t>
  </si>
  <si>
    <t>TA138SER0S1C4400R±0</t>
  </si>
  <si>
    <t>TA138SER0S1C4400R+3</t>
  </si>
  <si>
    <t>TA138SER0S1C4300S-6</t>
  </si>
  <si>
    <t>TA138SER0S1C4300S-3</t>
  </si>
  <si>
    <t>TA138SER0S1C4300S±0</t>
  </si>
  <si>
    <t>TA138SER0S1C4300S+3</t>
  </si>
  <si>
    <t>TA138SER0S1C4300S+6</t>
  </si>
  <si>
    <t>TA138SER0S1C4300A-3</t>
  </si>
  <si>
    <t>TA138SER0S1C4300A±0</t>
  </si>
  <si>
    <t>TA138SER0S1C4300A+3</t>
  </si>
  <si>
    <t>TA138SER0S1C4300B-3</t>
  </si>
  <si>
    <t>TA138SER0S1C4300B±0</t>
  </si>
  <si>
    <t>TA138SER0S1C4300B+3</t>
  </si>
  <si>
    <t>TA138SER0S1C4300R-3</t>
  </si>
  <si>
    <t>TA138SER0S1C4300R±0</t>
  </si>
  <si>
    <t>TA138SER0S1C4300R+3</t>
  </si>
  <si>
    <t>TA138SER0S1C4240S-6</t>
  </si>
  <si>
    <t>TA138SER0S1C4240S-3</t>
  </si>
  <si>
    <t>TA138SER0S1C4240S±0</t>
  </si>
  <si>
    <t>TA138SER0S1C4240S+3</t>
  </si>
  <si>
    <t>TA138SER0S1C4240S+6</t>
  </si>
  <si>
    <t>TA138SER0S1C4240A-3</t>
  </si>
  <si>
    <t>TA138SER0S1C4240A±0</t>
  </si>
  <si>
    <t>TA138SER0S1C4240A+3</t>
  </si>
  <si>
    <t>TA138SER0S1C4240B-3</t>
  </si>
  <si>
    <t>TA138SER0S1C4240B±0</t>
  </si>
  <si>
    <t>TA138SER0S1C4240B+3</t>
  </si>
  <si>
    <t>TA138SER0S1C4240R-3</t>
  </si>
  <si>
    <t>TA138SER0S1C4240R±0</t>
  </si>
  <si>
    <t>TA138SER0S1C4240R+3</t>
  </si>
  <si>
    <t>TA060SIR2S1C2250S-6</t>
  </si>
  <si>
    <t>TA060SIR2S1C2250S-3</t>
  </si>
  <si>
    <t>TA060SIR2S1C2250S±0</t>
  </si>
  <si>
    <t>TA060SIR2S1C2250S+3</t>
  </si>
  <si>
    <t>TA060SIR2S1C2250S+6</t>
  </si>
  <si>
    <t>TA060SIR2S1C2250A-3</t>
  </si>
  <si>
    <t>TA060SIR2S1C2250A±0</t>
  </si>
  <si>
    <t>TA060SIR2S1C2250A+3</t>
  </si>
  <si>
    <t>TA060SIR2S1C2250B-3</t>
  </si>
  <si>
    <t>TA060SIR2S1C2250B±0</t>
  </si>
  <si>
    <t>TA060SIR2S1C2250B+3</t>
  </si>
  <si>
    <t>TA060SIR2S1C2250R-3</t>
  </si>
  <si>
    <t>TA060SIR2S1C2250R±0</t>
  </si>
  <si>
    <t>TA060SIR2S1C2250R+3</t>
  </si>
  <si>
    <t>TA060SIR2D1C2250S-6</t>
  </si>
  <si>
    <t>TA060SIR2D1C2250S-3</t>
  </si>
  <si>
    <t>TA060SIR2D1C2250S±0</t>
  </si>
  <si>
    <t>TA060SIR2D1C2250S+3</t>
  </si>
  <si>
    <t>TA060SIR2D1C2250S+6</t>
  </si>
  <si>
    <t>TA060SIR2D1C2250A-3</t>
  </si>
  <si>
    <t>TA060SIR2D1C2250A±0</t>
  </si>
  <si>
    <t>TA060SIR2D1C2250A+3</t>
  </si>
  <si>
    <t>TA060SIR2D1C2250B-3</t>
  </si>
  <si>
    <t>TA060SIR2D1C2250B±0</t>
  </si>
  <si>
    <t>TA060SIR2D1C2250B+3</t>
  </si>
  <si>
    <t>TA060SIR2D1C2250R-3</t>
  </si>
  <si>
    <t>TA060SIR2D1C2250R±0</t>
  </si>
  <si>
    <t>TA060SIR2D1C2250R+3</t>
  </si>
  <si>
    <t>TA060SIR1S1C1070S-6</t>
  </si>
  <si>
    <t>TA060SIR1S1C1070S-3</t>
  </si>
  <si>
    <t>TA060SIR1S1C1070S±0</t>
  </si>
  <si>
    <t>TA060SIR1S1C1070S+3</t>
  </si>
  <si>
    <t>TA060SIR1S1C1070S+6</t>
  </si>
  <si>
    <t>TA060SIR1S1C1070A-3</t>
  </si>
  <si>
    <t>TA060SIR1S1C1070A±0</t>
  </si>
  <si>
    <t>TA060SIR1S1C1070A+3</t>
  </si>
  <si>
    <t>TA060SIR1S1C1070B-3</t>
  </si>
  <si>
    <t>TA060SIR1S1C1070B±0</t>
  </si>
  <si>
    <t>TA060SIR1S1C1070B+3</t>
  </si>
  <si>
    <t>TA060SIR1S1C1070R-3</t>
  </si>
  <si>
    <t>TA060SIR1S1C1070R±0</t>
  </si>
  <si>
    <t>TA060SIR1S1C1070R+3</t>
  </si>
  <si>
    <t>TA060SIR1D1C1070S-6</t>
  </si>
  <si>
    <t>TA060SIR1D1C1070S-3</t>
  </si>
  <si>
    <t>TA060SIR1D1C1070S±0</t>
  </si>
  <si>
    <t>TA060SIR1D1C1070S+3</t>
  </si>
  <si>
    <t>TA060SIR1D1C1070S+6</t>
  </si>
  <si>
    <t>TA060SIR1D1C1070A-3</t>
  </si>
  <si>
    <t>TA060SIR1D1C1070A±0</t>
  </si>
  <si>
    <t>TA060SIR1D1C1070A+3</t>
  </si>
  <si>
    <t>TA060SIR1D1C1070B-3</t>
  </si>
  <si>
    <t>TA060SIR1D1C1070B±0</t>
  </si>
  <si>
    <t>TA060SIR1D1C1070B+3</t>
  </si>
  <si>
    <t>TA060SIR1D1C1070R-3</t>
  </si>
  <si>
    <t>TA060SIR1D1C1070R±0</t>
  </si>
  <si>
    <t>TA060SIR1D1C1070R+3</t>
  </si>
  <si>
    <t>TA060SIR1S1C1240S-6</t>
  </si>
  <si>
    <t>TA060SIR1S1C1240S-3</t>
  </si>
  <si>
    <t>TA060SIR1S1C1240S±0</t>
  </si>
  <si>
    <t>TA060SIR1S1C1240S+3</t>
  </si>
  <si>
    <t>TA060SIR1S1C1240S+6</t>
  </si>
  <si>
    <t>TA060SIR1S1C1240A-3</t>
  </si>
  <si>
    <t>TA060SIR1S1C1240A±0</t>
  </si>
  <si>
    <t>TA060SIR1S1C1240A+3</t>
  </si>
  <si>
    <t>TA060SIR1S1C1240B-3</t>
  </si>
  <si>
    <t>TA060SIR1S1C1240B±0</t>
  </si>
  <si>
    <t>TA060SIR1S1C1240B+3</t>
  </si>
  <si>
    <t>TA060SIR1S1C1240R-3</t>
  </si>
  <si>
    <t>TA060SIR1S1C1240R±0</t>
  </si>
  <si>
    <t>TA060SIR1S1C1240R+3</t>
  </si>
  <si>
    <t>TA060SIR1S1C1120S-6</t>
  </si>
  <si>
    <t>TA060SIR1S1C1120S-3</t>
  </si>
  <si>
    <t>TA060SIR1S1C1120S±0</t>
  </si>
  <si>
    <t>TA060SIR1S1C1120S+3</t>
  </si>
  <si>
    <t>TA060SIR1S1C1120S+6</t>
  </si>
  <si>
    <t>TA060SIR1S1C1120A-3</t>
  </si>
  <si>
    <t>TA060SIR1S1C1120A±0</t>
  </si>
  <si>
    <t>TA060SIR1S1C1120A+3</t>
  </si>
  <si>
    <t>TA060SIR1S1C1120B-3</t>
  </si>
  <si>
    <t>TA060SIR1S1C1120B±0</t>
  </si>
  <si>
    <t>TA060SIR1S1C1120B+3</t>
  </si>
  <si>
    <t>TA060SIR1S1C1120R-3</t>
  </si>
  <si>
    <t>TA060SIR1S1C1120R±0</t>
  </si>
  <si>
    <t>TA060SIR1S1C1120R+3</t>
  </si>
  <si>
    <t>TA060SIR1D1C1240S-6</t>
  </si>
  <si>
    <t>TA060SIR1D1C1240S-3</t>
  </si>
  <si>
    <t>TA060SIR1D1C1240S±0</t>
  </si>
  <si>
    <t>TA060SIR1D1C1240S+3</t>
  </si>
  <si>
    <t>TA060SIR1D1C1240S+6</t>
  </si>
  <si>
    <t>TA060SIR1D1C1240A-3</t>
  </si>
  <si>
    <t>TA060SIR1D1C1240A±0</t>
  </si>
  <si>
    <t>TA060SIR1D1C1240A+3</t>
  </si>
  <si>
    <t>TA060SIR1D1C1240B-3</t>
  </si>
  <si>
    <t>TA060SIR1D1C1240B±0</t>
  </si>
  <si>
    <t>TA060SIR1D1C1240B+3</t>
  </si>
  <si>
    <t>TA060SIR1D1C1240R-3</t>
  </si>
  <si>
    <t>TA060SIR1D1C1240R±0</t>
  </si>
  <si>
    <t>TA060SIR1D1C1240R+3</t>
  </si>
  <si>
    <t>TA060SIR1D1C1120S-6</t>
  </si>
  <si>
    <t>TA060SIR1D1C1120S-3</t>
  </si>
  <si>
    <t>TA060SIR1D1C1120S±0</t>
  </si>
  <si>
    <t>TA060SIR1D1C1120S+3</t>
  </si>
  <si>
    <t>TA060SIR1D1C1120S+6</t>
  </si>
  <si>
    <t>TA060SIR1D1C1120A-3</t>
  </si>
  <si>
    <t>TA060SIR1D1C1120A±0</t>
  </si>
  <si>
    <t>TA060SIR1D1C1120A+3</t>
  </si>
  <si>
    <t>TA060SIR1D1C1120B-3</t>
  </si>
  <si>
    <t>TA060SIR1D1C1120B±0</t>
  </si>
  <si>
    <t>TA060SIR1D1C1120B+3</t>
  </si>
  <si>
    <t>TA060SIR1D1C1120R-3</t>
  </si>
  <si>
    <t>TA060SIR1D1C1120R±0</t>
  </si>
  <si>
    <t>TA060SIR1D1C1120R+3</t>
  </si>
  <si>
    <t>TA060SIR1S1C2250S-6</t>
  </si>
  <si>
    <t>TA060SIR1S1C2250S-3</t>
  </si>
  <si>
    <t>TA060SIR1S1C2250S±0</t>
  </si>
  <si>
    <t>TA060SIR1S1C2250S+3</t>
  </si>
  <si>
    <t>TA060SIR1S1C2250S+6</t>
  </si>
  <si>
    <t>TA060SIR1S1C2250A-3</t>
  </si>
  <si>
    <t>TA060SIR1S1C2250A±0</t>
  </si>
  <si>
    <t>TA060SIR1S1C2250A+3</t>
  </si>
  <si>
    <t>TA060SIR1S1C2250B-3</t>
  </si>
  <si>
    <t>TA060SIR1S1C2250B±0</t>
  </si>
  <si>
    <t>TA060SIR1S1C2250B+3</t>
  </si>
  <si>
    <t>TA060SIR1S1C2250R-3</t>
  </si>
  <si>
    <t>TA060SIR1S1C2250R±0</t>
  </si>
  <si>
    <t>TA060SIR1S1C2250R+3</t>
  </si>
  <si>
    <t>TA060SIR0S1C1240S-6</t>
  </si>
  <si>
    <t>TA060SIR0S1C1240S-3</t>
  </si>
  <si>
    <t>TA060SIR0S1C1240S±0</t>
  </si>
  <si>
    <t>TA060SIR0S1C1240S+3</t>
  </si>
  <si>
    <t>TA060SIR0S1C1240S+6</t>
  </si>
  <si>
    <t>TA060SIR0S1C1240A-3</t>
  </si>
  <si>
    <t>TA060SIR0S1C1240A+3</t>
  </si>
  <si>
    <t>TA060SIR0S1C1240B-3</t>
  </si>
  <si>
    <t>TA060SIR0S1C1240B+3</t>
  </si>
  <si>
    <t>TA060SIR0S1C1240R-3</t>
  </si>
  <si>
    <t>TA060SIR0S1C1240R±0</t>
  </si>
  <si>
    <t>TA060SIR0S1C1240R+3</t>
  </si>
  <si>
    <t>TA060SIR0S1C1120S-6</t>
  </si>
  <si>
    <t>TA060SIR0S1C1120S-3</t>
  </si>
  <si>
    <t>TA060SIR0S1C1120S±0</t>
  </si>
  <si>
    <t>TA060SIR0S1C1120S+3</t>
  </si>
  <si>
    <t>TA060SIR0S1C1120S+6</t>
  </si>
  <si>
    <t>TA060SIR0S1C1120A-3</t>
  </si>
  <si>
    <t>TA060SIR0S1C1120A±0</t>
  </si>
  <si>
    <t>TA060SIR0S1C1120A+3</t>
  </si>
  <si>
    <t>TA060SIR0S1C1120B-3</t>
  </si>
  <si>
    <t>TA060SIR0S1C1120B±0</t>
  </si>
  <si>
    <t>TA060SIR0S1C1120B+3</t>
  </si>
  <si>
    <t>TA060SIR0S1C1120R-3</t>
  </si>
  <si>
    <t>TA060SIR0S1C1120R±0</t>
  </si>
  <si>
    <t>TA060SIR0S1C1120R+3</t>
  </si>
  <si>
    <t>TA060SIR0S1C1070S-6</t>
  </si>
  <si>
    <t>TA060SIR0S1C1070S-3</t>
  </si>
  <si>
    <t>TA060SIR0S1C1070S±0</t>
  </si>
  <si>
    <t>TA060SIR0S1C1070S+3</t>
  </si>
  <si>
    <t>TA060SIR0S1C1070S+6</t>
  </si>
  <si>
    <t>TA060SIR0S1C1070A-3</t>
  </si>
  <si>
    <t>TA060SIR0S1C1070A±0</t>
  </si>
  <si>
    <t>TA060SIR0S1C1070A+3</t>
  </si>
  <si>
    <t>TA060SIR0S1C1070B-3</t>
  </si>
  <si>
    <t>TA060SIR0S1C1070B±0</t>
  </si>
  <si>
    <t>TA060SIR0S1C1070B+3</t>
  </si>
  <si>
    <t>TA060SIR0S1C1070R-3</t>
  </si>
  <si>
    <t>TA060SIR0S1C1070R±0</t>
  </si>
  <si>
    <t>TA060SIR0S1C1070R+3</t>
  </si>
  <si>
    <t>TA060SIR0D1C1240S-6</t>
  </si>
  <si>
    <t>TA060SIR0D1C1240S-3</t>
  </si>
  <si>
    <t>TA060SIR0D1C1240S±0</t>
  </si>
  <si>
    <t>TA060SIR0D1C1240S+3</t>
  </si>
  <si>
    <t>TA060SIR0D1C1240S+6</t>
  </si>
  <si>
    <t>TA060SIR0D1C1240A-3</t>
  </si>
  <si>
    <t>TA060SIR0D1C1240A±0</t>
  </si>
  <si>
    <t>TA060SIR0D1C1240A+3</t>
  </si>
  <si>
    <t>TA060SIR0D1C1240B-3</t>
  </si>
  <si>
    <t>TA060SIR0D1C1240B+3</t>
  </si>
  <si>
    <t>TA060SIR0D1C1240R-3</t>
  </si>
  <si>
    <t>TA060SIR0D1C1240R±0</t>
  </si>
  <si>
    <t>TA060SIR0D1C1240R+3</t>
  </si>
  <si>
    <t>TA060SIR0D1C1120S-6</t>
  </si>
  <si>
    <t>TA060SIR0D1C1120S-3</t>
  </si>
  <si>
    <t>TA060SIR0D1C1120S±0</t>
  </si>
  <si>
    <t>TA060SIR0D1C1120S+3</t>
  </si>
  <si>
    <t>TA060SIR0D1C1120S+6</t>
  </si>
  <si>
    <t>TA060SIR0D1C1120A-3</t>
  </si>
  <si>
    <t>TA060SIR0D1C1120A±0</t>
  </si>
  <si>
    <t>TA060SIR0D1C1120A+3</t>
  </si>
  <si>
    <t>TA060SIR0D1C1120B-3</t>
  </si>
  <si>
    <t>TA060SIR0D1C1120B±0</t>
  </si>
  <si>
    <t>TA060SIR0D1C1120B+3</t>
  </si>
  <si>
    <t>TA060SIR0D1C1120R-3</t>
  </si>
  <si>
    <t>TA060SIR0D1C1120R±0</t>
  </si>
  <si>
    <t>TA060SIR0D1C1120R+3</t>
  </si>
  <si>
    <t>TA060SIR0D1C1070S-6</t>
  </si>
  <si>
    <t>TA060SIR0D1C1070S-3</t>
  </si>
  <si>
    <t>TA060SIR0D1C1070S±0</t>
  </si>
  <si>
    <t>TA060SIR0D1C1070S+3</t>
  </si>
  <si>
    <t>TA060SIR0D1C1070S+6</t>
  </si>
  <si>
    <t>TA060SIR0D1C1070A-3</t>
  </si>
  <si>
    <t>TA060SIR0D1C1070A±0</t>
  </si>
  <si>
    <t>TA060SIR0D1C1070A+3</t>
  </si>
  <si>
    <t>TA060SIR0D1C1070B-3</t>
  </si>
  <si>
    <t>TA060SIR0D1C1070B±0</t>
  </si>
  <si>
    <t>TA060SIR0D1C1070B+3</t>
  </si>
  <si>
    <t>TA060SIR0D1C1070R-3</t>
  </si>
  <si>
    <t>TA060SIR0D1C1070R±0</t>
  </si>
  <si>
    <t>TA060SIR0D1C1070R+3</t>
  </si>
  <si>
    <t>TA060SIR0S0C1120S-6</t>
  </si>
  <si>
    <t>TA060SIR0S0C1120S-3</t>
  </si>
  <si>
    <t>TA060SIR0S0C1120S±0</t>
  </si>
  <si>
    <t>TA060SIR0S0C1120S+3</t>
  </si>
  <si>
    <t>TA060SIR0S0C1120S+6</t>
  </si>
  <si>
    <t>TA060SIR0S0C1120A-3</t>
  </si>
  <si>
    <t>TA060SIR0S0C1120A±0</t>
  </si>
  <si>
    <t>TA060SIR0S0C1120A+3</t>
  </si>
  <si>
    <t>TA060SIR0S0C1120B-3</t>
  </si>
  <si>
    <t>TA060SIR0S0C1120B±0</t>
  </si>
  <si>
    <t>TA060SIR0S0C1120B+3</t>
  </si>
  <si>
    <t>TA060SIR0S0C1120R-3</t>
  </si>
  <si>
    <t>TA060SIR0S0C1120R±0</t>
  </si>
  <si>
    <t>TA060SIR0S0C1120R+3</t>
  </si>
  <si>
    <t>TA060SER0S1C1240S-6</t>
  </si>
  <si>
    <t>TA060SER0S1C1240S-3</t>
  </si>
  <si>
    <t>TA060SER0S1C1240S±0</t>
  </si>
  <si>
    <t>TA060SER0S1C1240S+3</t>
  </si>
  <si>
    <t>TA060SER0S1C1240S+6</t>
  </si>
  <si>
    <t>TA060SER0S1C1240A-3</t>
  </si>
  <si>
    <t>TA060SER0S1C1240A±0</t>
  </si>
  <si>
    <t>TA060SER0S1C1240A+3</t>
  </si>
  <si>
    <t>TA060SER0S1C1240B-3</t>
  </si>
  <si>
    <t>TA060SER0S1C1240B±0</t>
  </si>
  <si>
    <t>TA060SER0S1C1240B+3</t>
  </si>
  <si>
    <t>TA060SER0S1C1240R-3</t>
  </si>
  <si>
    <t>TA060SER0S1C1240R±0</t>
  </si>
  <si>
    <t>TA060SER0S1C1240R+3</t>
  </si>
  <si>
    <t>TA060SER0S1C1120S-6</t>
  </si>
  <si>
    <t>TA060SER0S1C1120S-3</t>
  </si>
  <si>
    <t>TA060SER0S1C1120S±0</t>
  </si>
  <si>
    <t>TA060SER0S1C1120S+3</t>
  </si>
  <si>
    <t>TA060SER0S1C1120S+6</t>
  </si>
  <si>
    <t>TA060SER0S1C1120A-3</t>
  </si>
  <si>
    <t>TA060SER0S1C1120A±0</t>
  </si>
  <si>
    <t>TA060SER0S1C1120A+3</t>
  </si>
  <si>
    <t>TA060SER0S1C1120B-3</t>
  </si>
  <si>
    <t>TA060SER0S1C1120B±0</t>
  </si>
  <si>
    <t>TA060SER0S1C1120B+3</t>
  </si>
  <si>
    <t>TA060SER0S1C1120R-3</t>
  </si>
  <si>
    <t>TA060SER0S1C1120R±0</t>
  </si>
  <si>
    <t>TA060SER0S1C1120R+3</t>
  </si>
  <si>
    <t>TA060SER0S1C1070S-6</t>
  </si>
  <si>
    <t>TA060SER0S1C1070S-3</t>
  </si>
  <si>
    <t>TA060SER0S1C1070S±0</t>
  </si>
  <si>
    <t>TA060SER0S1C1070S+3</t>
  </si>
  <si>
    <t>TA060SER0S1C1070S+6</t>
  </si>
  <si>
    <t>TA060SER0S1C1070A-3</t>
  </si>
  <si>
    <t>TA060SER0S1C1070A±0</t>
  </si>
  <si>
    <t>TA060SER0S1C1070A+3</t>
  </si>
  <si>
    <t>TA060SER0S1C1070B-3</t>
  </si>
  <si>
    <t>TA060SER0S1C1070B±0</t>
  </si>
  <si>
    <t>TA060SER0S1C1070B+3</t>
  </si>
  <si>
    <t>TA060SER0S1C1070R-3</t>
  </si>
  <si>
    <t>TA060SER0S1C1070R±0</t>
  </si>
  <si>
    <t>TA060SER0S1C1070R+3</t>
  </si>
  <si>
    <t>TA060SER0D1C1240S-6</t>
  </si>
  <si>
    <t>TA060SER0D1C1240S-3</t>
  </si>
  <si>
    <t>TA060SER0D1C1240S±0</t>
  </si>
  <si>
    <t>TA060SER0D1C1240S+3</t>
  </si>
  <si>
    <t>TA060SER0D1C1240S+6</t>
  </si>
  <si>
    <t>TA060SER0D1C1240A-3</t>
  </si>
  <si>
    <t>TA060SER0D1C1240A±0</t>
  </si>
  <si>
    <t>TA060SER0D1C1240A+3</t>
  </si>
  <si>
    <t>TA060SER0D1C1240B-3</t>
  </si>
  <si>
    <t>TA060SER0D1C1240B±0</t>
  </si>
  <si>
    <t>TA060SER0D1C1240B+3</t>
  </si>
  <si>
    <t>TA060SER0D1C1240R-3</t>
  </si>
  <si>
    <t>TA060SER0D1C1240R±0</t>
  </si>
  <si>
    <t>TA060SER0D1C1240R+3</t>
  </si>
  <si>
    <t>TA060SER0D1C1120S-6</t>
  </si>
  <si>
    <t>TA060SER0D1C1120S-3</t>
  </si>
  <si>
    <t>TA060SER0D1C1120S±0</t>
  </si>
  <si>
    <t>TA060SER0D1C1120S+3</t>
  </si>
  <si>
    <t>TA060SER0D1C1120S+6</t>
  </si>
  <si>
    <t>TA060SER0D1C1120A-3</t>
  </si>
  <si>
    <t>TA060SER0D1C1120A±0</t>
  </si>
  <si>
    <t>TA060SER0D1C1120A+3</t>
  </si>
  <si>
    <t>TA060SER0D1C1120B-3</t>
  </si>
  <si>
    <t>TA060SER0D1C1120B±0</t>
  </si>
  <si>
    <t>TA060SER0D1C1120B+3</t>
  </si>
  <si>
    <t>TA060SER0D1C1120R-3</t>
  </si>
  <si>
    <t>TA060SER0D1C1120R±0</t>
  </si>
  <si>
    <t>TA060SER0D1C1120R+3</t>
  </si>
  <si>
    <t>TA060SER0D1C1070S-6</t>
  </si>
  <si>
    <t>TA060SER0D1C1070S-3</t>
  </si>
  <si>
    <t>TA060SER0D1C1070S±0</t>
  </si>
  <si>
    <t>TA060SER0D1C1070S+3</t>
  </si>
  <si>
    <t>TA060SER0D1C1070S+6</t>
  </si>
  <si>
    <t>TA060SER0D1C1070A-3</t>
  </si>
  <si>
    <t>TA060SER0D1C1070A±0</t>
  </si>
  <si>
    <t>TA060SER0D1C1070A+3</t>
  </si>
  <si>
    <t>TA060SER0D1C1070B-3</t>
  </si>
  <si>
    <t>TA060SER0D1C1070B±0</t>
  </si>
  <si>
    <t>TA060SER0D1C1070B+3</t>
  </si>
  <si>
    <t>TA060SER0D1C1070R-3</t>
  </si>
  <si>
    <t>TA060SER0D1C1070R±0</t>
  </si>
  <si>
    <t>TA060SER0D1C1070R+3</t>
  </si>
  <si>
    <t>TA220SIR2S2C2726FS-6</t>
  </si>
  <si>
    <t>TA220SIR2S2C2726FS-3</t>
  </si>
  <si>
    <t>TA220SIR2S2C2726FS±0</t>
  </si>
  <si>
    <t>TA220SIR2S2C2726FS+3</t>
  </si>
  <si>
    <t>TA220SIR2S2C2726FS+6</t>
  </si>
  <si>
    <t>TA220SIR2S2C2726FA-3</t>
  </si>
  <si>
    <t>TA220SIR2S2C2726FA±0</t>
  </si>
  <si>
    <t>TA220SIR2S2C2726FA+3</t>
  </si>
  <si>
    <t>TA220SIR2S2C2726FB-3</t>
  </si>
  <si>
    <t>TA220SIR2S2C2726FB±0</t>
  </si>
  <si>
    <t>TA220SIR2S2C2726FB+3</t>
  </si>
  <si>
    <t>TA220SIR2S2C2726FR-3</t>
  </si>
  <si>
    <t>TA220SIR2S2C2726FR±0</t>
  </si>
  <si>
    <t>TA220SIR2S2C2726FR+3</t>
  </si>
  <si>
    <t>TA220SIR2S2C2592FS-6</t>
  </si>
  <si>
    <t>TA220SIR2S2C2592FS-3</t>
  </si>
  <si>
    <t>TA220SIR2S2C2592FS±0</t>
  </si>
  <si>
    <t>TA220SIR2S2C2592FS+3</t>
  </si>
  <si>
    <t>TA220SIR2S2C2592FS+6</t>
  </si>
  <si>
    <t>TA220SIR2S2C2592FA-3</t>
  </si>
  <si>
    <t>TA220SIR2S2C2592FA±0</t>
  </si>
  <si>
    <t>TA220SIR2S2C2592FA+3</t>
  </si>
  <si>
    <t>TA220SIR2S2C2592FB-3</t>
  </si>
  <si>
    <t>TA220SIR2S2C2592FB±0</t>
  </si>
  <si>
    <t>TA220SIR2S2C2592FB+3</t>
  </si>
  <si>
    <t>TA220SIR2S2C2592FR-3</t>
  </si>
  <si>
    <t>TA220SIR2S2C2592FR±0</t>
  </si>
  <si>
    <t>TA220SIR2S2C2592FR+3</t>
  </si>
  <si>
    <t>TA220SIR2D2C2726FS-6</t>
  </si>
  <si>
    <t>TA220SIR2D2C2726FS-3</t>
  </si>
  <si>
    <t>TA220SIR2D2C2726FS±0</t>
  </si>
  <si>
    <t>TA220SIR2D2C2726FS+3</t>
  </si>
  <si>
    <t>TA220SIR2D2C2726FS+6</t>
  </si>
  <si>
    <t>TA220SIR2D2C2726FA-3</t>
  </si>
  <si>
    <t>TA220SIR2D2C2726FA±0</t>
  </si>
  <si>
    <t>TA220SIR2D2C2726FA+3</t>
  </si>
  <si>
    <t>TA220SIR2D2C2726FB-3</t>
  </si>
  <si>
    <t>TA220SIR2D2C2726FB±0</t>
  </si>
  <si>
    <t>TA220SIR2D2C2726FB+3</t>
  </si>
  <si>
    <t>TA220SIR2D2C2726FR-3</t>
  </si>
  <si>
    <t>TA220SIR2D2C2726FR±0</t>
  </si>
  <si>
    <t>TA220SIR2D2C2726FR+3</t>
  </si>
  <si>
    <t>TA220SIR2D2C2592FS-6</t>
  </si>
  <si>
    <t>TA220SIR2D2C2592FS-3</t>
  </si>
  <si>
    <t>TA220SIR2D2C2592FS±0</t>
  </si>
  <si>
    <t>TA220SIR2D2C2592FS+3</t>
  </si>
  <si>
    <t>TA220SIR2D2C2592FS+6</t>
  </si>
  <si>
    <t>TA220SIR2D2C2592FA-3</t>
  </si>
  <si>
    <t>TA220SIR2D2C2592FA±0</t>
  </si>
  <si>
    <t>TA220SIR2D2C2592FA+3</t>
  </si>
  <si>
    <t>TA220SIR2D2C2592FB-3</t>
  </si>
  <si>
    <t>TA220SIR2D2C2592FB±0</t>
  </si>
  <si>
    <t>TA220SIR2D2C2592FB+3</t>
  </si>
  <si>
    <t>TA220SIR2D2C2592FR-3</t>
  </si>
  <si>
    <t>TA220SIR2D2C2592FR±0</t>
  </si>
  <si>
    <t>TA220SIR2D2C2592FR+3</t>
  </si>
  <si>
    <t>TA220SIR1S2C2726FS-6</t>
  </si>
  <si>
    <t>TA220SIR1S2C2726FS-3</t>
  </si>
  <si>
    <t>TA220SIR1S2C2726FS±0</t>
  </si>
  <si>
    <t>TA220SIR1S2C2726FS+3</t>
  </si>
  <si>
    <t>TA220SIR1S2C2726FS+6</t>
  </si>
  <si>
    <t>TA220SIR1S2C2726FA-3</t>
  </si>
  <si>
    <t>TA220SIR1S2C2726FA±0</t>
  </si>
  <si>
    <t>TA220SIR1S2C2726FA+3</t>
  </si>
  <si>
    <t>TA220SIR1S2C2726FB-3</t>
  </si>
  <si>
    <t>TA220SIR1S2C2726FB±0</t>
  </si>
  <si>
    <t>TA220SIR1S2C2726FB+3</t>
  </si>
  <si>
    <t>TA220SIR1S2C2726FR-3</t>
  </si>
  <si>
    <t>TA220SIR1S2C2726FR±0</t>
  </si>
  <si>
    <t>TA220SIR1S2C2726FR+3</t>
  </si>
  <si>
    <t>TA220SIR1S2C2592FS-6</t>
  </si>
  <si>
    <t>TA220SIR1S2C2592FS-3</t>
  </si>
  <si>
    <t>TA220SIR1S2C2592FS±0</t>
  </si>
  <si>
    <t>TA220SIR1S2C2592FS+3</t>
  </si>
  <si>
    <t>TA220SIR1S2C2592FS+6</t>
  </si>
  <si>
    <t>TA220SIR1S2C2592FA-3</t>
  </si>
  <si>
    <t>TA220SIR1S2C2592FA±0</t>
  </si>
  <si>
    <t>TA220SIR1S2C2592FA+3</t>
  </si>
  <si>
    <t>TA220SIR1S2C2592FB-3</t>
  </si>
  <si>
    <t>TA220SIR1S2C2592FB±0</t>
  </si>
  <si>
    <t>TA220SIR1S2C2592FB+3</t>
  </si>
  <si>
    <t>TA220SIR1S2C2592FR-3</t>
  </si>
  <si>
    <t>TA220SIR1S2C2592FR±0</t>
  </si>
  <si>
    <t>TA220SIR1S2C2592FR+3</t>
  </si>
  <si>
    <t>TA220SIR1S1C2726FS-6</t>
  </si>
  <si>
    <t>TA220SIR1S1C2726FS-3</t>
  </si>
  <si>
    <t>TA220SIR1S1C2726FS±0</t>
  </si>
  <si>
    <t>TA220SIR1S1C2726FS+3</t>
  </si>
  <si>
    <t>TA220SIR1S1C2726FS+6</t>
  </si>
  <si>
    <t>TA220SIR1S1C2726FA-3</t>
  </si>
  <si>
    <t>TA220SIR1S1C2726FA±0</t>
  </si>
  <si>
    <t>TA220SIR1S1C2726FA+3</t>
  </si>
  <si>
    <t>TA220SIR1S1C2726FB-3</t>
  </si>
  <si>
    <t>TA220SIR1S1C2726FB±0</t>
  </si>
  <si>
    <t>TA220SIR1S1C2726FB+3</t>
  </si>
  <si>
    <t>TA220SIR1S1C2726FR-3</t>
  </si>
  <si>
    <t>TA220SIR1S1C2726FR±0</t>
  </si>
  <si>
    <t>TA220SIR1S1C2726FR+3</t>
  </si>
  <si>
    <t>TA220SIR1S1C2592FS-6</t>
  </si>
  <si>
    <t>TA220SIR1S1C2592FS-3</t>
  </si>
  <si>
    <t>TA220SIR1S1C2592FS±0</t>
  </si>
  <si>
    <t>TA220SIR1S1C2592FS+3</t>
  </si>
  <si>
    <t>TA220SIR1S1C2592FS+6</t>
  </si>
  <si>
    <t>TA220SIR1S1C2592FA-3</t>
  </si>
  <si>
    <t>TA220SIR1S1C2592FA±0</t>
  </si>
  <si>
    <t>TA220SIR1S1C2592FA+3</t>
  </si>
  <si>
    <t>TA220SIR1S1C2592FB-3</t>
  </si>
  <si>
    <t>TA220SIR1S1C2592FB±0</t>
  </si>
  <si>
    <t>TA220SIR1S1C2592FB+3</t>
  </si>
  <si>
    <t>TA220SIR1S1C2592FR-3</t>
  </si>
  <si>
    <t>TA220SIR1S1C2592FR±0</t>
  </si>
  <si>
    <t>TA220SIR1S1C2592FR+3</t>
  </si>
  <si>
    <t>TA220SIR1D2C2726FS-6</t>
  </si>
  <si>
    <t>TA220SIR1D2C2726FS-3</t>
  </si>
  <si>
    <t>TA220SIR1D2C2726FS±0</t>
  </si>
  <si>
    <t>TA220SIR1D2C2726FS+3</t>
  </si>
  <si>
    <t>TA220SIR1D2C2726FS+6</t>
  </si>
  <si>
    <t>TA220SIR1D2C2726FA-3</t>
  </si>
  <si>
    <t>TA220SIR1D2C2726FA±0</t>
  </si>
  <si>
    <t>TA220SIR1D2C2726FA+3</t>
  </si>
  <si>
    <t>TA220SIR1D2C2726FB-3</t>
  </si>
  <si>
    <t>TA220SIR1D2C2726FB±0</t>
  </si>
  <si>
    <t>TA220SIR1D2C2726FB+3</t>
  </si>
  <si>
    <t>TA220SIR1D2C2726FR-3</t>
  </si>
  <si>
    <t>TA220SIR1D2C2726FR±0</t>
  </si>
  <si>
    <t>TA220SIR1D2C2726FR+3</t>
  </si>
  <si>
    <t>TA220SIR1D2C2592FS-6</t>
  </si>
  <si>
    <t>TA220SIR1D2C2592FS-3</t>
  </si>
  <si>
    <t>TA220SIR1D2C2592FS±0</t>
  </si>
  <si>
    <t>TA220SIR1D2C2592FS+3</t>
  </si>
  <si>
    <t>TA220SIR1D2C2592FS+6</t>
  </si>
  <si>
    <t>TA220SIR1D2C2592FA-3</t>
  </si>
  <si>
    <t>TA220SIR1D2C2592FA±0</t>
  </si>
  <si>
    <t>TA220SIR1D2C2592FA+3</t>
  </si>
  <si>
    <t>TA220SIR1D2C2592FB-3</t>
  </si>
  <si>
    <t>TA220SIR1D2C2592FB±0</t>
  </si>
  <si>
    <t>TA220SIR1D2C2592FB+3</t>
  </si>
  <si>
    <t>TA220SIR1D2C2592FR-3</t>
  </si>
  <si>
    <t>TA220SIR1D2C2592FR±0</t>
  </si>
  <si>
    <t>TA220SIR1D2C2592FR+3</t>
  </si>
  <si>
    <t>TA220SIR1D1C2726FS-6</t>
  </si>
  <si>
    <t>TA220SIR1D1C2726FS-3</t>
  </si>
  <si>
    <t>TA220SIR1D1C2726FS±0</t>
  </si>
  <si>
    <t>TA220SIR1D1C2726FS+3</t>
  </si>
  <si>
    <t>TA220SIR1D1C2726FS+6</t>
  </si>
  <si>
    <t>TA220SIR1D1C2726FA-3</t>
  </si>
  <si>
    <t>TA220SIR1D1C2726FA±0</t>
  </si>
  <si>
    <t>TA220SIR1D1C2726FA+3</t>
  </si>
  <si>
    <t>TA220SIR1D1C2726FB-3</t>
  </si>
  <si>
    <t>TA220SIR1D1C2726FB±0</t>
  </si>
  <si>
    <t>TA220SIR1D1C2726FB+3</t>
  </si>
  <si>
    <t>TA220SIR1D1C2726FR-3</t>
  </si>
  <si>
    <t>TA220SIR1D1C2726FR±0</t>
  </si>
  <si>
    <t>TA220SIR1D1C2726FR+3</t>
  </si>
  <si>
    <t>TA220SIR1D1C2592FS-6</t>
  </si>
  <si>
    <t>TA220SIR1D1C2592FS-3</t>
  </si>
  <si>
    <t>TA220SIR1D1C2592FS±0</t>
  </si>
  <si>
    <t>TA220SIR1D1C2592FS+3</t>
  </si>
  <si>
    <t>TA220SIR1D1C2592FS+6</t>
  </si>
  <si>
    <t>TA220SIR1D1C2592FA-3</t>
  </si>
  <si>
    <t>TA220SIR1D1C2592FA±0</t>
  </si>
  <si>
    <t>TA220SIR1D1C2592FA+3</t>
  </si>
  <si>
    <t>TA220SIR1D1C2592FB-3</t>
  </si>
  <si>
    <t>TA220SIR1D1C2592FB±0</t>
  </si>
  <si>
    <t>TA220SIR1D1C2592FB+3</t>
  </si>
  <si>
    <t>TA220SIR1D1C2592FR-3</t>
  </si>
  <si>
    <t>TA220SIR1D1C2592FR±0</t>
  </si>
  <si>
    <t>TA220SIR1D1C2592FR+3</t>
  </si>
  <si>
    <t>TA220SIR0S2C1600FS-6</t>
  </si>
  <si>
    <t>TA220SIR0S2C1600FS-3</t>
  </si>
  <si>
    <t>TA220SIR0S2C1600FS±0</t>
  </si>
  <si>
    <t>TA220SIR0S2C1600FS+3</t>
  </si>
  <si>
    <t>TA220SIR0S2C1600FS+6</t>
  </si>
  <si>
    <t>TA220SIR0S2C1600FA-3</t>
  </si>
  <si>
    <t>TA220SIR0S2C1600FA±0</t>
  </si>
  <si>
    <t>TA220SIR0S2C1600FA+3</t>
  </si>
  <si>
    <t>TA220SIR0S2C1600FB-3</t>
  </si>
  <si>
    <t>TA220SIR0S2C1600FB±0</t>
  </si>
  <si>
    <t>TA220SIR0S2C1600FB+3</t>
  </si>
  <si>
    <t>TA220SIR0S2C1600FR-3</t>
  </si>
  <si>
    <t>TA220SIR0S2C1600FR±0</t>
  </si>
  <si>
    <t>TA220SIR0S2C1600FR+3</t>
  </si>
  <si>
    <t>TA220SIR0S2C1500FS-6</t>
  </si>
  <si>
    <t>TA220SIR0S2C1500FS-3</t>
  </si>
  <si>
    <t>TA220SIR0S2C1500FS±0</t>
  </si>
  <si>
    <t>TA220SIR0S2C1500FS+3</t>
  </si>
  <si>
    <t>TA220SIR0S2C1500FS+6</t>
  </si>
  <si>
    <t>TA220SIR0S2C1500FA-3</t>
  </si>
  <si>
    <t>TA220SIR0S2C1500FA±0</t>
  </si>
  <si>
    <t>TA220SIR0S2C1500FA+3</t>
  </si>
  <si>
    <t>TA220SIR0S2C1500FB-3</t>
  </si>
  <si>
    <t>TA220SIR0S2C1500FB±0</t>
  </si>
  <si>
    <t>TA220SIR0S2C1500FB+3</t>
  </si>
  <si>
    <t>TA220SIR0S2C1500FR-3</t>
  </si>
  <si>
    <t>TA220SIR0S2C1500FR±0</t>
  </si>
  <si>
    <t>TA220SIR0S2C1500FR+3</t>
  </si>
  <si>
    <t>TA220SIR0S1C1600FS-6</t>
  </si>
  <si>
    <t>TA220SIR0S1C1600FS-3</t>
  </si>
  <si>
    <t>TA220SIR0S1C1600FS±0</t>
  </si>
  <si>
    <t>TA220SIR0S1C1600FS+3</t>
  </si>
  <si>
    <t>TA220SIR0S1C1600FS+6</t>
  </si>
  <si>
    <t>TA220SIR0S1C1600FA-3</t>
  </si>
  <si>
    <t>TA220SIR0S1C1600FA±0</t>
  </si>
  <si>
    <t>TA220SIR0S1C1600FA+3</t>
  </si>
  <si>
    <t>TA220SIR0S1C1600FB-3</t>
  </si>
  <si>
    <t>TA220SIR0S1C1600FB±0</t>
  </si>
  <si>
    <t>TA220SIR0S1C1600FB+3</t>
  </si>
  <si>
    <t>TA220SIR0S1C1600FR-3</t>
  </si>
  <si>
    <t>TA220SIR0S1C1600FR±0</t>
  </si>
  <si>
    <t>TA220SIR0S1C1600FR+3</t>
  </si>
  <si>
    <t>TA220SIR0S1C1500FS-6</t>
  </si>
  <si>
    <t>TA220SIR0S1C1500FS-3</t>
  </si>
  <si>
    <t>TA220SIR0S1C1500FS±0</t>
  </si>
  <si>
    <t>TA220SIR0S1C1500FS+3</t>
  </si>
  <si>
    <t>TA220SIR0S1C1500FS+6</t>
  </si>
  <si>
    <t>TA220SIR0S1C1500FA-3</t>
  </si>
  <si>
    <t>TA220SIR0S1C1500FA±0</t>
  </si>
  <si>
    <t>TA220SIR0S1C1500FA+3</t>
  </si>
  <si>
    <t>TA220SIR0S1C1500FB-3</t>
  </si>
  <si>
    <t>TA220SIR0S1C1500FB±0</t>
  </si>
  <si>
    <t>TA220SIR0S1C1500FB+3</t>
  </si>
  <si>
    <t>TA220SIR0S1C1500FR-3</t>
  </si>
  <si>
    <t>TA220SIR0S1C1500FR±0</t>
  </si>
  <si>
    <t>TA220SIR0S1C1500FR+3</t>
  </si>
  <si>
    <t>TA220SIR0D2C1700FS-6</t>
  </si>
  <si>
    <t>TA220SIR0D2C1700FS-3</t>
  </si>
  <si>
    <t>TA220SIR0D2C1700FS±0</t>
  </si>
  <si>
    <t>TA220SIR0D2C1700FS+3</t>
  </si>
  <si>
    <t>TA220SIR0D2C1700FS+6</t>
  </si>
  <si>
    <t>TA220SIR0D2C1700FA-3</t>
  </si>
  <si>
    <t>TA220SIR0D2C1700FA±0</t>
  </si>
  <si>
    <t>TA220SIR0D2C1700FA+3</t>
  </si>
  <si>
    <t>TA220SIR0D2C1700FB-3</t>
  </si>
  <si>
    <t>TA220SIR0D2C1700FB±0</t>
  </si>
  <si>
    <t>TA220SIR0D2C1700FB+3</t>
  </si>
  <si>
    <t>TA220SIR0D2C1700FR-3</t>
  </si>
  <si>
    <t>TA220SIR0D2C1700FR±0</t>
  </si>
  <si>
    <t>TA220SIR0D2C1700FR+3</t>
  </si>
  <si>
    <t>TA220SIR0D2C1600FS-6</t>
  </si>
  <si>
    <t>TA220SIR0D2C1600FS-3</t>
  </si>
  <si>
    <t>TA220SIR0D2C1600FS±0</t>
  </si>
  <si>
    <t>TA220SIR0D2C1600FS+3</t>
  </si>
  <si>
    <t>TA220SIR0D2C1600FS+6</t>
  </si>
  <si>
    <t>TA220SIR0D2C1600FA-3</t>
  </si>
  <si>
    <t>TA220SIR0D2C1600FA±0</t>
  </si>
  <si>
    <t>TA220SIR0D2C1600FA+3</t>
  </si>
  <si>
    <t>TA220SIR0D2C1600FB-3</t>
  </si>
  <si>
    <t>TA220SIR0D2C1600FB±0</t>
  </si>
  <si>
    <t>TA220SIR0D2C1600FB+3</t>
  </si>
  <si>
    <t>TA220SIR0D2C1600FR-3</t>
  </si>
  <si>
    <t>TA220SIR0D2C1600FR±0</t>
  </si>
  <si>
    <t>TA220SIR0D2C1600FR+3</t>
  </si>
  <si>
    <t>TA220SIR0D1C1700FS-6</t>
  </si>
  <si>
    <t>TA220SIR0D1C1700FS-3</t>
  </si>
  <si>
    <t>TA220SIR0D1C1700FS±0</t>
  </si>
  <si>
    <t>TA220SIR0D1C1700FS+3</t>
  </si>
  <si>
    <t>TA220SIR0D1C1700FS+6</t>
  </si>
  <si>
    <t>TA220SIR0D1C1700FA-3</t>
  </si>
  <si>
    <t>TA220SIR0D1C1700FA±0</t>
  </si>
  <si>
    <t>TA220SIR0D1C1700FA+3</t>
  </si>
  <si>
    <t>TA220SIR0D1C1700FB-3</t>
  </si>
  <si>
    <t>TA220SIR0D1C1700FB±0</t>
  </si>
  <si>
    <t>TA220SIR0D1C1700FB+3</t>
  </si>
  <si>
    <t>TA220SIR0D1C1700FR-3</t>
  </si>
  <si>
    <t>TA220SIR0D1C1700FR±0</t>
  </si>
  <si>
    <t>TA220SIR0D1C1700FR+3</t>
  </si>
  <si>
    <t>TA220SIR0D1C1600FS-6</t>
  </si>
  <si>
    <t>TA220SIR0D1C1600FS-3</t>
  </si>
  <si>
    <t>TA220SIR0D1C1600FS±0</t>
  </si>
  <si>
    <t>TA220SIR0D1C1600FS+3</t>
  </si>
  <si>
    <t>TA220SIR0D1C1600FS+6</t>
  </si>
  <si>
    <t>TA220SIR0D1C1600FA-3</t>
  </si>
  <si>
    <t>TA220SIR0D1C1600FA±0</t>
  </si>
  <si>
    <t>TA220SIR0D1C1600FA+3</t>
  </si>
  <si>
    <t>TA220SIR0D1C1600FB-3</t>
  </si>
  <si>
    <t>TA220SIR0D1C1600FB±0</t>
  </si>
  <si>
    <t>TA220SIR0D1C1600FB+3</t>
  </si>
  <si>
    <t>TA220SIR0D1C1600FR-3</t>
  </si>
  <si>
    <t>TA220SIR0D1C1600FR±0</t>
  </si>
  <si>
    <t>TA220SIR0D1C1600FR+3</t>
  </si>
  <si>
    <t>TA220SER0S2C4500FS-6</t>
  </si>
  <si>
    <t>TA220SER0S2C4500FS-3</t>
  </si>
  <si>
    <t>TA220SER0S2C4500FS±0</t>
  </si>
  <si>
    <t>TA220SER0S2C4500FS+3</t>
  </si>
  <si>
    <t>TA220SER0S2C4500FS+6</t>
  </si>
  <si>
    <t>TA220SER0S2C4500FA-3</t>
  </si>
  <si>
    <t>TA220SER0S2C4500FA±0</t>
  </si>
  <si>
    <t>TA220SER0S2C4500FA+3</t>
  </si>
  <si>
    <t>TA220SER0S2C4500FB-3</t>
  </si>
  <si>
    <t>TA220SER0S2C4500FB±0</t>
  </si>
  <si>
    <t>TA220SER0S2C4500FB+3</t>
  </si>
  <si>
    <t>TA220SER0S2C4500FR-3</t>
  </si>
  <si>
    <t>TA220SER0S2C4500FR±0</t>
  </si>
  <si>
    <t>TA220SER0S2C4500FR+3</t>
  </si>
  <si>
    <t>TA220SER0S2C4400FS-6</t>
  </si>
  <si>
    <t>TA220SER0S2C4400FS-3</t>
  </si>
  <si>
    <t>TA220SER0S2C4400FS±0</t>
  </si>
  <si>
    <t>TA220SER0S2C4400FS+3</t>
  </si>
  <si>
    <t>TA220SER0S2C4400FS+6</t>
  </si>
  <si>
    <t>TA220SER0S2C4400FA-3</t>
  </si>
  <si>
    <t>TA220SER0S2C4400FA±0</t>
  </si>
  <si>
    <t>TA220SER0S2C4400FA+3</t>
  </si>
  <si>
    <t>TA220SER0S2C4400FB-3</t>
  </si>
  <si>
    <t>TA220SER0S2C4400FB±0</t>
  </si>
  <si>
    <t>TA220SER0S2C4400FB+3</t>
  </si>
  <si>
    <t>TA220SER0S2C4400FR-3</t>
  </si>
  <si>
    <t>TA220SER0S2C4400FR±0</t>
  </si>
  <si>
    <t>TA220SER0S2C4400FR+3</t>
  </si>
  <si>
    <t>TA220SER0S2C4600FS-6</t>
  </si>
  <si>
    <t>TA220SER0S2C4600FS-3</t>
  </si>
  <si>
    <t>TA220SER0S2C4600FS±0</t>
  </si>
  <si>
    <t>TA220SER0S2C4600FS+3</t>
  </si>
  <si>
    <t>TA220SER0S2C4600FS+6</t>
  </si>
  <si>
    <t>TA220SER0S2C4600FA-3</t>
  </si>
  <si>
    <t>TA220SER0S2C4600FA±0</t>
  </si>
  <si>
    <t>TA220SER0S2C4600FA+3</t>
  </si>
  <si>
    <t>TA220SER0S2C4600FB-3</t>
  </si>
  <si>
    <t>TA220SER0S2C4600FB±0</t>
  </si>
  <si>
    <t>TA220SER0S2C4600FB+3</t>
  </si>
  <si>
    <t>TA220SER0S2C4600FR-3</t>
  </si>
  <si>
    <t>TA220SER0S2C4600FR±0</t>
  </si>
  <si>
    <t>TA220SER0S2C4600FR+3</t>
  </si>
  <si>
    <t>TA220SER0S1C4500FS-6</t>
  </si>
  <si>
    <t>TA220SER0S1C4500FS-3</t>
  </si>
  <si>
    <t>TA220SER0S1C4500FS±0</t>
  </si>
  <si>
    <t>TA220SER0S1C4500FS+3</t>
  </si>
  <si>
    <t>TA220SER0S1C4500FS+6</t>
  </si>
  <si>
    <t>TA220SER0S1C4500FA-3</t>
  </si>
  <si>
    <t>TA220SER0S1C4500FA±0</t>
  </si>
  <si>
    <t>TA220SER0S1C4500FA+3</t>
  </si>
  <si>
    <t>TA220SER0S1C4500FB-3</t>
  </si>
  <si>
    <t>TA220SER0S1C4500FB±0</t>
  </si>
  <si>
    <t>TA220SER0S1C4500FB+3</t>
  </si>
  <si>
    <t>TA220SER0S1C4500FR-3</t>
  </si>
  <si>
    <t>TA220SER0S1C4500FR±0</t>
  </si>
  <si>
    <t>TA220SER0S1C4500FR+3</t>
  </si>
  <si>
    <t>TA220SER0S1C4400FS-6</t>
  </si>
  <si>
    <t>TA220SER0S1C4400FS-3</t>
  </si>
  <si>
    <t>TA220SER0S1C4400FS±0</t>
  </si>
  <si>
    <t>TA220SER0S1C4400FS+3</t>
  </si>
  <si>
    <t>TA220SER0S1C4400FS+6</t>
  </si>
  <si>
    <t>TA220SER0S1C4400FA-3</t>
  </si>
  <si>
    <t>TA220SER0S1C4400FA±0</t>
  </si>
  <si>
    <t>TA220SER0S1C4400FA+3</t>
  </si>
  <si>
    <t>TA220SER0S1C4400FB-3</t>
  </si>
  <si>
    <t>TA220SER0S1C4400FB±0</t>
  </si>
  <si>
    <t>TA220SER0S1C4400FB+3</t>
  </si>
  <si>
    <t>TA220SER0S1C4400FR-3</t>
  </si>
  <si>
    <t>TA220SER0S1C4400FR±0</t>
  </si>
  <si>
    <t>TA220SER0S1C4400FR+3</t>
  </si>
  <si>
    <t>TA220SER0S1C1600FS-6</t>
  </si>
  <si>
    <t>TA220SER0S1C1600FS-3</t>
  </si>
  <si>
    <t>TA220SER0S1C1600FS±0</t>
  </si>
  <si>
    <t>TA220SER0S1C1600FS+3</t>
  </si>
  <si>
    <t>TA220SER0S1C1600FS+6</t>
  </si>
  <si>
    <t>TA220SER0S1C1600FA-3</t>
  </si>
  <si>
    <t>TA220SER0S1C1600FA±0</t>
  </si>
  <si>
    <t>TA220SER0S1C1600FA+3</t>
  </si>
  <si>
    <t>TA220SER0S1C1600FB-3</t>
  </si>
  <si>
    <t>TA220SER0S1C1600FB±0</t>
  </si>
  <si>
    <t>TA220SER0S1C1600FB+3</t>
  </si>
  <si>
    <t>TA220SER0S1C1600FR-3</t>
  </si>
  <si>
    <t>TA220SER0S1C1600FR±0</t>
  </si>
  <si>
    <t>TA220SER0S1C1600FR+3</t>
  </si>
  <si>
    <t>TA220SER0S1C1500FS-6</t>
  </si>
  <si>
    <t>TA220SER0S1C1500FS-3</t>
  </si>
  <si>
    <t>TA220SER0S1C1500FS±0</t>
  </si>
  <si>
    <t>TA220SER0S1C1500FS+3</t>
  </si>
  <si>
    <t>TA220SER0S1C1500FS+6</t>
  </si>
  <si>
    <t>TA220SER0S1C1500FA-3</t>
  </si>
  <si>
    <t>TA220SER0S1C1500FA±0</t>
  </si>
  <si>
    <t>TA220SER0S1C1500FA+3</t>
  </si>
  <si>
    <t>TA220SER0S1C1500FB-3</t>
  </si>
  <si>
    <t>TA220SER0S1C1500FB±0</t>
  </si>
  <si>
    <t>TA220SER0S1C1500FB+3</t>
  </si>
  <si>
    <t>TA220SER0S1C1500FR-3</t>
  </si>
  <si>
    <t>TA220SER0S1C1500FR±0</t>
  </si>
  <si>
    <t>TA220SER0S1C1500FR+3</t>
  </si>
  <si>
    <t>TA220SER0S1C1400FS-6</t>
  </si>
  <si>
    <t>TA220SER0S1C1400FS-3</t>
  </si>
  <si>
    <t>TA220SER0S1C1400FS±0</t>
  </si>
  <si>
    <t>TA220SER0S1C1400FS+3</t>
  </si>
  <si>
    <t>TA220SER0S1C1400FS+6</t>
  </si>
  <si>
    <t>TA220SER0S1C1400FA-3</t>
  </si>
  <si>
    <t>TA220SER0S1C1400FA±0</t>
  </si>
  <si>
    <t>TA220SER0S1C1400FA+3</t>
  </si>
  <si>
    <t>TA220SER0S1C1400FB-3</t>
  </si>
  <si>
    <t>TA220SER0S1C1400FB±0</t>
  </si>
  <si>
    <t>TA220SER0S1C1400FB+3</t>
  </si>
  <si>
    <t>TA220SER0S1C1400FR-3</t>
  </si>
  <si>
    <t>TA220SER0S1C1400FR±0</t>
  </si>
  <si>
    <t>TA220SER0S1C1400FR+3</t>
  </si>
  <si>
    <t>TA220SER0D2C4600FS-6</t>
  </si>
  <si>
    <t>TA220SER0D2C4600FS-3</t>
  </si>
  <si>
    <t>TA220SER0D2C4600FS±0</t>
  </si>
  <si>
    <t>TA220SER0D2C4600FS+3</t>
  </si>
  <si>
    <t>TA220SER0D2C4600FS+6</t>
  </si>
  <si>
    <t>TA220SER0D2C4600FA-3</t>
  </si>
  <si>
    <t>TA220SER0D2C4600FA±0</t>
  </si>
  <si>
    <t>TA220SER0D2C4600FA+3</t>
  </si>
  <si>
    <t>TA220SER0D2C4600FB-3</t>
  </si>
  <si>
    <t>TA220SER0D2C4600FB±0</t>
  </si>
  <si>
    <t>TA220SER0D2C4600FB+3</t>
  </si>
  <si>
    <t>TA220SER0D2C4600FR-3</t>
  </si>
  <si>
    <t>TA220SER0D2C4600FR±0</t>
  </si>
  <si>
    <t>TA220SER0D2C4600FR+3</t>
  </si>
  <si>
    <t>TA220SER0S1C4600FS-6</t>
  </si>
  <si>
    <t>TA220SER0S1C4600FS-3</t>
  </si>
  <si>
    <t>TA220SER0S1C4600FS±0</t>
  </si>
  <si>
    <t>TA220SER0S1C4600FS+3</t>
  </si>
  <si>
    <t>TA220SER0S1C4600FS+6</t>
  </si>
  <si>
    <t>TA220SER0S1C4600FA-3</t>
  </si>
  <si>
    <t>TA220SER0S1C4600FA±0</t>
  </si>
  <si>
    <t>TA220SER0S1C4600FA+3</t>
  </si>
  <si>
    <t>TA220SER0S1C4600FB-3</t>
  </si>
  <si>
    <t>TA220SER0S1C4600FB±0</t>
  </si>
  <si>
    <t>TA220SER0S1C4600FB+3</t>
  </si>
  <si>
    <t>TA220SER0S1C4600FR-3</t>
  </si>
  <si>
    <t>TA220SER0S1C4600FR±0</t>
  </si>
  <si>
    <t>TA220SER0S1C4600FR+3</t>
  </si>
  <si>
    <t>TA138SIR2S1C2400FS-6</t>
  </si>
  <si>
    <t>TA138SIR2S1C2400FS-3</t>
  </si>
  <si>
    <t>TA138SIR2S1C2400FS±0</t>
  </si>
  <si>
    <t>TA138SIR2S1C2400FS+3</t>
  </si>
  <si>
    <t>TA138SIR2S1C2400FS+6</t>
  </si>
  <si>
    <t>TA138SIR2S1C2400FA-3</t>
  </si>
  <si>
    <t>TA138SIR2S1C2400FA±0</t>
  </si>
  <si>
    <t>TA138SIR2S1C2400FA+3</t>
  </si>
  <si>
    <t>TA138SIR2S1C2400FB-3</t>
  </si>
  <si>
    <t>TA138SIR2S1C2400FB±0</t>
  </si>
  <si>
    <t>TA138SIR2S1C2400FB+3</t>
  </si>
  <si>
    <t>TA138SIR2S1C2400FR-3</t>
  </si>
  <si>
    <t>TA138SIR2S1C2400FR±0</t>
  </si>
  <si>
    <t>TA138SIR2S1C2400FR+3</t>
  </si>
  <si>
    <t>TA138SIR2S1C2315FS-6</t>
  </si>
  <si>
    <t>TA138SIR2S1C2315FS-3</t>
  </si>
  <si>
    <t>TA138SIR2S1C2315FS±0</t>
  </si>
  <si>
    <t>TA138SIR2S1C2315FS+3</t>
  </si>
  <si>
    <t>TA138SIR2S1C2315FS+6</t>
  </si>
  <si>
    <t>TA138SIR2S1C2315FA-3</t>
  </si>
  <si>
    <t>TA138SIR2S1C2315FA±0</t>
  </si>
  <si>
    <t>TA138SIR2S1C2315FA+3</t>
  </si>
  <si>
    <t>TA138SIR2S1C2315FB-3</t>
  </si>
  <si>
    <t>TA138SIR2S1C2315FB±0</t>
  </si>
  <si>
    <t>TA138SIR2S1C2315FB+3</t>
  </si>
  <si>
    <t>TA138SIR2S1C2315FR-3</t>
  </si>
  <si>
    <t>TA138SIR2S1C2315FR±0</t>
  </si>
  <si>
    <t>TA138SIR2S1C2315FR+3</t>
  </si>
  <si>
    <t>TA138SIR2D1C2400FS-6</t>
  </si>
  <si>
    <t>TA138SIR2D1C2400FS-3</t>
  </si>
  <si>
    <t>TA138SIR2D1C2400FS±0</t>
  </si>
  <si>
    <t>TA138SIR2D1C2400FS+3</t>
  </si>
  <si>
    <t>TA138SIR2D1C2400FS+6</t>
  </si>
  <si>
    <t>TA138SIR2D1C2400FA-3</t>
  </si>
  <si>
    <t>TA138SIR2D1C2400FA±0</t>
  </si>
  <si>
    <t>TA138SIR2D1C2400FA+3</t>
  </si>
  <si>
    <t>TA138SIR2D1C2400FB-3</t>
  </si>
  <si>
    <t>TA138SIR2D1C2400FB±0</t>
  </si>
  <si>
    <t>TA138SIR2D1C2400FB+3</t>
  </si>
  <si>
    <t>TA138SIR2D1C2400FR-3</t>
  </si>
  <si>
    <t>TA138SIR2D1C2400FR±0</t>
  </si>
  <si>
    <t>TA138SIR2D1C2400FR+3</t>
  </si>
  <si>
    <t>TA138SIR2D1C2315FS-6</t>
  </si>
  <si>
    <t>TA138SIR2D1C2315FS-3</t>
  </si>
  <si>
    <t>TA138SIR2D1C2315FS±0</t>
  </si>
  <si>
    <t>TA138SIR2D1C2315FS+3</t>
  </si>
  <si>
    <t>TA138SIR2D1C2315FS+6</t>
  </si>
  <si>
    <t>TA138SIR2D1C2315FA-3</t>
  </si>
  <si>
    <t>TA138SIR2D1C2315FA±0</t>
  </si>
  <si>
    <t>TA138SIR2D1C2315FA+3</t>
  </si>
  <si>
    <t>TA138SIR2D1C2315FB-3</t>
  </si>
  <si>
    <t>TA138SIR2D1C2315FB±0</t>
  </si>
  <si>
    <t>TA138SIR2D1C2315FB+3</t>
  </si>
  <si>
    <t>TA138SIR2D1C2315FR-3</t>
  </si>
  <si>
    <t>TA138SIR2D1C2315FR±0</t>
  </si>
  <si>
    <t>TA138SIR2D1C2315FR+3</t>
  </si>
  <si>
    <t>TA138SIR1S1C1400FS-6</t>
  </si>
  <si>
    <t>TA138SIR1S1C1400FS-3</t>
  </si>
  <si>
    <t>TA138SIR1S1C1400FS±0</t>
  </si>
  <si>
    <t>TA138SIR1S1C1400FS+3</t>
  </si>
  <si>
    <t>TA138SIR1S1C1400FS+6</t>
  </si>
  <si>
    <t>TA138SIR1S1C1400FA-3</t>
  </si>
  <si>
    <t>TA138SIR1S1C1400FA±0</t>
  </si>
  <si>
    <t>TA138SIR1S1C1400FA+3</t>
  </si>
  <si>
    <t>TA138SIR1S1C1400FB-3</t>
  </si>
  <si>
    <t>TA138SIR1S1C1400FB±0</t>
  </si>
  <si>
    <t>TA138SIR1S1C1400FB+3</t>
  </si>
  <si>
    <t>TA138SIR1S1C1400FR-3</t>
  </si>
  <si>
    <t>TA138SIR1S1C1400FR±0</t>
  </si>
  <si>
    <t>TA138SIR1S1C1400FR+3</t>
  </si>
  <si>
    <t>TA138SIR1S1C1300FS-6</t>
  </si>
  <si>
    <t>TA138SIR1S1C1300FS-3</t>
  </si>
  <si>
    <t>TA138SIR1S1C1300FS±0</t>
  </si>
  <si>
    <t>TA138SIR1S1C1300FS+3</t>
  </si>
  <si>
    <t>TA138SIR1S1C1300FS+6</t>
  </si>
  <si>
    <t>TA138SIR1S1C1300FA-3</t>
  </si>
  <si>
    <t>TA138SIR1S1C1300FA±0</t>
  </si>
  <si>
    <t>TA138SIR1S1C1300FA+3</t>
  </si>
  <si>
    <t>TA138SIR1S1C1300FB-3</t>
  </si>
  <si>
    <t>TA138SIR1S1C1300FB±0</t>
  </si>
  <si>
    <t>TA138SIR1S1C1300FB+3</t>
  </si>
  <si>
    <t>TA138SIR1S1C1300FR-3</t>
  </si>
  <si>
    <t>TA138SIR1S1C1300FR±0</t>
  </si>
  <si>
    <t>TA138SIR1S1C1300FR+3</t>
  </si>
  <si>
    <t>TA138SIR1S1C1240FS-6</t>
  </si>
  <si>
    <t>TA138SIR1S1C1240FS-3</t>
  </si>
  <si>
    <t>TA138SIR1S1C1240FS±0</t>
  </si>
  <si>
    <t>TA138SIR1S1C1240FS+3</t>
  </si>
  <si>
    <t>TA138SIR1S1C1240FS+6</t>
  </si>
  <si>
    <t>TA138SIR1S1C1240FA-3</t>
  </si>
  <si>
    <t>TA138SIR1S1C1240FA±0</t>
  </si>
  <si>
    <t>TA138SIR1S1C1240FA+3</t>
  </si>
  <si>
    <t>TA138SIR1S1C1240FB-3</t>
  </si>
  <si>
    <t>TA138SIR1S1C1240FB±0</t>
  </si>
  <si>
    <t>TA138SIR1S1C1240FB+3</t>
  </si>
  <si>
    <t>TA138SIR1S1C1240FR-3</t>
  </si>
  <si>
    <t>TA138SIR1S1C1240FR±0</t>
  </si>
  <si>
    <t>TA138SIR1S1C1240FR+3</t>
  </si>
  <si>
    <t>TA138SIR1D1C1400FS-6</t>
  </si>
  <si>
    <t>TA138SIR1D1C1400FS-3</t>
  </si>
  <si>
    <t>TA138SIR1D1C1400FS±0</t>
  </si>
  <si>
    <t>TA138SIR1D1C1400FS+3</t>
  </si>
  <si>
    <t>TA138SIR1D1C1400FS+6</t>
  </si>
  <si>
    <t>TA138SIR1D1C1400FA-3</t>
  </si>
  <si>
    <t>TA138SIR1D1C1400FA±0</t>
  </si>
  <si>
    <t>TA138SIR1D1C1400FA+3</t>
  </si>
  <si>
    <t>TA138SIR1D1C1400FB-3</t>
  </si>
  <si>
    <t>TA138SIR1D1C1400FB±0</t>
  </si>
  <si>
    <t>TA138SIR1D1C1400FB+3</t>
  </si>
  <si>
    <t>TA138SIR1D1C1400FR-3</t>
  </si>
  <si>
    <t>TA138SIR1D1C1400FR±0</t>
  </si>
  <si>
    <t>TA138SIR1D1C1400FR+3</t>
  </si>
  <si>
    <t>TA138SIR1D1C1300FS-6</t>
  </si>
  <si>
    <t>TA138SIR1D1C1300FS-3</t>
  </si>
  <si>
    <t>TA138SIR1D1C1300FS±0</t>
  </si>
  <si>
    <t>TA138SIR1D1C1300FS+3</t>
  </si>
  <si>
    <t>TA138SIR1D1C1300FS+6</t>
  </si>
  <si>
    <t>TA138SIR1D1C1300FA-3</t>
  </si>
  <si>
    <t>TA138SIR1D1C1300FA±0</t>
  </si>
  <si>
    <t>TA138SIR1D1C1300FA+3</t>
  </si>
  <si>
    <t>TA138SIR1D1C1300FB-3</t>
  </si>
  <si>
    <t>TA138SIR1D1C1300FB±0</t>
  </si>
  <si>
    <t>TA138SIR1D1C1300FB+3</t>
  </si>
  <si>
    <t>TA138SIR1D1C1300FR-3</t>
  </si>
  <si>
    <t>TA138SIR1D1C1300FR±0</t>
  </si>
  <si>
    <t>TA138SIR1D1C1300FR+3</t>
  </si>
  <si>
    <t>TA138SIR1D1C1240FS-6</t>
  </si>
  <si>
    <t>TA138SIR1D1C1240FS-3</t>
  </si>
  <si>
    <t>TA138SIR1D1C1240FS±0</t>
  </si>
  <si>
    <t>TA138SIR1D1C1240FS+3</t>
  </si>
  <si>
    <t>TA138SIR1D1C1240FS+6</t>
  </si>
  <si>
    <t>TA138SIR1D1C1240FA-3</t>
  </si>
  <si>
    <t>TA138SIR1D1C1240FA±0</t>
  </si>
  <si>
    <t>TA138SIR1D1C1240FA+3</t>
  </si>
  <si>
    <t>TA138SIR1D1C1240FB-3</t>
  </si>
  <si>
    <t>TA138SIR1D1C1240FB±0</t>
  </si>
  <si>
    <t>TA138SIR1D1C1240FB+3</t>
  </si>
  <si>
    <t>TA138SIR1D1C1240FR-3</t>
  </si>
  <si>
    <t>TA138SIR1D1C1240FR±0</t>
  </si>
  <si>
    <t>TA138SIR1D1C1240FR+3</t>
  </si>
  <si>
    <t>TA138SIR0S1C1400FS-6</t>
  </si>
  <si>
    <t>TA138SIR0S1C1400FS-3</t>
  </si>
  <si>
    <t>TA138SIR0S1C1400FS±0</t>
  </si>
  <si>
    <t>TA138SIR0S1C1400FS+3</t>
  </si>
  <si>
    <t>TA138SIR0S1C1400FS+6</t>
  </si>
  <si>
    <t>TA138SIR0S1C1400FA-3</t>
  </si>
  <si>
    <t>TA138SIR0S1C1400FA±0</t>
  </si>
  <si>
    <t>TA138SIR0S1C1400FA+3</t>
  </si>
  <si>
    <t>TA138SIR0S1C1400FB-3</t>
  </si>
  <si>
    <t>TA138SIR0S1C1400FB±0</t>
  </si>
  <si>
    <t>TA138SIR0S1C1400FB+3</t>
  </si>
  <si>
    <t>TA138SIR0S1C1400FR-3</t>
  </si>
  <si>
    <t>TA138SIR0S1C1400FR±0</t>
  </si>
  <si>
    <t>TA138SIR0S1C1400FR+3</t>
  </si>
  <si>
    <t>TA138SIR0S1C1300FS-6</t>
  </si>
  <si>
    <t>TA138SIR0S1C1300FS-3</t>
  </si>
  <si>
    <t>TA138SIR0S1C1300FS±0</t>
  </si>
  <si>
    <t>TA138SIR0S1C1300FS+3</t>
  </si>
  <si>
    <t>TA138SIR0S1C1300FS+6</t>
  </si>
  <si>
    <t>TA138SIR0S1C1300FA-3</t>
  </si>
  <si>
    <t>TA138SIR0S1C1300FA±0</t>
  </si>
  <si>
    <t>TA138SIR0S1C1300FA+3</t>
  </si>
  <si>
    <t>TA138SIR0S1C1300FB-3</t>
  </si>
  <si>
    <t>TA138SIR0S1C1300FB±0</t>
  </si>
  <si>
    <t>TA138SIR0S1C1300FB+3</t>
  </si>
  <si>
    <t>TA138SIR0S1C1300FR-3</t>
  </si>
  <si>
    <t>TA138SIR0S1C1300FR±0</t>
  </si>
  <si>
    <t>TA138SIR0S1C1300FR+3</t>
  </si>
  <si>
    <t>TA138SIR0S1C1240FS-6</t>
  </si>
  <si>
    <t>TA138SIR0S1C1240FS-3</t>
  </si>
  <si>
    <t>TA138SIR0S1C1240FS±0</t>
  </si>
  <si>
    <t>TA138SIR0S1C1240FS+3</t>
  </si>
  <si>
    <t>TA138SIR0S1C1240FS+6</t>
  </si>
  <si>
    <t>TA138SIR0S1C1240FA-3</t>
  </si>
  <si>
    <t>TA138SIR0S1C1240FA±0</t>
  </si>
  <si>
    <t>TA138SIR0S1C1240FA+3</t>
  </si>
  <si>
    <t>TA138SIR0S1C1240FB-3</t>
  </si>
  <si>
    <t>TA138SIR0S1C1240FB±0</t>
  </si>
  <si>
    <t>TA138SIR0S1C1240FB+3</t>
  </si>
  <si>
    <t>TA138SIR0S1C1240FR-3</t>
  </si>
  <si>
    <t>TA138SIR0S1C1240FR±0</t>
  </si>
  <si>
    <t>TA138SIR0S1C1240FR+3</t>
  </si>
  <si>
    <t>TA138SIR0D1C1400FS-6</t>
  </si>
  <si>
    <t>TA138SIR0D1C1400FS-3</t>
  </si>
  <si>
    <t>TA138SIR0D1C1400FS±0</t>
  </si>
  <si>
    <t>TA138SIR0D1C1400FS+3</t>
  </si>
  <si>
    <t>TA138SIR0D1C1400FS+6</t>
  </si>
  <si>
    <t>TA138SIR0D1C1400FA-3</t>
  </si>
  <si>
    <t>TA138SIR0D1C1400FA±0</t>
  </si>
  <si>
    <t>TA138SIR0D1C1400FA+3</t>
  </si>
  <si>
    <t>TA138SIR0D1C1400FB-3</t>
  </si>
  <si>
    <t>TA138SIR0D1C1400FB±0</t>
  </si>
  <si>
    <t>TA138SIR0D1C1400FB+3</t>
  </si>
  <si>
    <t>TA138SIR0D1C1400FR-3</t>
  </si>
  <si>
    <t>TA138SIR0D1C1400FR±0</t>
  </si>
  <si>
    <t>TA138SIR0D1C1400FR+3</t>
  </si>
  <si>
    <t>TA138SIR0D1C1300FS-6</t>
  </si>
  <si>
    <t>TA138SIR0D1C1300FS-3</t>
  </si>
  <si>
    <t>TA138SIR0D1C1300FS±0</t>
  </si>
  <si>
    <t>TA138SIR0D1C1300FS+3</t>
  </si>
  <si>
    <t>TA138SIR0D1C1300FS+6</t>
  </si>
  <si>
    <t>TA138SIR0D1C1300FA-3</t>
  </si>
  <si>
    <t>TA138SIR0D1C1300FA±0</t>
  </si>
  <si>
    <t>TA138SIR0D1C1300FA+3</t>
  </si>
  <si>
    <t>TA138SIR0D1C1300FB-3</t>
  </si>
  <si>
    <t>TA138SIR0D1C1300FB±0</t>
  </si>
  <si>
    <t>TA138SIR0D1C1300FB+3</t>
  </si>
  <si>
    <t>TA138SIR0D1C1300FR-3</t>
  </si>
  <si>
    <t>TA138SIR0D1C1300FR±0</t>
  </si>
  <si>
    <t>TA138SIR0D1C1300FR+3</t>
  </si>
  <si>
    <t>TA138SIR0D1C1240FS-6</t>
  </si>
  <si>
    <t>TA138SIR0D1C1240FS-3</t>
  </si>
  <si>
    <t>TA138SIR0D1C1240FS±0</t>
  </si>
  <si>
    <t>TA138SIR0D1C1240FS+3</t>
  </si>
  <si>
    <t>TA138SIR0D1C1240FS+6</t>
  </si>
  <si>
    <t>TA138SIR0D1C1240FA-3</t>
  </si>
  <si>
    <t>TA138SIR0D1C1240FA±0</t>
  </si>
  <si>
    <t>TA138SIR0D1C1240FA+3</t>
  </si>
  <si>
    <t>TA138SIR0D1C1240FB-3</t>
  </si>
  <si>
    <t>TA138SIR0D1C1240FB±0</t>
  </si>
  <si>
    <t>TA138SIR0D1C1240FB+3</t>
  </si>
  <si>
    <t>TA138SIR0D1C1240FR-3</t>
  </si>
  <si>
    <t>TA138SIR0D1C1240FR±0</t>
  </si>
  <si>
    <t>TA138SIR0D1C1240FR+3</t>
  </si>
  <si>
    <t>TA138SER0S1C4400FS-6</t>
  </si>
  <si>
    <t>TA138SER0S1C4400FS-3</t>
  </si>
  <si>
    <t>TA138SER0S1C4400FS±0</t>
  </si>
  <si>
    <t>TA138SER0S1C4400FS+3</t>
  </si>
  <si>
    <t>TA138SER0S1C4400FS+6</t>
  </si>
  <si>
    <t>TA138SER0S1C4400FA-3</t>
  </si>
  <si>
    <t>TA138SER0S1C4400FA±0</t>
  </si>
  <si>
    <t>TA138SER0S1C4400FA+3</t>
  </si>
  <si>
    <t>TA138SER0S1C4400FB-3</t>
  </si>
  <si>
    <t>TA138SER0S1C4400FB±0</t>
  </si>
  <si>
    <t>TA138SER0S1C4400FB+3</t>
  </si>
  <si>
    <t>TA138SER0S1C4400FR-3</t>
  </si>
  <si>
    <t>TA138SER0S1C4400FR±0</t>
  </si>
  <si>
    <t>TA138SER0S1C4400FR+3</t>
  </si>
  <si>
    <t>TA138SER0S1C4300FS-6</t>
  </si>
  <si>
    <t>TA138SER0S1C4300FS-3</t>
  </si>
  <si>
    <t>TA138SER0S1C4300FS±0</t>
  </si>
  <si>
    <t>TA138SER0S1C4300FS+3</t>
  </si>
  <si>
    <t>TA138SER0S1C4300FS+6</t>
  </si>
  <si>
    <t>TA138SER0S1C4300FA-3</t>
  </si>
  <si>
    <t>TA138SER0S1C4300FA±0</t>
  </si>
  <si>
    <t>TA138SER0S1C4300FA+3</t>
  </si>
  <si>
    <t>TA138SER0S1C4300FB-3</t>
  </si>
  <si>
    <t>TA138SER0S1C4300FB±0</t>
  </si>
  <si>
    <t>TA138SER0S1C4300FB+3</t>
  </si>
  <si>
    <t>TA138SER0S1C4300FR-3</t>
  </si>
  <si>
    <t>TA138SER0S1C4300FR±0</t>
  </si>
  <si>
    <t>TA138SER0S1C4300FR+3</t>
  </si>
  <si>
    <t>TA138SER0S1C4240FS-6</t>
  </si>
  <si>
    <t>TA138SER0S1C4240FS-3</t>
  </si>
  <si>
    <t>TA138SER0S1C4240FS±0</t>
  </si>
  <si>
    <t>TA138SER0S1C4240FS+3</t>
  </si>
  <si>
    <t>TA138SER0S1C4240FS+6</t>
  </si>
  <si>
    <t>TA138SER0S1C4240FA-3</t>
  </si>
  <si>
    <t>TA138SER0S1C4240FA±0</t>
  </si>
  <si>
    <t>TA138SER0S1C4240FA+3</t>
  </si>
  <si>
    <t>TA138SER0S1C4240FB-3</t>
  </si>
  <si>
    <t>TA138SER0S1C4240FB±0</t>
  </si>
  <si>
    <t>TA138SER0S1C4240FB+3</t>
  </si>
  <si>
    <t>TA138SER0S1C4240FR-3</t>
  </si>
  <si>
    <t>TA138SER0S1C4240FR±0</t>
  </si>
  <si>
    <t>TA138SER0S1C4240FR+3</t>
  </si>
  <si>
    <t>TA060SIR2S1C2250FS-6</t>
  </si>
  <si>
    <t>TA060SIR2S1C2250FS-3</t>
  </si>
  <si>
    <t>TA060SIR2S1C2250FS±0</t>
  </si>
  <si>
    <t>TA060SIR2S1C2250FS+3</t>
  </si>
  <si>
    <t>TA060SIR2S1C2250FS+6</t>
  </si>
  <si>
    <t>TA060SIR2S1C2250FA-3</t>
  </si>
  <si>
    <t>TA060SIR2S1C2250FA±0</t>
  </si>
  <si>
    <t>TA060SIR2S1C2250FA+3</t>
  </si>
  <si>
    <t>TA060SIR2S1C2250FB-3</t>
  </si>
  <si>
    <t>TA060SIR2S1C2250FB±0</t>
  </si>
  <si>
    <t>TA060SIR2S1C2250FB+3</t>
  </si>
  <si>
    <t>TA060SIR2S1C2250FR-3</t>
  </si>
  <si>
    <t>TA060SIR2S1C2250FR±0</t>
  </si>
  <si>
    <t>TA060SIR2S1C2250FR+3</t>
  </si>
  <si>
    <t>TA060SIR2D1C2250FS-6</t>
  </si>
  <si>
    <t>TA060SIR2D1C2250FS-3</t>
  </si>
  <si>
    <t>TA060SIR2D1C2250FS±0</t>
  </si>
  <si>
    <t>TA060SIR2D1C2250FS+3</t>
  </si>
  <si>
    <t>TA060SIR2D1C2250FS+6</t>
  </si>
  <si>
    <t>TA060SIR2D1C2250FA-3</t>
  </si>
  <si>
    <t>TA060SIR2D1C2250FA±0</t>
  </si>
  <si>
    <t>TA060SIR2D1C2250FA+3</t>
  </si>
  <si>
    <t>TA060SIR2D1C2250FB-3</t>
  </si>
  <si>
    <t>TA060SIR2D1C2250FB±0</t>
  </si>
  <si>
    <t>TA060SIR2D1C2250FB+3</t>
  </si>
  <si>
    <t>TA060SIR2D1C2250FR-3</t>
  </si>
  <si>
    <t>TA060SIR2D1C2250FR±0</t>
  </si>
  <si>
    <t>TA060SIR2D1C2250FR+3</t>
  </si>
  <si>
    <t>TA060SIR1S1C1070FS-6</t>
  </si>
  <si>
    <t>TA060SIR1S1C1070FS-3</t>
  </si>
  <si>
    <t>TA060SIR1S1C1070FS±0</t>
  </si>
  <si>
    <t>TA060SIR1S1C1070FS+3</t>
  </si>
  <si>
    <t>TA060SIR1S1C1070FS+6</t>
  </si>
  <si>
    <t>TA060SIR1S1C1070FA-3</t>
  </si>
  <si>
    <t>TA060SIR1S1C1070FA±0</t>
  </si>
  <si>
    <t>TA060SIR1S1C1070FA+3</t>
  </si>
  <si>
    <t>TA060SIR1S1C1070FB-3</t>
  </si>
  <si>
    <t>TA060SIR1S1C1070FB±0</t>
  </si>
  <si>
    <t>TA060SIR1S1C1070FB+3</t>
  </si>
  <si>
    <t>TA060SIR1S1C1070FR-3</t>
  </si>
  <si>
    <t>TA060SIR1S1C1070FR±0</t>
  </si>
  <si>
    <t>TA060SIR1S1C1070FR+3</t>
  </si>
  <si>
    <t>TA060SIR1D1C1070FS-6</t>
  </si>
  <si>
    <t>TA060SIR1D1C1070FS-3</t>
  </si>
  <si>
    <t>TA060SIR1D1C1070FS±0</t>
  </si>
  <si>
    <t>TA060SIR1D1C1070FS+3</t>
  </si>
  <si>
    <t>TA060SIR1D1C1070FS+6</t>
  </si>
  <si>
    <t>TA060SIR1D1C1070FA-3</t>
  </si>
  <si>
    <t>TA060SIR1D1C1070FA±0</t>
  </si>
  <si>
    <t>TA060SIR1D1C1070FA+3</t>
  </si>
  <si>
    <t>TA060SIR1D1C1070FB-3</t>
  </si>
  <si>
    <t>TA060SIR1D1C1070FB±0</t>
  </si>
  <si>
    <t>TA060SIR1D1C1070FB+3</t>
  </si>
  <si>
    <t>TA060SIR1D1C1070FR-3</t>
  </si>
  <si>
    <t>TA060SIR1D1C1070FR±0</t>
  </si>
  <si>
    <t>TA060SIR1D1C1070FR+3</t>
  </si>
  <si>
    <t>TA060SIR1S1C1240FS-6</t>
  </si>
  <si>
    <t>TA060SIR1S1C1240FS-3</t>
  </si>
  <si>
    <t>TA060SIR1S1C1240FS±0</t>
  </si>
  <si>
    <t>TA060SIR1S1C1240FS+3</t>
  </si>
  <si>
    <t>TA060SIR1S1C1240FS+6</t>
  </si>
  <si>
    <t>TA060SIR1S1C1240FA-3</t>
  </si>
  <si>
    <t>TA060SIR1S1C1240FA±0</t>
  </si>
  <si>
    <t>TA060SIR1S1C1240FA+3</t>
  </si>
  <si>
    <t>TA060SIR1S1C1240FB-3</t>
  </si>
  <si>
    <t>TA060SIR1S1C1240FB±0</t>
  </si>
  <si>
    <t>TA060SIR1S1C1240FB+3</t>
  </si>
  <si>
    <t>TA060SIR1S1C1240FR-3</t>
  </si>
  <si>
    <t>TA060SIR1S1C1240FR±0</t>
  </si>
  <si>
    <t>TA060SIR1S1C1240FR+3</t>
  </si>
  <si>
    <t>TA060SIR1S1C1120FS-6</t>
  </si>
  <si>
    <t>TA060SIR1S1C1120FS-3</t>
  </si>
  <si>
    <t>TA060SIR1S1C1120FS±0</t>
  </si>
  <si>
    <t>TA060SIR1S1C1120FS+3</t>
  </si>
  <si>
    <t>TA060SIR1S1C1120FS+6</t>
  </si>
  <si>
    <t>TA060SIR1S1C1120FA-3</t>
  </si>
  <si>
    <t>TA060SIR1S1C1120FA±0</t>
  </si>
  <si>
    <t>TA060SIR1S1C1120FA+3</t>
  </si>
  <si>
    <t>TA060SIR1S1C1120FB-3</t>
  </si>
  <si>
    <t>TA060SIR1S1C1120FB±0</t>
  </si>
  <si>
    <t>TA060SIR1S1C1120FB+3</t>
  </si>
  <si>
    <t>TA060SIR1S1C1120FR-3</t>
  </si>
  <si>
    <t>TA060SIR1S1C1120FR±0</t>
  </si>
  <si>
    <t>TA060SIR1S1C1120FR+3</t>
  </si>
  <si>
    <t>TA060SIR1D1C1240FS-6</t>
  </si>
  <si>
    <t>TA060SIR1D1C1240FS-3</t>
  </si>
  <si>
    <t>TA060SIR1D1C1240FS±0</t>
  </si>
  <si>
    <t>TA060SIR1D1C1240FS+3</t>
  </si>
  <si>
    <t>TA060SIR1D1C1240FS+6</t>
  </si>
  <si>
    <t>TA060SIR1D1C1240FA-3</t>
  </si>
  <si>
    <t>TA060SIR1D1C1240FA±0</t>
  </si>
  <si>
    <t>TA060SIR1D1C1240FA+3</t>
  </si>
  <si>
    <t>TA060SIR1D1C1240FB-3</t>
  </si>
  <si>
    <t>TA060SIR1D1C1240FB±0</t>
  </si>
  <si>
    <t>TA060SIR1D1C1240FB+3</t>
  </si>
  <si>
    <t>TA060SIR1D1C1240FR-3</t>
  </si>
  <si>
    <t>TA060SIR1D1C1240FR±0</t>
  </si>
  <si>
    <t>TA060SIR1D1C1240FR+3</t>
  </si>
  <si>
    <t>TA060SIR1D1C1120FS-6</t>
  </si>
  <si>
    <t>TA060SIR1D1C1120FS-3</t>
  </si>
  <si>
    <t>TA060SIR1D1C1120FS±0</t>
  </si>
  <si>
    <t>TA060SIR1D1C1120FS+3</t>
  </si>
  <si>
    <t>TA060SIR1D1C1120FS+6</t>
  </si>
  <si>
    <t>TA060SIR1D1C1120FA-3</t>
  </si>
  <si>
    <t>TA060SIR1D1C1120FA±0</t>
  </si>
  <si>
    <t>TA060SIR1D1C1120FA+3</t>
  </si>
  <si>
    <t>TA060SIR1D1C1120FB-3</t>
  </si>
  <si>
    <t>TA060SIR1D1C1120FB±0</t>
  </si>
  <si>
    <t>TA060SIR1D1C1120FB+3</t>
  </si>
  <si>
    <t>TA060SIR1D1C1120FR-3</t>
  </si>
  <si>
    <t>TA060SIR1D1C1120FR±0</t>
  </si>
  <si>
    <t>TA060SIR1D1C1120FR+3</t>
  </si>
  <si>
    <t>TA060SIR1S1C2250FS-6</t>
  </si>
  <si>
    <t>TA060SIR1S1C2250FS-3</t>
  </si>
  <si>
    <t>TA060SIR1S1C2250FS±0</t>
  </si>
  <si>
    <t>TA060SIR1S1C2250FS+3</t>
  </si>
  <si>
    <t>TA060SIR1S1C2250FS+6</t>
  </si>
  <si>
    <t>TA060SIR1S1C2250FA-3</t>
  </si>
  <si>
    <t>TA060SIR1S1C2250FA±0</t>
  </si>
  <si>
    <t>TA060SIR1S1C2250FA+3</t>
  </si>
  <si>
    <t>TA060SIR1S1C2250FB-3</t>
  </si>
  <si>
    <t>TA060SIR1S1C2250FB±0</t>
  </si>
  <si>
    <t>TA060SIR1S1C2250FB+3</t>
  </si>
  <si>
    <t>TA060SIR1S1C2250FR-3</t>
  </si>
  <si>
    <t>TA060SIR1S1C2250FR±0</t>
  </si>
  <si>
    <t>TA060SIR1S1C2250FR+3</t>
  </si>
  <si>
    <t>TA060SIR0S1C1240FS-6</t>
  </si>
  <si>
    <t>TA060SIR0S1C1240FS-3</t>
  </si>
  <si>
    <t>TA060SIR0S1C1240FS±0</t>
  </si>
  <si>
    <t>TA060SIR0S1C1240FS+3</t>
  </si>
  <si>
    <t>TA060SIR0S1C1240FS+6</t>
  </si>
  <si>
    <t>TA060SIR0S1C1240FA-3</t>
  </si>
  <si>
    <t>TA060SIR0S1C1240FA±0</t>
  </si>
  <si>
    <t>TA060SIR0S1C1240FA+3</t>
  </si>
  <si>
    <t>TA060SIR0S1C1240FB-3</t>
  </si>
  <si>
    <t>TA060SIR0S1C1240FB±0</t>
  </si>
  <si>
    <t>TA060SIR0S1C1240FB+3</t>
  </si>
  <si>
    <t>TA060SIR0S1C1240FR-3</t>
  </si>
  <si>
    <t>TA060SIR0S1C1240FR±0</t>
  </si>
  <si>
    <t>TA060SIR0S1C1240FR+3</t>
  </si>
  <si>
    <t>TA060SIR0S1C1120FS-6</t>
  </si>
  <si>
    <t>TA060SIR0S1C1120FS-3</t>
  </si>
  <si>
    <t>TA060SIR0S1C1120FS±0</t>
  </si>
  <si>
    <t>TA060SIR0S1C1120FS+3</t>
  </si>
  <si>
    <t>TA060SIR0S1C1120FS+6</t>
  </si>
  <si>
    <t>TA060SIR0S1C1120FA-3</t>
  </si>
  <si>
    <t>TA060SIR0S1C1120FA±0</t>
  </si>
  <si>
    <t>TA060SIR0S1C1120FA+3</t>
  </si>
  <si>
    <t>TA060SIR0S1C1120FB-3</t>
  </si>
  <si>
    <t>TA060SIR0S1C1120FB±0</t>
  </si>
  <si>
    <t>TA060SIR0S1C1120FB+3</t>
  </si>
  <si>
    <t>TA060SIR0S1C1120FR-3</t>
  </si>
  <si>
    <t>TA060SIR0S1C1120FR±0</t>
  </si>
  <si>
    <t>TA060SIR0S1C1120FR+3</t>
  </si>
  <si>
    <t>TA060SIR0S1C1070FS-6</t>
  </si>
  <si>
    <t>TA060SIR0S1C1070FS-3</t>
  </si>
  <si>
    <t>TA060SIR0S1C1070FS±0</t>
  </si>
  <si>
    <t>TA060SIR0S1C1070FS+3</t>
  </si>
  <si>
    <t>TA060SIR0S1C1070FS+6</t>
  </si>
  <si>
    <t>TA060SIR0S1C1070FA-3</t>
  </si>
  <si>
    <t>TA060SIR0S1C1070FA±0</t>
  </si>
  <si>
    <t>TA060SIR0S1C1070FA+3</t>
  </si>
  <si>
    <t>TA060SIR0S1C1070FB-3</t>
  </si>
  <si>
    <t>TA060SIR0S1C1070FB±0</t>
  </si>
  <si>
    <t>TA060SIR0S1C1070FB+3</t>
  </si>
  <si>
    <t>TA060SIR0S1C1070FR-3</t>
  </si>
  <si>
    <t>TA060SIR0S1C1070FR±0</t>
  </si>
  <si>
    <t>TA060SIR0S1C1070FR+3</t>
  </si>
  <si>
    <t>TA060SIR0D1C1240FS-6</t>
  </si>
  <si>
    <t>TA060SIR0D1C1240FS-3</t>
  </si>
  <si>
    <t>TA060SIR0D1C1240FS±0</t>
  </si>
  <si>
    <t>TA060SIR0D1C1240FS+3</t>
  </si>
  <si>
    <t>TA060SIR0D1C1240FS+6</t>
  </si>
  <si>
    <t>TA060SIR0D1C1240FA-3</t>
  </si>
  <si>
    <t>TA060SIR0D1C1240FA±0</t>
  </si>
  <si>
    <t>TA060SIR0D1C1240FA+3</t>
  </si>
  <si>
    <t>TA060SIR0D1C1240FB-3</t>
  </si>
  <si>
    <t>TA060SIR0D1C1240FB±0</t>
  </si>
  <si>
    <t>TA060SIR0D1C1240FB+3</t>
  </si>
  <si>
    <t>TA060SIR0D1C1240FR-3</t>
  </si>
  <si>
    <t>TA060SIR0D1C1240FR±0</t>
  </si>
  <si>
    <t>TA060SIR0D1C1240FR+3</t>
  </si>
  <si>
    <t>TA060SIR0D1C1120FS-6</t>
  </si>
  <si>
    <t>TA060SIR0D1C1120FS-3</t>
  </si>
  <si>
    <t>TA060SIR0D1C1120FS±0</t>
  </si>
  <si>
    <t>TA060SIR0D1C1120FS+3</t>
  </si>
  <si>
    <t>TA060SIR0D1C1120FS+6</t>
  </si>
  <si>
    <t>TA060SIR0D1C1120FA-3</t>
  </si>
  <si>
    <t>TA060SIR0D1C1120FA±0</t>
  </si>
  <si>
    <t>TA060SIR0D1C1120FA+3</t>
  </si>
  <si>
    <t>TA060SIR0D1C1120FB-3</t>
  </si>
  <si>
    <t>TA060SIR0D1C1120FB±0</t>
  </si>
  <si>
    <t>TA060SIR0D1C1120FB+3</t>
  </si>
  <si>
    <t>TA060SIR0D1C1120FR-3</t>
  </si>
  <si>
    <t>TA060SIR0D1C1120FR±0</t>
  </si>
  <si>
    <t>TA060SIR0D1C1120FR+3</t>
  </si>
  <si>
    <t>TA060SIR0D1C1070FS-6</t>
  </si>
  <si>
    <t>TA060SIR0D1C1070FS-3</t>
  </si>
  <si>
    <t>TA060SIR0D1C1070FS±0</t>
  </si>
  <si>
    <t>TA060SIR0D1C1070FS+3</t>
  </si>
  <si>
    <t>TA060SIR0D1C1070FS+6</t>
  </si>
  <si>
    <t>TA060SIR0D1C1070FA-3</t>
  </si>
  <si>
    <t>TA060SIR0D1C1070FA±0</t>
  </si>
  <si>
    <t>TA060SIR0D1C1070FA+3</t>
  </si>
  <si>
    <t>TA060SIR0D1C1070FB-3</t>
  </si>
  <si>
    <t>TA060SIR0D1C1070FB±0</t>
  </si>
  <si>
    <t>TA060SIR0D1C1070FB+3</t>
  </si>
  <si>
    <t>TA060SIR0D1C1070FR-3</t>
  </si>
  <si>
    <t>TA060SIR0D1C1070FR±0</t>
  </si>
  <si>
    <t>TA060SIR0D1C1070FR+3</t>
  </si>
  <si>
    <t>TA060SIR0S0C1120FS-6</t>
  </si>
  <si>
    <t>TA060SIR0S0C1120FS-3</t>
  </si>
  <si>
    <t>TA060SIR0S0C1120FS±0</t>
  </si>
  <si>
    <t>TA060SIR0S0C1120FS+3</t>
  </si>
  <si>
    <t>TA060SIR0S0C1120FS+6</t>
  </si>
  <si>
    <t>TA060SIR0S0C1120FA-3</t>
  </si>
  <si>
    <t>TA060SIR0S0C1120FA±0</t>
  </si>
  <si>
    <t>TA060SIR0S0C1120FA+3</t>
  </si>
  <si>
    <t>TA060SIR0S0C1120FB-3</t>
  </si>
  <si>
    <t>TA060SIR0S0C1120FB±0</t>
  </si>
  <si>
    <t>TA060SIR0S0C1120FB+3</t>
  </si>
  <si>
    <t>TA060SIR0S0C1120FR-3</t>
  </si>
  <si>
    <t>TA060SIR0S0C1120FR±0</t>
  </si>
  <si>
    <t>TA060SIR0S0C1120FR+3</t>
  </si>
  <si>
    <t>TA060SER0S1C1240FS-6</t>
  </si>
  <si>
    <t>TA060SER0S1C1240FS-3</t>
  </si>
  <si>
    <t>TA060SER0S1C1240FS±0</t>
  </si>
  <si>
    <t>TA060SER0S1C1240FS+3</t>
  </si>
  <si>
    <t>TA060SER0S1C1240FS+6</t>
  </si>
  <si>
    <t>TA060SER0S1C1240FA-3</t>
  </si>
  <si>
    <t>TA060SER0S1C1240FA±0</t>
  </si>
  <si>
    <t>TA060SER0S1C1240FA+3</t>
  </si>
  <si>
    <t>TA060SER0S1C1240FB-3</t>
  </si>
  <si>
    <t>TA060SER0S1C1240FB±0</t>
  </si>
  <si>
    <t>TA060SER0S1C1240FB+3</t>
  </si>
  <si>
    <t>TA060SER0S1C1240FR-3</t>
  </si>
  <si>
    <t>TA060SER0S1C1240FR±0</t>
  </si>
  <si>
    <t>TA060SER0S1C1240FR+3</t>
  </si>
  <si>
    <t>TA060SER0S1C1120FS-6</t>
  </si>
  <si>
    <t>TA060SER0S1C1120FS-3</t>
  </si>
  <si>
    <t>TA060SER0S1C1120FS±0</t>
  </si>
  <si>
    <t>TA060SER0S1C1120FS+3</t>
  </si>
  <si>
    <t>TA060SER0S1C1120FS+6</t>
  </si>
  <si>
    <t>TA060SER0S1C1120FA-3</t>
  </si>
  <si>
    <t>TA060SER0S1C1120FA±0</t>
  </si>
  <si>
    <t>TA060SER0S1C1120FA+3</t>
  </si>
  <si>
    <t>TA060SER0S1C1120FB-3</t>
  </si>
  <si>
    <t>TA060SER0S1C1120FB±0</t>
  </si>
  <si>
    <t>TA060SER0S1C1120FB+3</t>
  </si>
  <si>
    <t>TA060SER0S1C1120FR-3</t>
  </si>
  <si>
    <t>TA060SER0S1C1120FR±0</t>
  </si>
  <si>
    <t>TA060SER0S1C1120FR+3</t>
  </si>
  <si>
    <t>TA060SER0S1C1070FS-6</t>
  </si>
  <si>
    <t>TA060SER0S1C1070FS-3</t>
  </si>
  <si>
    <t>TA060SER0S1C1070FS±0</t>
  </si>
  <si>
    <t>TA060SER0S1C1070FS+3</t>
  </si>
  <si>
    <t>TA060SER0S1C1070FS+6</t>
  </si>
  <si>
    <t>TA060SER0S1C1070FA-3</t>
  </si>
  <si>
    <t>TA060SER0S1C1070FA±0</t>
  </si>
  <si>
    <t>TA060SER0S1C1070FA+3</t>
  </si>
  <si>
    <t>TA060SER0S1C1070FB-3</t>
  </si>
  <si>
    <t>TA060SER0S1C1070FB±0</t>
  </si>
  <si>
    <t>TA060SER0S1C1070FB+3</t>
  </si>
  <si>
    <t>TA060SER0S1C1070FR-3</t>
  </si>
  <si>
    <t>TA060SER0S1C1070FR±0</t>
  </si>
  <si>
    <t>TA060SER0S1C1070FR+3</t>
  </si>
  <si>
    <t>TA060SER0D1C1240FS-6</t>
  </si>
  <si>
    <t>TA060SER0D1C1240FS-3</t>
  </si>
  <si>
    <t>TA060SER0D1C1240FS±0</t>
  </si>
  <si>
    <t>TA060SER0D1C1240FS+3</t>
  </si>
  <si>
    <t>TA060SER0D1C1240FS+6</t>
  </si>
  <si>
    <t>TA060SER0D1C1240FA-3</t>
  </si>
  <si>
    <t>TA060SER0D1C1240FA±0</t>
  </si>
  <si>
    <t>TA060SER0D1C1240FA+3</t>
  </si>
  <si>
    <t>TA060SER0D1C1240FB-3</t>
  </si>
  <si>
    <t>TA060SER0D1C1240FB±0</t>
  </si>
  <si>
    <t>TA060SER0D1C1240FB+3</t>
  </si>
  <si>
    <t>TA060SER0D1C1240FR-3</t>
  </si>
  <si>
    <t>TA060SER0D1C1240FR±0</t>
  </si>
  <si>
    <t>TA060SER0D1C1240FR+3</t>
  </si>
  <si>
    <t>TA060SER0D1C1120FS-6</t>
  </si>
  <si>
    <t>TA060SER0D1C1120FS-3</t>
  </si>
  <si>
    <t>TA060SER0D1C1120FS±0</t>
  </si>
  <si>
    <t>TA060SER0D1C1120FS+3</t>
  </si>
  <si>
    <t>TA060SER0D1C1120FS+6</t>
  </si>
  <si>
    <t>TA060SER0D1C1120FA-3</t>
  </si>
  <si>
    <t>TA060SER0D1C1120FA±0</t>
  </si>
  <si>
    <t>TA060SER0D1C1120FA+3</t>
  </si>
  <si>
    <t>TA060SER0D1C1120FB-3</t>
  </si>
  <si>
    <t>TA060SER0D1C1120FB±0</t>
  </si>
  <si>
    <t>TA060SER0D1C1120FB+3</t>
  </si>
  <si>
    <t>TA060SER0D1C1120FR-3</t>
  </si>
  <si>
    <t>TA060SER0D1C1120FR±0</t>
  </si>
  <si>
    <t>TA060SER0D1C1120FR+3</t>
  </si>
  <si>
    <t>TA060SER0D1C1070FS-6</t>
  </si>
  <si>
    <t>TA060SER0D1C1070FS-3</t>
  </si>
  <si>
    <t>TA060SER0D1C1070FS±0</t>
  </si>
  <si>
    <t>TA060SER0D1C1070FS+3</t>
  </si>
  <si>
    <t>TA060SER0D1C1070FS+6</t>
  </si>
  <si>
    <t>TA060SER0D1C1070FA-3</t>
  </si>
  <si>
    <t>TA060SER0D1C1070FA±0</t>
  </si>
  <si>
    <t>TA060SER0D1C1070FA+3</t>
  </si>
  <si>
    <t>TA060SER0D1C1070FB-3</t>
  </si>
  <si>
    <t>TA060SER0D1C1070FB±0</t>
  </si>
  <si>
    <t>TA060SER0D1C1070FB+3</t>
  </si>
  <si>
    <t>TA060SER0D1C1070FR-3</t>
  </si>
  <si>
    <t>TA060SER0D1C1070FR±0</t>
  </si>
  <si>
    <t>TA060SER0D1C1070FR+3</t>
  </si>
  <si>
    <t>TA220COR0D0C1600T</t>
  </si>
  <si>
    <t>ARMADO DE ESTRUCTURAS DE ACERO Y DE CONCRETO</t>
  </si>
  <si>
    <t>EA220COU0S0-400-S1</t>
  </si>
  <si>
    <t>EA220COU0S0-400-S2</t>
  </si>
  <si>
    <t>EA220COU0S0-400-A1</t>
  </si>
  <si>
    <t>EA220COU0S0-400-A2</t>
  </si>
  <si>
    <t>EA220COU0S0-500-S1</t>
  </si>
  <si>
    <t>EA220COU0S0-500-S2</t>
  </si>
  <si>
    <t>EA220COU0S0-500-A1</t>
  </si>
  <si>
    <t>EA220COU0S0-500-A2</t>
  </si>
  <si>
    <t>EA220COU0S09500-S1</t>
  </si>
  <si>
    <t>EA220COU0S09500-S2</t>
  </si>
  <si>
    <t>EA220COU0S09500-A1</t>
  </si>
  <si>
    <t>EA220COU0S09500-A2</t>
  </si>
  <si>
    <t>EA220COU0S0-600-S1</t>
  </si>
  <si>
    <t>EA220COU0S0-600-S2</t>
  </si>
  <si>
    <t>EA220COU0S0-600-A1</t>
  </si>
  <si>
    <t>EA220COU0S0-600-A2</t>
  </si>
  <si>
    <t>EA220COU0D0-400-S1</t>
  </si>
  <si>
    <t>EA220COU0D0-400-S2</t>
  </si>
  <si>
    <t>EA220COU0D0-400-A1</t>
  </si>
  <si>
    <t>EA220COU0D0-400-A2</t>
  </si>
  <si>
    <t>EA220COU0D0-500-S1</t>
  </si>
  <si>
    <t>EA220COU0D0-500-S2</t>
  </si>
  <si>
    <t>EA220COU0D0-500-A1</t>
  </si>
  <si>
    <t>EA220COU0D0-500-A2</t>
  </si>
  <si>
    <t>EA220COU0D09500-S1</t>
  </si>
  <si>
    <t>EA220COU0D09500-S2</t>
  </si>
  <si>
    <t>EA220COU0D09500-A1</t>
  </si>
  <si>
    <t>EA220COU0D09500-A2</t>
  </si>
  <si>
    <t>EA220COU0D0-600-S1</t>
  </si>
  <si>
    <t>EA220COU0D0-600-S2</t>
  </si>
  <si>
    <t>EA220COU0D0-600-A1</t>
  </si>
  <si>
    <t>EA220COU0D0-600-A2</t>
  </si>
  <si>
    <t>EA220SIU0S1-400-S1</t>
  </si>
  <si>
    <t>EA220SIU0S1-400-S2</t>
  </si>
  <si>
    <t>EA220SIU0S1-400-A1</t>
  </si>
  <si>
    <t>EA220SIU0S1-400-A2</t>
  </si>
  <si>
    <t>EA220SIU0S1-500-S1</t>
  </si>
  <si>
    <t>EA220SIU0S1-500-S2</t>
  </si>
  <si>
    <t>EA220SIU0S1-500-A1</t>
  </si>
  <si>
    <t>EA220SIU0S1-500-A2</t>
  </si>
  <si>
    <t>EA220SIU0S1-600-S1</t>
  </si>
  <si>
    <t>EA220SIU0S1-600-S2</t>
  </si>
  <si>
    <t>EA220SIU0S1-600-A1</t>
  </si>
  <si>
    <t>EA220SIU0S1-600-A2</t>
  </si>
  <si>
    <t>EA220SIU0D1-400-S1</t>
  </si>
  <si>
    <t>EA220SIU0D1-400-S2</t>
  </si>
  <si>
    <t>EA220SIU0D1-400-A1</t>
  </si>
  <si>
    <t>EA220SIU0D1-400-A2</t>
  </si>
  <si>
    <t>EA220SIU0D1-500-S1</t>
  </si>
  <si>
    <t>EA220SIU0D1-500-S2</t>
  </si>
  <si>
    <t>EA220SIU0D1-500-A1</t>
  </si>
  <si>
    <t>EA220SIU0D1-500-A2</t>
  </si>
  <si>
    <t>EA220SIU0D1-600-S1</t>
  </si>
  <si>
    <t>EA220SIU0D1-600-S2</t>
  </si>
  <si>
    <t>EA220SIU0D1-600-A1</t>
  </si>
  <si>
    <t>EA220SIU0D1-600-A2</t>
  </si>
  <si>
    <t>EA220SIU1S1-400-S1</t>
  </si>
  <si>
    <t>EA220SIU1S1-400-S2</t>
  </si>
  <si>
    <t>EA220SIU1S1-400-A1</t>
  </si>
  <si>
    <t>EA220SIU1S1-400-A2</t>
  </si>
  <si>
    <t>EA220SIU1S1-500-S1</t>
  </si>
  <si>
    <t>EA220SIU1S1-500-S2</t>
  </si>
  <si>
    <t>EA220SIU1S1-500-A1</t>
  </si>
  <si>
    <t>EA220SIU1S1-500-A2</t>
  </si>
  <si>
    <t>EA220SIU1S1-600-S1</t>
  </si>
  <si>
    <t>EA220SIU1S1-600-S2</t>
  </si>
  <si>
    <t>EA220SIU1S1-600-A1</t>
  </si>
  <si>
    <t>EA220SIU1S1-600-A2</t>
  </si>
  <si>
    <t>EA220SIU1D1-400-S1</t>
  </si>
  <si>
    <t>EA220SIU1D1-400-S2</t>
  </si>
  <si>
    <t>EA220SIU1D1-400-A1</t>
  </si>
  <si>
    <t>EA220SIU1D1-400-A2</t>
  </si>
  <si>
    <t>EA220SIU1D1-500-S1</t>
  </si>
  <si>
    <t>EA220SIU1D1-500-S2</t>
  </si>
  <si>
    <t>EA220SIU1D1-500-A1</t>
  </si>
  <si>
    <t>EA220SIU1D1-500-A2</t>
  </si>
  <si>
    <t>EA220SIU1D1-600-S1</t>
  </si>
  <si>
    <t>EA220SIU1D1-600-S2</t>
  </si>
  <si>
    <t>EA220SIU1D1-600-A1</t>
  </si>
  <si>
    <t>EA220SIU1D1-600-A2</t>
  </si>
  <si>
    <t>EA220SEU0S1-400-S1</t>
  </si>
  <si>
    <t>EA220SEU0S1-400-S2</t>
  </si>
  <si>
    <t>EA220SEU0S1-400-A1</t>
  </si>
  <si>
    <t>EA220SEU0S1-400-A2</t>
  </si>
  <si>
    <t>EA220SEU0S1-500-S1</t>
  </si>
  <si>
    <t>EA220SEU0S1-500-S2</t>
  </si>
  <si>
    <t>EA220SEU0S1-500-A1</t>
  </si>
  <si>
    <t>EA220SEU0S1-500-A2</t>
  </si>
  <si>
    <t>EA220SEU0S1-600-S1</t>
  </si>
  <si>
    <t>EA220SEU0S1-600-S2</t>
  </si>
  <si>
    <t>EA220SEU0S1-600-A1</t>
  </si>
  <si>
    <t>EA220SEU0S1-600-A2</t>
  </si>
  <si>
    <t>EA220SEU0D1-400-S1</t>
  </si>
  <si>
    <t>EA220SEU0D1-400-S2</t>
  </si>
  <si>
    <t>EA220SEU0D1-400-A1</t>
  </si>
  <si>
    <t>EA220SEU0D1-400-A2</t>
  </si>
  <si>
    <t>EA220SEU0D1-500-S1</t>
  </si>
  <si>
    <t>EA220SEU0D1-500-S2</t>
  </si>
  <si>
    <t>EA220SEU0D1-500-A1</t>
  </si>
  <si>
    <t>EA220SEU0D1-500-A2</t>
  </si>
  <si>
    <t>EA220SEU0D1-600-S1</t>
  </si>
  <si>
    <t>EA220SEU0D1-600-S2</t>
  </si>
  <si>
    <t>EA220SEU0D1-600-A1</t>
  </si>
  <si>
    <t>EA220SEU0D1-600-A2</t>
  </si>
  <si>
    <t>EC138COU0S0-240-S1</t>
  </si>
  <si>
    <t>EA138COU0S0-240-S2</t>
  </si>
  <si>
    <t>EA138COU0S0-240-A1</t>
  </si>
  <si>
    <t>EA138COU0S0-240-A2</t>
  </si>
  <si>
    <t>EC138COU0S0-300-S1</t>
  </si>
  <si>
    <t>EA138COU0S0-300-S2</t>
  </si>
  <si>
    <t>EA138COU0S0-300-A1</t>
  </si>
  <si>
    <t>EA138COU0S0-300-A2</t>
  </si>
  <si>
    <t>EC138COU0S0-400-S1</t>
  </si>
  <si>
    <t>EA138COU0S0-400-S2</t>
  </si>
  <si>
    <t>EA138COU0S0-400-A1</t>
  </si>
  <si>
    <t>EA138COU0S0-400-A2</t>
  </si>
  <si>
    <t>EA138COU0D0-240-S1</t>
  </si>
  <si>
    <t>EA138COU0D0-240-S2</t>
  </si>
  <si>
    <t>EA138COU0D0-240-A1</t>
  </si>
  <si>
    <t>EA138COU0D0-240-A2</t>
  </si>
  <si>
    <t>EA138COU0D0-300-S1</t>
  </si>
  <si>
    <t>EA138COU0D0-300-S2</t>
  </si>
  <si>
    <t>EA138COU0D0-300-A1</t>
  </si>
  <si>
    <t>EA138COU0D0-300-A2</t>
  </si>
  <si>
    <t>EA138COU0D0-400-S1</t>
  </si>
  <si>
    <t>EA138COU0D0-400-S2</t>
  </si>
  <si>
    <t>EA138COU0D0-400-A1</t>
  </si>
  <si>
    <t>EA138COU0D0-400-A2</t>
  </si>
  <si>
    <t>EC138SIU0S1-240-S1</t>
  </si>
  <si>
    <t>EA138SIU0S1-240-S2</t>
  </si>
  <si>
    <t>EA138SIU0S1-240-A1</t>
  </si>
  <si>
    <t>EA138SIU0S1-240-A2</t>
  </si>
  <si>
    <t>EC138SIU0S1-300-S1</t>
  </si>
  <si>
    <t>EA138SIU0S1-300-S2</t>
  </si>
  <si>
    <t>EA138SIU0S1-300-A1</t>
  </si>
  <si>
    <t>EA138SIU0S1-300-A2</t>
  </si>
  <si>
    <t>EC138SIU0S1-400-S1</t>
  </si>
  <si>
    <t>EA138SIU0S1-400-S2</t>
  </si>
  <si>
    <t>EA138SIU0S1-400-A1</t>
  </si>
  <si>
    <t>EA138SIU0S1-400-A2</t>
  </si>
  <si>
    <t>EA138SIU0D1-240-S1</t>
  </si>
  <si>
    <t>EA138SIU0D1-240-S2</t>
  </si>
  <si>
    <t>EA138SIU0D1-240-A1</t>
  </si>
  <si>
    <t>EA138SIU0D1-240-A2</t>
  </si>
  <si>
    <t>EA138SIU0D1-300-S1</t>
  </si>
  <si>
    <t>EA138SIU0D1-300-S2</t>
  </si>
  <si>
    <t>EA138SIU0D1-300-A1</t>
  </si>
  <si>
    <t>EA138SIU0D1-300-A2</t>
  </si>
  <si>
    <t>EA138SIU0D1-400-S1</t>
  </si>
  <si>
    <t>EA138SIU0D1-400-S2</t>
  </si>
  <si>
    <t>EA138SIU0D1-400-A1</t>
  </si>
  <si>
    <t>EA138SIU0D1-400-A2</t>
  </si>
  <si>
    <t>EC138SEU0S1-240-S1</t>
  </si>
  <si>
    <t>EA138SEU0S1-240-S2</t>
  </si>
  <si>
    <t>EA138SEU0S1-240-A1</t>
  </si>
  <si>
    <t>EA138SEU0S1-240-A2</t>
  </si>
  <si>
    <t>EC138SEU0S1-300-S1</t>
  </si>
  <si>
    <t>EA138SEU0S1-300-S2</t>
  </si>
  <si>
    <t>EA138SEU0S1-300-A1</t>
  </si>
  <si>
    <t>EA138SEU0S1-300-A2</t>
  </si>
  <si>
    <t>EC138SEU0S1-400-S1</t>
  </si>
  <si>
    <t>EA138SEU0S1-400-S2</t>
  </si>
  <si>
    <t>EA138SEU0S1-400-A1</t>
  </si>
  <si>
    <t>EA138SEU0S1-400-A2</t>
  </si>
  <si>
    <t>EA138SEU0D1-240-S1</t>
  </si>
  <si>
    <t>EA138SEU0D1-240-S2</t>
  </si>
  <si>
    <t>EA138SEU0D1-240-A1</t>
  </si>
  <si>
    <t>EA138SEU0D1-240-A2</t>
  </si>
  <si>
    <t>EA138SEU0D1-300-S1</t>
  </si>
  <si>
    <t>EA138SEU0D1-300-S2</t>
  </si>
  <si>
    <t>EA138SEU0D1-300-A1</t>
  </si>
  <si>
    <t>EA138SEU0D1-300-A2</t>
  </si>
  <si>
    <t>EA138SEU0D1-400-S1</t>
  </si>
  <si>
    <t>EA138SEU0D1-400-S2</t>
  </si>
  <si>
    <t>EA138SEU0D1-400-A1</t>
  </si>
  <si>
    <t>EA138SEU0D1-400-A2</t>
  </si>
  <si>
    <t>EC060COU0S0-070-S1</t>
  </si>
  <si>
    <t>EA060COU0S0-070-S2</t>
  </si>
  <si>
    <t>EA060COU0S0-070-A1</t>
  </si>
  <si>
    <t>EA060COU0S0-070-A2</t>
  </si>
  <si>
    <t>EC060COU0S0-120-S1</t>
  </si>
  <si>
    <t>EA060COU0S0-120-S2</t>
  </si>
  <si>
    <t>EA060COU0S0-120-A1</t>
  </si>
  <si>
    <t>EA060COU0S0-120-A2</t>
  </si>
  <si>
    <t>EC060COU0S09150-S1</t>
  </si>
  <si>
    <t>EA060COU0S09150-S2</t>
  </si>
  <si>
    <t>EA060COU0S09150-A1</t>
  </si>
  <si>
    <t>EA060COU0S09150-A2</t>
  </si>
  <si>
    <t>EC060COU0S0-240-S1</t>
  </si>
  <si>
    <t>EA060COU0S0-240-S2</t>
  </si>
  <si>
    <t>EA060COU0S0-240-A1</t>
  </si>
  <si>
    <t>EA060COU0S0-240-A2</t>
  </si>
  <si>
    <t>EC060COU0S0-300-S1</t>
  </si>
  <si>
    <t>EA060COU0S0-300-S2</t>
  </si>
  <si>
    <t>EA060COU0S0-300-A1</t>
  </si>
  <si>
    <t>EA060COU0S0-300-A2</t>
  </si>
  <si>
    <t>EC060COU0S0-400-S1</t>
  </si>
  <si>
    <t>EA060COU0S0-400-S2</t>
  </si>
  <si>
    <t>EA060COU0S0-400-A1</t>
  </si>
  <si>
    <t>EA060COU0S0-400-A2</t>
  </si>
  <si>
    <t>EC060COU0D0-070-S1</t>
  </si>
  <si>
    <t>EA060COU0D0-070-S2</t>
  </si>
  <si>
    <t>EA060COU0D0-070-A1</t>
  </si>
  <si>
    <t>EA060COU0D0-070-A2</t>
  </si>
  <si>
    <t>EC060COU0D0-120-S1</t>
  </si>
  <si>
    <t>EA060COU0D0-120-S2</t>
  </si>
  <si>
    <t>EA060COU0D0-120-A1</t>
  </si>
  <si>
    <t>EA060COU0D0-120-A2</t>
  </si>
  <si>
    <t>EC060COU0D09150-S1</t>
  </si>
  <si>
    <t>EA060COU0D09150-S2</t>
  </si>
  <si>
    <t>EA060COU0D09150-A1</t>
  </si>
  <si>
    <t>EA060COU0D09150-A2</t>
  </si>
  <si>
    <t>EC060COU0D0-240-S1</t>
  </si>
  <si>
    <t>EA060COU0D0-240-S2</t>
  </si>
  <si>
    <t>EA060COU0D0-240-A1</t>
  </si>
  <si>
    <t>EA060COU0D0-240-A2</t>
  </si>
  <si>
    <t>EC060COU0D0-300-S1</t>
  </si>
  <si>
    <t>EA060COU0D0-300-S2</t>
  </si>
  <si>
    <t>EA060COU0D0-300-A1</t>
  </si>
  <si>
    <t>EA060COU0D0-300-A2</t>
  </si>
  <si>
    <t>EC060COU0D0-400-S1</t>
  </si>
  <si>
    <t>EA060COU0D0-400-S2</t>
  </si>
  <si>
    <t>EA060COU0D0-400-A1</t>
  </si>
  <si>
    <t>EA060COU0D0-400-A2</t>
  </si>
  <si>
    <t>EC060COU0D0-500-S1</t>
  </si>
  <si>
    <t>EA060COU0D0-500-S2</t>
  </si>
  <si>
    <t>EA060COU0D0-500-A1</t>
  </si>
  <si>
    <t>EA060COU0D0-500-A2</t>
  </si>
  <si>
    <t>EC060SIU0S1-070-S1</t>
  </si>
  <si>
    <t>EA060SIU0S1-070-S2</t>
  </si>
  <si>
    <t>EA060SIU0S1-070-A1</t>
  </si>
  <si>
    <t>EA060SIU0S1-070-A2</t>
  </si>
  <si>
    <t>EC060SIU0S1-120-S1</t>
  </si>
  <si>
    <t>EA060SIU0S1-120-S2</t>
  </si>
  <si>
    <t>EA060SIU0S1-120-A1</t>
  </si>
  <si>
    <t>EA060SIU0S1-120-A2</t>
  </si>
  <si>
    <t>EC060SIU0S1-240-S1</t>
  </si>
  <si>
    <t>EA060SIU0S1-240-S2</t>
  </si>
  <si>
    <t>EA060SIU0S1-240-A1</t>
  </si>
  <si>
    <t>EA060SIU0S1-240-A2</t>
  </si>
  <si>
    <t>EC060SIU0D1-070-S1</t>
  </si>
  <si>
    <t>EA060SIU0D1-070-S2</t>
  </si>
  <si>
    <t>EA060SIU0D1-070-A1</t>
  </si>
  <si>
    <t>EA060SIU0D1-070-A2</t>
  </si>
  <si>
    <t>EC060SIU0D1-120-S1</t>
  </si>
  <si>
    <t>EA060SIU0D1-120-S2</t>
  </si>
  <si>
    <t>EA060SIU0D1-120-A1</t>
  </si>
  <si>
    <t>EA060SIU0D1-120-A2</t>
  </si>
  <si>
    <t>EC060SIU0D1-240-S1</t>
  </si>
  <si>
    <t>EA060SIU0D1-240-S2</t>
  </si>
  <si>
    <t>EA060SIU0D1-240-A1</t>
  </si>
  <si>
    <t>EA060SIU0D1-240-A2</t>
  </si>
  <si>
    <t>EC060SEU0S1-070-S1</t>
  </si>
  <si>
    <t>EA060SEU0S1-070-S2</t>
  </si>
  <si>
    <t>EA060SEU0S1-070-A1</t>
  </si>
  <si>
    <t>EA060SEU0S1-070-A2</t>
  </si>
  <si>
    <t>EC060SEU0S1-120-S1</t>
  </si>
  <si>
    <t>EA060SEU0S1-120-S2</t>
  </si>
  <si>
    <t>EA060SEU0S1-120-A1</t>
  </si>
  <si>
    <t>EA060SEU0S1-120-A2</t>
  </si>
  <si>
    <t>EC060SEU0S1-240-S1</t>
  </si>
  <si>
    <t>EA060SEU0S1-240-S2</t>
  </si>
  <si>
    <t>EA060SEU0S1-240-A1</t>
  </si>
  <si>
    <t>EA060SEU0S1-240-A2</t>
  </si>
  <si>
    <t>EC060SEU0D1-070-S1</t>
  </si>
  <si>
    <t>EA060SEU0D1-070-S2</t>
  </si>
  <si>
    <t>EA060SEU0D1-070-A1</t>
  </si>
  <si>
    <t>EA060SEU0D1-070-A2</t>
  </si>
  <si>
    <t>EC060SEU0D1-120-S1</t>
  </si>
  <si>
    <t>EA060SEU0D1-120-S2</t>
  </si>
  <si>
    <t>EA060SEU0D1-120-A1</t>
  </si>
  <si>
    <t>EA060SEU0D1-120-A2</t>
  </si>
  <si>
    <t>EC060SEU0D1-240-S1</t>
  </si>
  <si>
    <t>EA060SEU0D1-240-S2</t>
  </si>
  <si>
    <t>EA060SEU0D1-240-A1</t>
  </si>
  <si>
    <t>EA060SEU0D1-240-A2</t>
  </si>
  <si>
    <t>EC033COU0S0-035-S1</t>
  </si>
  <si>
    <t>EA033COU0S0-035-S3</t>
  </si>
  <si>
    <t>EA033COU0S0-035-A2</t>
  </si>
  <si>
    <t>EA033COU0S0-035-RT</t>
  </si>
  <si>
    <t>EC033COU0S0-050-S1</t>
  </si>
  <si>
    <t>EA033COU0S0-050-S3</t>
  </si>
  <si>
    <t>EA033COU0S0-050-A2</t>
  </si>
  <si>
    <t>EA033COU0S0-050-RT</t>
  </si>
  <si>
    <t>EC033COU0S0-070-S1</t>
  </si>
  <si>
    <t>EA033COU0S0-070-S3</t>
  </si>
  <si>
    <t>EA033COU0S0-070-A2</t>
  </si>
  <si>
    <t>EA033COU0S0-070-RT</t>
  </si>
  <si>
    <t>EC033COU0S0-120-S1</t>
  </si>
  <si>
    <t>EA033COU0S0-120-S3</t>
  </si>
  <si>
    <t>EA033COU0S0-120-A2</t>
  </si>
  <si>
    <t>EA033COU0S0-120-RT</t>
  </si>
  <si>
    <t>EC033COU0S0-150-S1</t>
  </si>
  <si>
    <t>EA033COU0S0-150-S3</t>
  </si>
  <si>
    <t>EA033COU0S0-150-A2</t>
  </si>
  <si>
    <t>EA033COU0S0-150-RT</t>
  </si>
  <si>
    <t>EC033COU0D0-035-S1</t>
  </si>
  <si>
    <t>EA033COU0D0-035-S3</t>
  </si>
  <si>
    <t>EA033COU0D0-035-A2</t>
  </si>
  <si>
    <t>EA033COU0D0-035-RT</t>
  </si>
  <si>
    <t>EC033COU0D0-050-S1</t>
  </si>
  <si>
    <t>EA033COU0D0-050-S3</t>
  </si>
  <si>
    <t>EA033COU0D0-050-A2</t>
  </si>
  <si>
    <t>EA033COU0D0-050-RT</t>
  </si>
  <si>
    <t>EC033COU0D0-070-S1</t>
  </si>
  <si>
    <t>EA033COU0D0-070-S3</t>
  </si>
  <si>
    <t>EA033COU0D0-070-A2</t>
  </si>
  <si>
    <t>EA033COU0D0-070-RT</t>
  </si>
  <si>
    <t>EC033COU0D0-120-S1</t>
  </si>
  <si>
    <t>EA033COU0D0-120-S3</t>
  </si>
  <si>
    <t>EA033COU0D0-120-A2</t>
  </si>
  <si>
    <t>EA033COU0D0-120-RT</t>
  </si>
  <si>
    <t>EC033COU0D0-150-S1</t>
  </si>
  <si>
    <t>EA033COU0D0-150-S3</t>
  </si>
  <si>
    <t>EA033COU0D0-150-A2</t>
  </si>
  <si>
    <t>EA033COU0D0-150-RT</t>
  </si>
  <si>
    <t>EC033SIU0S0-035-S1</t>
  </si>
  <si>
    <t>EA033SIU0S0-035-S3</t>
  </si>
  <si>
    <t>EA033SIU0S0-035-A2</t>
  </si>
  <si>
    <t>EA033SIU0S0-035-RT</t>
  </si>
  <si>
    <t>EC033SIU0S0-050-S1</t>
  </si>
  <si>
    <t>EA033SIU0S0-050-S3</t>
  </si>
  <si>
    <t>EA033SIU0S0-050-A2</t>
  </si>
  <si>
    <t>EA033SIU0S0-050-RT</t>
  </si>
  <si>
    <t>EC033SIU0S0-070-S1</t>
  </si>
  <si>
    <t>EA033SIU0S0-070-S3</t>
  </si>
  <si>
    <t>EA033SIU0S0-070-A2</t>
  </si>
  <si>
    <t>EA033SIU0S0-070-RT</t>
  </si>
  <si>
    <t>EC033SIU0S0-120-S1</t>
  </si>
  <si>
    <t>EA033SIU0S0-120-S3</t>
  </si>
  <si>
    <t>EA033SIU0S0-120-A2</t>
  </si>
  <si>
    <t>EA033SIU0S0-120-RT</t>
  </si>
  <si>
    <t>EC033SIU0S0-150-S1</t>
  </si>
  <si>
    <t>EA033SIU0S0-150-S3</t>
  </si>
  <si>
    <t>EA033SIU0S0-150-A2</t>
  </si>
  <si>
    <t>EA033SIU0S0-150-RT</t>
  </si>
  <si>
    <t>EC033SIU0S0-185-S1</t>
  </si>
  <si>
    <t>EA033SIU0S0-185-S3</t>
  </si>
  <si>
    <t>EA033SIU0S0-185-A2</t>
  </si>
  <si>
    <t>EA033SIU0S0-185-RT</t>
  </si>
  <si>
    <t>EC033SIU0S0-300-S1</t>
  </si>
  <si>
    <t>EA033SIU0S0-300-S3</t>
  </si>
  <si>
    <t>EA033SIU0S0-300-A2</t>
  </si>
  <si>
    <t>EA033SIU0S0-300-RT</t>
  </si>
  <si>
    <t>EC033SIU0D0-035-S1</t>
  </si>
  <si>
    <t>EA033SIU0D0-035-S3</t>
  </si>
  <si>
    <t>EA033SIU0D0-035-A2</t>
  </si>
  <si>
    <t>EA033SIU0D0-035-RT</t>
  </si>
  <si>
    <t>EC033SIU0D0-050-S1</t>
  </si>
  <si>
    <t>EA033SIU0D0-050-S3</t>
  </si>
  <si>
    <t>EA033SIU0D0-050-A2</t>
  </si>
  <si>
    <t>EA033SIU0D0-050-RT</t>
  </si>
  <si>
    <t>EC033SIU0D0-070-S1</t>
  </si>
  <si>
    <t>EA033SIU0D0-070-S3</t>
  </si>
  <si>
    <t>EA033SIU0D0-070-A2</t>
  </si>
  <si>
    <t>EA033SIU0D0-070-RT</t>
  </si>
  <si>
    <t>EC033SIU0D0-120-S1</t>
  </si>
  <si>
    <t>EA033SIU0D0-120-S3</t>
  </si>
  <si>
    <t>EA033SIU0D0-120-A2</t>
  </si>
  <si>
    <t>EA033SIU0D0-120-RT</t>
  </si>
  <si>
    <t>EC033SIU0D0-150-S1</t>
  </si>
  <si>
    <t>EA033SIU0D0-150-S3</t>
  </si>
  <si>
    <t>EA033SIU0D0-150-A2</t>
  </si>
  <si>
    <t>EA033SIU0D0-150-RT</t>
  </si>
  <si>
    <t>EC033SIU0D0-185-S1</t>
  </si>
  <si>
    <t>EA033SIU0D0-185-S3</t>
  </si>
  <si>
    <t>EA033SIU0D0-185-A2</t>
  </si>
  <si>
    <t>EA033SIU0D0-185-RT</t>
  </si>
  <si>
    <t>EC033SEU0S0-035-S1</t>
  </si>
  <si>
    <t>EA033SEU0S0-035-S3</t>
  </si>
  <si>
    <t>EA033SEU0S0-035-A2</t>
  </si>
  <si>
    <t>EA033SEU0S0-035-RT</t>
  </si>
  <si>
    <t>EC033SEU0S0-050-S1</t>
  </si>
  <si>
    <t>EA033SEU0S0-050-S3</t>
  </si>
  <si>
    <t>EA033SEU0S0-050-A2</t>
  </si>
  <si>
    <t>EA033SEU0S0-050-RT</t>
  </si>
  <si>
    <t>EC033SEU0S0-070-S1</t>
  </si>
  <si>
    <t>EA033SEU0S0-070-S3</t>
  </si>
  <si>
    <t>EA033SEU0S0-070-A2</t>
  </si>
  <si>
    <t>EA033SEU0S0-070-RT</t>
  </si>
  <si>
    <t>EC033SEU0S0-120-S1</t>
  </si>
  <si>
    <t>EA033SEU0S0-120-S3</t>
  </si>
  <si>
    <t>EA033SEU0S0-120-A2</t>
  </si>
  <si>
    <t>EA033SEU0S0-120-RT</t>
  </si>
  <si>
    <t>EC033SEU0S0-150-S1</t>
  </si>
  <si>
    <t>EA033SEU0S0-150-S3</t>
  </si>
  <si>
    <t>EA033SEU0S0-150-A2</t>
  </si>
  <si>
    <t>EA033SEU0S0-150-RT</t>
  </si>
  <si>
    <t>EC033SEU0D0-035-S1</t>
  </si>
  <si>
    <t>EA033SEU0D0-035-S3</t>
  </si>
  <si>
    <t>EA033SEU0D0-035-A2</t>
  </si>
  <si>
    <t>EA033SEU0D0-035-RT</t>
  </si>
  <si>
    <t>EC033SEU0D0-050-S1</t>
  </si>
  <si>
    <t>EA033SEU0D0-050-S3</t>
  </si>
  <si>
    <t>EA033SEU0D0-050-A2</t>
  </si>
  <si>
    <t>EA033SEU0D0-050-RT</t>
  </si>
  <si>
    <t>EC033SEU0D0-070-S1</t>
  </si>
  <si>
    <t>EA033SEU0D0-070-S3</t>
  </si>
  <si>
    <t>EA033SEU0D0-070-A2</t>
  </si>
  <si>
    <t>EA033SEU0D0-070-RT</t>
  </si>
  <si>
    <t>EC033SEU0D0-120-S1</t>
  </si>
  <si>
    <t>EA033SEU0D0-120-S3</t>
  </si>
  <si>
    <t>EA033SEU0D0-120-A2</t>
  </si>
  <si>
    <t>EA033SEU0D0-120-RT</t>
  </si>
  <si>
    <t>EC033SEU0D0-150-S1</t>
  </si>
  <si>
    <t>EA033SEU0D0-150-S3</t>
  </si>
  <si>
    <t>EA033SEU0D0-150-A2</t>
  </si>
  <si>
    <t>EA033SEU0D0-150-RT</t>
  </si>
  <si>
    <t>EC138SER0S1-240-S1</t>
  </si>
  <si>
    <t>EC138SER0S1-240-S2</t>
  </si>
  <si>
    <t>EC138SER0S1-240-A1</t>
  </si>
  <si>
    <t>EC138SER0S1-240-A2</t>
  </si>
  <si>
    <t>EC138SER0S1-300-S1</t>
  </si>
  <si>
    <t>EC138SER0S1-300-S2</t>
  </si>
  <si>
    <t>EC138SER0S1-300-A1</t>
  </si>
  <si>
    <t>EC138SER0S1-300-A2</t>
  </si>
  <si>
    <t>EC138SER0S1-400-S1</t>
  </si>
  <si>
    <t>EC138SER0S1-400-S2</t>
  </si>
  <si>
    <t>EC138SER0S1-400-A1</t>
  </si>
  <si>
    <t>EC138SER0S1-400-A2</t>
  </si>
  <si>
    <t>EC060SER0S1-070-S1</t>
  </si>
  <si>
    <t>EC060SER0S1-070-S2</t>
  </si>
  <si>
    <t>EC060SER0S1-070-A1</t>
  </si>
  <si>
    <t>EC060SER0S1-070-A2</t>
  </si>
  <si>
    <t>EC060SER0S1-120-S1</t>
  </si>
  <si>
    <t>EC060SER0S1-120-S2</t>
  </si>
  <si>
    <t>EC060SER0S1-120-A1</t>
  </si>
  <si>
    <t>EC060SER0S1-120-A2</t>
  </si>
  <si>
    <t>EC060SER0S1-240-S1</t>
  </si>
  <si>
    <t>EC060SER0S1-240-S2</t>
  </si>
  <si>
    <t>EC060SER0S1-240-A1</t>
  </si>
  <si>
    <t>EC060SER0S1-240-A2</t>
  </si>
  <si>
    <t>EC060SIU1S1-240-S1</t>
  </si>
  <si>
    <t>EC060SIU1S1-240-S2</t>
  </si>
  <si>
    <t>EC060SIU1S1-240-A1</t>
  </si>
  <si>
    <t>EC060SIU1S1-240-A2</t>
  </si>
  <si>
    <t>EC060SER0D1-070-S1</t>
  </si>
  <si>
    <t>EC060SER0D1-070-S2</t>
  </si>
  <si>
    <t>EC060SER0D1-070-A1</t>
  </si>
  <si>
    <t>EC060SER0D1-070-A2</t>
  </si>
  <si>
    <t>EC060SER0D1-120-S1</t>
  </si>
  <si>
    <t>EC060SER0D1-120-S2</t>
  </si>
  <si>
    <t>EC060SER0D1-120-A1</t>
  </si>
  <si>
    <t>EC060SER0D1-120-A2</t>
  </si>
  <si>
    <t>EC060SER0D1-240-S1</t>
  </si>
  <si>
    <t>EC060SER0D1-240-S2</t>
  </si>
  <si>
    <t>EC060SER0D1-240-A1</t>
  </si>
  <si>
    <t>EC060SER0D1-240-A2</t>
  </si>
  <si>
    <t>EC033COR0S0-035-S1</t>
  </si>
  <si>
    <t>EC033COR0S0-035-S3</t>
  </si>
  <si>
    <t>EC033COR0S0-035-A2</t>
  </si>
  <si>
    <t>EC033COR0S0-035-RT</t>
  </si>
  <si>
    <t>EC033COR0S0-050-S1</t>
  </si>
  <si>
    <t>EC033COR0S0-050-S3</t>
  </si>
  <si>
    <t>EC033COR0S0-050-A2</t>
  </si>
  <si>
    <t>EC033COR0S0-050-RT</t>
  </si>
  <si>
    <t>EC033COR0S0-070-S1</t>
  </si>
  <si>
    <t>EC033COR0S0-070-S3</t>
  </si>
  <si>
    <t>EC033COR0S0-070-A2</t>
  </si>
  <si>
    <t>EC033COR0S0-070-RT</t>
  </si>
  <si>
    <t>EC033COR0S0-120-S1</t>
  </si>
  <si>
    <t>EC033COR0S0-120-S3</t>
  </si>
  <si>
    <t>EC033COR0S0-120-A2</t>
  </si>
  <si>
    <t>EC033COR0S0-120-RT</t>
  </si>
  <si>
    <t>EC033COR0S0-150-S1</t>
  </si>
  <si>
    <t>EC033COR0S0-150-S3</t>
  </si>
  <si>
    <t>EC033COR0S0-150-A2</t>
  </si>
  <si>
    <t>EC033COR0S0-150-RT</t>
  </si>
  <si>
    <t>EC033COR0D0-035-S1</t>
  </si>
  <si>
    <t>EC033COR0D0-035-S3</t>
  </si>
  <si>
    <t>EC033COR0D0-035-A2</t>
  </si>
  <si>
    <t>EC033COR0D0-035-RT</t>
  </si>
  <si>
    <t>EC033COR0D0-050-S1</t>
  </si>
  <si>
    <t>EC033COR0D0-050-S3</t>
  </si>
  <si>
    <t>EC033COR0D0-050-A2</t>
  </si>
  <si>
    <t>EC033COR0D0-050-RT</t>
  </si>
  <si>
    <t>EC033COR0D0-070-S1</t>
  </si>
  <si>
    <t>EC033COR0D0-070-S3</t>
  </si>
  <si>
    <t>EC033COR0D0-070-A2</t>
  </si>
  <si>
    <t>EC033COR0D0-070-RT</t>
  </si>
  <si>
    <t>EC033COR0D0-120-S1</t>
  </si>
  <si>
    <t>EC033COR0D0-120-S3</t>
  </si>
  <si>
    <t>EC033COR0D0-120-A2</t>
  </si>
  <si>
    <t>EC033COR0D0-120-RT</t>
  </si>
  <si>
    <t>EC033COR0D0-150-S1</t>
  </si>
  <si>
    <t>EC033COR0D0-150-S3</t>
  </si>
  <si>
    <t>EC033COR0D0-150-A2</t>
  </si>
  <si>
    <t>EC033COR0D0-150-RT</t>
  </si>
  <si>
    <t>EC033SIR0S0-035-S1</t>
  </si>
  <si>
    <t>EC033SIR0S0-035-S3</t>
  </si>
  <si>
    <t>EC033SIR0S0-035-A2</t>
  </si>
  <si>
    <t>EC033SIR0S0-035-RT</t>
  </si>
  <si>
    <t>EC033SIR0S0-050-S1</t>
  </si>
  <si>
    <t>EC033SIR0S0-050-S3</t>
  </si>
  <si>
    <t>EC033SIR0S0-050-A2</t>
  </si>
  <si>
    <t>EC033SIR0S0-050-RT</t>
  </si>
  <si>
    <t>EC033SIR0S0-070-S1</t>
  </si>
  <si>
    <t>EC033SIR0S0-070-S3</t>
  </si>
  <si>
    <t>EC033SIR0S0-070-A2</t>
  </si>
  <si>
    <t>EC033SIR0S0-070-RT</t>
  </si>
  <si>
    <t>EC033SIR0S0-120-S1</t>
  </si>
  <si>
    <t>EC033SIR0S0-120-S3</t>
  </si>
  <si>
    <t>EC033SIR0S0-120-A2</t>
  </si>
  <si>
    <t>EC033SIR0S0-120-RT</t>
  </si>
  <si>
    <t>EC033SIR0S0-150-S1</t>
  </si>
  <si>
    <t>EC033SIR0S0-150-S3</t>
  </si>
  <si>
    <t>EC033SIR0S0-150-A2</t>
  </si>
  <si>
    <t>EC033SIR0S0-150-RT</t>
  </si>
  <si>
    <t>EC033SIR0D0-035-S1</t>
  </si>
  <si>
    <t>EC033SIR0D0-035-S3</t>
  </si>
  <si>
    <t>EC033SIR0D0-035-A2</t>
  </si>
  <si>
    <t>EC033SIR0D0-035-RT</t>
  </si>
  <si>
    <t>EC033SIR0D0-050-S1</t>
  </si>
  <si>
    <t>EC033SIR0D0-050-S3</t>
  </si>
  <si>
    <t>EC033SIR0D0-050-A2</t>
  </si>
  <si>
    <t>EC033SIR0D0-050-RT</t>
  </si>
  <si>
    <t>EC033SIR0D0-070-S1</t>
  </si>
  <si>
    <t>EC033SIR0D0-070-S3</t>
  </si>
  <si>
    <t>EC033SIR0D0-070-A2</t>
  </si>
  <si>
    <t>EC033SIR0D0-070-RT</t>
  </si>
  <si>
    <t>EC033SIR0D0-120-S1</t>
  </si>
  <si>
    <t>EC033SIR0D0-120-S3</t>
  </si>
  <si>
    <t>EC033SIR0D0-120-A2</t>
  </si>
  <si>
    <t>EC033SIR0D0-120-RT</t>
  </si>
  <si>
    <t>EC033SIR0D0-150-S1</t>
  </si>
  <si>
    <t>EC033SIR0D0-150-S3</t>
  </si>
  <si>
    <t>EC033SIR0D0-150-A2</t>
  </si>
  <si>
    <t>EC033SIR0D0-150-RT</t>
  </si>
  <si>
    <t>EC033SER0S0-035-S1</t>
  </si>
  <si>
    <t>EC033SER0S0-035-S3</t>
  </si>
  <si>
    <t>EC033SER0S0-035-A2</t>
  </si>
  <si>
    <t>EC033SER0S0-035-RT</t>
  </si>
  <si>
    <t>EC033SER0S0-050-S1</t>
  </si>
  <si>
    <t>EC033SER0S0-050-S3</t>
  </si>
  <si>
    <t>EC033SER0S0-050-A2</t>
  </si>
  <si>
    <t>EC033SER0S0-050-RT</t>
  </si>
  <si>
    <t>EC033SER0S0-070-S1</t>
  </si>
  <si>
    <t>EC033SER0S0-070-S3</t>
  </si>
  <si>
    <t>EC033SER0S0-070-A2</t>
  </si>
  <si>
    <t>EC033SER0S0-070-RT</t>
  </si>
  <si>
    <t>EC033SER0S0-095-S1</t>
  </si>
  <si>
    <t>EC033SER0S0-095-S3</t>
  </si>
  <si>
    <t>EC033SER0S0-095-A2</t>
  </si>
  <si>
    <t>EC033SER0S0-095-RT</t>
  </si>
  <si>
    <t>EC033SER0S0-120-S1</t>
  </si>
  <si>
    <t>EC033SER0S0-120-S3</t>
  </si>
  <si>
    <t>EC033SER0S0-120-A2</t>
  </si>
  <si>
    <t>EC033SER0S0-120-RT</t>
  </si>
  <si>
    <t>EC033SER0S0-150-S1</t>
  </si>
  <si>
    <t>EC033SER0S0-150-S3</t>
  </si>
  <si>
    <t>EC033SER0S0-150-A2</t>
  </si>
  <si>
    <t>EC033SER0S0-150-RT</t>
  </si>
  <si>
    <t>EC033SER0D0-035-S1</t>
  </si>
  <si>
    <t>EC033SER0D0-035-S3</t>
  </si>
  <si>
    <t>EC033SER0D0-035-A2</t>
  </si>
  <si>
    <t>EC033SER0D0-035-RT</t>
  </si>
  <si>
    <t>EC033SER0D0-050-S1</t>
  </si>
  <si>
    <t>EC033SER0D0-050-S3</t>
  </si>
  <si>
    <t>EC033SER0D0-050-A2</t>
  </si>
  <si>
    <t>EC033SER0D0-050-RT</t>
  </si>
  <si>
    <t>EC033SER0D0-070-S1</t>
  </si>
  <si>
    <t>EC033SER0D0-070-S3</t>
  </si>
  <si>
    <t>EC033SER0D0-070-A2</t>
  </si>
  <si>
    <t>EC033SER0D0-070-RT</t>
  </si>
  <si>
    <t>EC033SER0D0-120-S1</t>
  </si>
  <si>
    <t>EC033SER0D0-120-S3</t>
  </si>
  <si>
    <t>EC033SER0D0-120-A2</t>
  </si>
  <si>
    <t>EC033SER0D0-120-RT</t>
  </si>
  <si>
    <t>EC033SER0D0-150-S1</t>
  </si>
  <si>
    <t>EC033SER0D0-150-S3</t>
  </si>
  <si>
    <t>EC033SER0D0-150-A2</t>
  </si>
  <si>
    <t>EC033SER0D0-150-RT</t>
  </si>
  <si>
    <t>ARMADO DE ESTRUCTURAS DE MADERA</t>
  </si>
  <si>
    <t>EMSU2P90CH1</t>
  </si>
  <si>
    <t>EMSU2P90CH2</t>
  </si>
  <si>
    <t>EMSU2P95C4</t>
  </si>
  <si>
    <t>EMSU2P90C1</t>
  </si>
  <si>
    <t>EMSU2P90C2</t>
  </si>
  <si>
    <t>EMSU2P80C3</t>
  </si>
  <si>
    <t>EMSU2P85C2</t>
  </si>
  <si>
    <t>EMSU2P85C3</t>
  </si>
  <si>
    <t>EMSU2P60C2</t>
  </si>
  <si>
    <t>EMSU2P60C3</t>
  </si>
  <si>
    <t>EMSU2P60C4</t>
  </si>
  <si>
    <t>EMSU2P75C3</t>
  </si>
  <si>
    <t>EMSU2P75C4</t>
  </si>
  <si>
    <t>EMSU1P95C4</t>
  </si>
  <si>
    <t>EMSU1P90C2</t>
  </si>
  <si>
    <t>EMSU1P90C1</t>
  </si>
  <si>
    <t>EMSU1P80C4</t>
  </si>
  <si>
    <t>EMSU1P75C4</t>
  </si>
  <si>
    <t>EMSU1P85C2</t>
  </si>
  <si>
    <t>EMSU1P85C1</t>
  </si>
  <si>
    <t>EMSU1P85C4</t>
  </si>
  <si>
    <t>EMSU1P75C2</t>
  </si>
  <si>
    <t>EMSU1P60C4</t>
  </si>
  <si>
    <t>EMSU1P60C3</t>
  </si>
  <si>
    <t>EMSU1P60C1</t>
  </si>
  <si>
    <t>EMSU1P85C3</t>
  </si>
  <si>
    <t>EMSS2P90CH1</t>
  </si>
  <si>
    <t>EMSS2P90CH2</t>
  </si>
  <si>
    <t>EMSS2P75C1</t>
  </si>
  <si>
    <t>EMSS2P90C1</t>
  </si>
  <si>
    <t>EMSS2P90C2</t>
  </si>
  <si>
    <t>EMSS1P75C3</t>
  </si>
  <si>
    <t>EMSS2P75C4</t>
  </si>
  <si>
    <t>EMSS2P75C3</t>
  </si>
  <si>
    <t>EMSS2P85C3</t>
  </si>
  <si>
    <t>EMSS2P80C3</t>
  </si>
  <si>
    <t>EMSS2P85C2</t>
  </si>
  <si>
    <t>EMSS2P75C2</t>
  </si>
  <si>
    <t>EMSS1P90C2</t>
  </si>
  <si>
    <t>EMSS1P90C1</t>
  </si>
  <si>
    <t>EMSS1P85C2</t>
  </si>
  <si>
    <t>EMSS1P85C1</t>
  </si>
  <si>
    <t>EMSS1P85C4</t>
  </si>
  <si>
    <t>EMSS1P85C3</t>
  </si>
  <si>
    <t>EMSS1P80C4</t>
  </si>
  <si>
    <t>EMSS1P75C4</t>
  </si>
  <si>
    <t>EMSA3P85C2</t>
  </si>
  <si>
    <t>EMSA3P85C3</t>
  </si>
  <si>
    <t>EMSA2P75C3</t>
  </si>
  <si>
    <t>EMSA2P70C4</t>
  </si>
  <si>
    <t>EMSA2P75C4</t>
  </si>
  <si>
    <t>EMSA2P90C2</t>
  </si>
  <si>
    <t>EMSA2P90C1</t>
  </si>
  <si>
    <t>EMSA2P85C3</t>
  </si>
  <si>
    <t>EMSA2P80C3</t>
  </si>
  <si>
    <t>EMSA2P85C2</t>
  </si>
  <si>
    <t>EMSA2P75C2</t>
  </si>
  <si>
    <t>EMSA2P75C1</t>
  </si>
  <si>
    <t>EMSA1P75C1</t>
  </si>
  <si>
    <t>EMSA1P85C3</t>
  </si>
  <si>
    <t>EMSA1P85C1</t>
  </si>
  <si>
    <t>EMSA1P85C4</t>
  </si>
  <si>
    <t>EMSA1P85C2</t>
  </si>
  <si>
    <t>EMSA1P75C2</t>
  </si>
  <si>
    <t>EMSA1P80C4</t>
  </si>
  <si>
    <t>EMSA1P75C4</t>
  </si>
  <si>
    <t>EMRE2P90C2</t>
  </si>
  <si>
    <t>EMRE2P90C1</t>
  </si>
  <si>
    <t>EMRE2P85C3</t>
  </si>
  <si>
    <t>EMRE2P80C3</t>
  </si>
  <si>
    <t>EMRE2P85C2</t>
  </si>
  <si>
    <t>EMRE2P75C2</t>
  </si>
  <si>
    <t>EMRE2P75C1</t>
  </si>
  <si>
    <t>EMRE2P75C3</t>
  </si>
  <si>
    <t>EMRE1P85C3</t>
  </si>
  <si>
    <t>EMRE1P85C1</t>
  </si>
  <si>
    <t>EMRE1P85C4</t>
  </si>
  <si>
    <t>EMRE1P85C2</t>
  </si>
  <si>
    <t>EMRE1P75C2</t>
  </si>
  <si>
    <t>EMRE1P75C1</t>
  </si>
  <si>
    <t>EMRE1P75C4</t>
  </si>
  <si>
    <t>EMRE1P80C4</t>
  </si>
  <si>
    <t>EMAM6P90CH1</t>
  </si>
  <si>
    <t>EMAM6P90CH2</t>
  </si>
  <si>
    <t>EMAM6P90C1</t>
  </si>
  <si>
    <t>EMAM6P90C2</t>
  </si>
  <si>
    <t>EMAM2P85C3</t>
  </si>
  <si>
    <t>EMAM2P80C3</t>
  </si>
  <si>
    <t>EMAM3P85C2</t>
  </si>
  <si>
    <t>EMAM6P85C2</t>
  </si>
  <si>
    <t>EMAM2P90C2</t>
  </si>
  <si>
    <t>EMAM2P90C1</t>
  </si>
  <si>
    <t>EMAM2P85C2</t>
  </si>
  <si>
    <t>EMAM3P85C3</t>
  </si>
  <si>
    <t>EMAM2P75C2</t>
  </si>
  <si>
    <t>EMAM2P75C3</t>
  </si>
  <si>
    <t>EMAM2P75C1</t>
  </si>
  <si>
    <t>EMAM2P75C4</t>
  </si>
  <si>
    <t>EMAM2P70C4</t>
  </si>
  <si>
    <t>EMAM1P85C3</t>
  </si>
  <si>
    <t>EMAM1P85C1</t>
  </si>
  <si>
    <t>EMAM1P85C4</t>
  </si>
  <si>
    <t>EMAM1P85C2</t>
  </si>
  <si>
    <t>EMAM1P75C2</t>
  </si>
  <si>
    <t>EMAM1P80C4</t>
  </si>
  <si>
    <t>EMAM1P75C4</t>
  </si>
  <si>
    <t>EMSU2P75C2</t>
  </si>
  <si>
    <t>EMSU2P75C1</t>
  </si>
  <si>
    <t>EMSU2P70C4</t>
  </si>
  <si>
    <t>EMSU1P80C3</t>
  </si>
  <si>
    <t>EMSS1P80C3</t>
  </si>
  <si>
    <t>EMSA1P80C3</t>
  </si>
  <si>
    <t>EMAM1P80C3</t>
  </si>
  <si>
    <t>EMRE1P80C3</t>
  </si>
  <si>
    <t>ET-220COTAD600</t>
  </si>
  <si>
    <t>ET-220COPAS600</t>
  </si>
  <si>
    <t>ET-220COPAS500</t>
  </si>
  <si>
    <t>ET-220COPAD600</t>
  </si>
  <si>
    <t>ET-220COPAD500</t>
  </si>
  <si>
    <t>ET-060COACS400</t>
  </si>
  <si>
    <t>ET-060COACD400</t>
  </si>
  <si>
    <t>ET-060COACD500</t>
  </si>
  <si>
    <t>PPC16</t>
  </si>
  <si>
    <t>PPM21</t>
  </si>
  <si>
    <t>PPC15</t>
  </si>
  <si>
    <t>PPM26</t>
  </si>
  <si>
    <t>PPF08</t>
  </si>
  <si>
    <t>PPC17</t>
  </si>
  <si>
    <t>PPF07</t>
  </si>
  <si>
    <t>PPM20</t>
  </si>
  <si>
    <t>PPC18</t>
  </si>
  <si>
    <t>PPM24</t>
  </si>
  <si>
    <t>PPC22</t>
  </si>
  <si>
    <t>PPC11</t>
  </si>
  <si>
    <t>PPM17</t>
  </si>
  <si>
    <t>PPC12</t>
  </si>
  <si>
    <t>PPC24</t>
  </si>
  <si>
    <t>PPC23</t>
  </si>
  <si>
    <t>PPM25</t>
  </si>
  <si>
    <t>PPC10</t>
  </si>
  <si>
    <t>PPC01</t>
  </si>
  <si>
    <t xml:space="preserve">POSTE DE CONCRETO ARMADO DE  7/100/120/225                                                                                                                                                                                                                </t>
  </si>
  <si>
    <t>PPC02</t>
  </si>
  <si>
    <t xml:space="preserve">POSTE DE CONCRETO ARMADO DE  7/200/120/225                                                                                                                                                                                                                </t>
  </si>
  <si>
    <t>PPC03</t>
  </si>
  <si>
    <t xml:space="preserve">POSTE DE CONCRETO ARMADO DE  7/300/120/225                                                                                                                                                                                                                </t>
  </si>
  <si>
    <t>PPC04</t>
  </si>
  <si>
    <t xml:space="preserve">POSTE DE CONCRETO ARMADO DE  7/70/90/195                                                                                                                                                                                                                  </t>
  </si>
  <si>
    <t>PPC05</t>
  </si>
  <si>
    <t xml:space="preserve">POSTE DE CONCRETO ARMADO DE  8/200/120/240                                                                                                                                                                                                                </t>
  </si>
  <si>
    <t>PPC06</t>
  </si>
  <si>
    <t xml:space="preserve">POSTE DE CONCRETO ARMADO DE  8/300/120/240                                                                                                                                                                                                                </t>
  </si>
  <si>
    <t>PPC07</t>
  </si>
  <si>
    <t xml:space="preserve">POSTE DE CONCRETO ARMADO DE  8/70/90/210  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</si>
  <si>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 9/200/120/255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</si>
  <si>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 9/300/120/255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</si>
  <si>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 9/400/140/275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</si>
  <si>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11/200/120/285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</si>
  <si>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11/300/120/285                                                                                                                                                                                                                </t>
  </si>
  <si>
    <t>PPC13</t>
  </si>
  <si>
    <t xml:space="preserve">POSTE DE CONCRETO ARMADO DE 11/400/140/305                                                                                                                                                                                                                </t>
  </si>
  <si>
    <t>PPC14</t>
  </si>
  <si>
    <t xml:space="preserve">POSTE DE CONCRETO ARMADO DE 11/500/160/325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</si>
  <si>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12/200/120/300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</si>
  <si>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12/300/150/330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</si>
  <si>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12/400/150/330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</si>
  <si>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13/200/140/335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</si>
  <si>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13/300/150/345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</si>
  <si>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13/400/150/345                                                                                                                                                                                                                </t>
  </si>
  <si>
    <t>PPC21</t>
  </si>
  <si>
    <t xml:space="preserve">POSTE DE CONCRETO ARMADO DE 13/500/160/355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</si>
  <si>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15/200/135/360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</si>
  <si>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15/300/140/365                                                                                                                                                                                                                </t>
  </si>
  <si>
    <t xml:space="preserve">POSTE DE CONCRETO ARMADO DE 15/400/150/375                                                                                                                                                                                                                </t>
  </si>
  <si>
    <t>PPC25</t>
  </si>
  <si>
    <t xml:space="preserve">POSTE DE CONCRETO ARMADO DE 15/500/180/405                                                                                                                                                                                                                </t>
  </si>
  <si>
    <t>PPC26</t>
  </si>
  <si>
    <t xml:space="preserve">POSTE DE CONCRETO ARMADO DE 17/200/150/405                                                                                                                                                                                                                </t>
  </si>
  <si>
    <t>PPC27</t>
  </si>
  <si>
    <t xml:space="preserve">POSTE DE CONCRETO ARMADO DE 17/300/150/405                                                                                                                                                                                                                </t>
  </si>
  <si>
    <t>PPC28</t>
  </si>
  <si>
    <t xml:space="preserve">POSTE DE CONCRETO ARMADO DE 17/400/165/420                                                                                                                                                                                                                </t>
  </si>
  <si>
    <t>PPC29</t>
  </si>
  <si>
    <t xml:space="preserve">POSTE DE CONCRETO ARMADO PARA A. P.  5/70/90/165                                                                                                                                                                                                          </t>
  </si>
  <si>
    <t>PPC30</t>
  </si>
  <si>
    <t xml:space="preserve">POSTE DE CONCRETO ARMADO PARA A. P.  6/70/90/180                                                                                                                                                                                                          </t>
  </si>
  <si>
    <t>PPC31</t>
  </si>
  <si>
    <t xml:space="preserve">POSTE DE CONCRETO ARMADO PARA A. P.  7/100/120/225                                                                                                                                                                                                        </t>
  </si>
  <si>
    <t>PPC32</t>
  </si>
  <si>
    <t xml:space="preserve">POSTE DE CONCRETO ARMADO PARA A. P.  7/200/120/225                                                                                                                                                                                                        </t>
  </si>
  <si>
    <t>PPC33</t>
  </si>
  <si>
    <t xml:space="preserve">POSTE DE CONCRETO ARMADO PARA A. P.  7/300/120/225                                                                                                                                                                                                        </t>
  </si>
  <si>
    <t>PPC34</t>
  </si>
  <si>
    <t xml:space="preserve">POSTE DE CONCRETO ARMADO PARA A. P.  8/100/120/240                                                                                                                                                                                                        </t>
  </si>
  <si>
    <t>PPC35</t>
  </si>
  <si>
    <t xml:space="preserve">POSTE DE CONCRETO ARMADO PARA A. P.  8/200/120/240                                                                                                                                                                                                        </t>
  </si>
  <si>
    <t>PPC36</t>
  </si>
  <si>
    <t xml:space="preserve">POSTE DE CONCRETO ARMADO PARA A. P.  8/300/120/240                                                                                                                                                                                                        </t>
  </si>
  <si>
    <t>PPC37</t>
  </si>
  <si>
    <t xml:space="preserve">POSTE DE CONCRETO ARMADO PARA A. P.  9/100/120/255                                                                                                                                                                                                        </t>
  </si>
  <si>
    <t>PPC38</t>
  </si>
  <si>
    <t xml:space="preserve">POSTE DE CONCRETO ARMADO PARA A. P.  9/200/120/245                                                                                                                                                                                                        </t>
  </si>
  <si>
    <t>PPC39</t>
  </si>
  <si>
    <t xml:space="preserve">POSTE DE CONCRETO ARMADO PARA A. P.  9/300/120/255                                                                                                                                                                                                        </t>
  </si>
  <si>
    <t>PPC40</t>
  </si>
  <si>
    <t xml:space="preserve">POSTE DE CONCRETO ARMADO PARA A. P. 11/200/120/285                                                                                                                                                                                                        </t>
  </si>
  <si>
    <t>PPC41</t>
  </si>
  <si>
    <t xml:space="preserve">POSTE DE CONCRETO ARMADO PARA A. P. 11/400/140/305                                                                                                                                                                                                        </t>
  </si>
  <si>
    <t>PPC42</t>
  </si>
  <si>
    <t xml:space="preserve">POSTE DE CONCRETO ARMADO PARA A. P. 13/100/120/315                                                                                                                                                                                                        </t>
  </si>
  <si>
    <t>PPC43</t>
  </si>
  <si>
    <t xml:space="preserve">POSTE DE CONCRETO ARMADO PARA A. P. 13/200/140/335                                                                                                                                                                                                        </t>
  </si>
  <si>
    <t>PPC44</t>
  </si>
  <si>
    <t xml:space="preserve">POSTE DE CONCRETO ARMADO PARA A. P. 13/400/160/355                                                                                                                                                                                                        </t>
  </si>
  <si>
    <t>PPC45</t>
  </si>
  <si>
    <t xml:space="preserve">POSTE DE CONCRETO ARMADO PARA A. P. 15/200/140/365                                                                                                                                                                                                        </t>
  </si>
  <si>
    <t>PPC46</t>
  </si>
  <si>
    <t xml:space="preserve">POSTE DE CONCRETO ARMADO PARA A. P. 15/400/160/385                                                                                                                                                                                                        </t>
  </si>
  <si>
    <t>PPC47</t>
  </si>
  <si>
    <t xml:space="preserve">POSTE DE CONCRETO ARMADO PARA A. P. 25 m                                                                                                                                                                                                                  </t>
  </si>
  <si>
    <t>PPC48</t>
  </si>
  <si>
    <t xml:space="preserve">POSTE DE CONCRETO ARMADO PARA A. P. 10/200/120/285                                                                                                                                                                                                        </t>
  </si>
  <si>
    <t>PPC49</t>
  </si>
  <si>
    <t xml:space="preserve">POSTE DE CONCRETO ARMADO PARA A. P. 12/200/120/300                                                                                                                                                                                                        </t>
  </si>
  <si>
    <t>PPC50</t>
  </si>
  <si>
    <t xml:space="preserve">POSTE DE CONCRETO ARMADO DE  9/200/150/280                                                                                                                                                                                                                </t>
  </si>
  <si>
    <t>PPC51</t>
  </si>
  <si>
    <t xml:space="preserve">POSTE DE CONCRETO ARMADO DE 9/300/150/280                                                                                                                                                                                                                 </t>
  </si>
  <si>
    <t>PPC52</t>
  </si>
  <si>
    <t xml:space="preserve">POSTE DE CONCRETO ARMADO DE 10/300/150/300                                                                                                                                                                                                                </t>
  </si>
  <si>
    <t>PPC53</t>
  </si>
  <si>
    <t xml:space="preserve">POSTE DE CONCRETO ARMADO DE 10/400/150/300                                                                                                                                                                                                                </t>
  </si>
  <si>
    <t>PPH01</t>
  </si>
  <si>
    <t xml:space="preserve">POSTE DE HORMIGON SECCION H,  8.70m/225 KG                                                                                                                                                                                                                </t>
  </si>
  <si>
    <t>PPH02</t>
  </si>
  <si>
    <t xml:space="preserve">POSTE DE HORMIGON SECCION H, 10.00m/225 KG                                                                                                                                                                                                                </t>
  </si>
  <si>
    <t>PPH03</t>
  </si>
  <si>
    <t xml:space="preserve">POSTE DE HORMIGON SECCION H, 11.50m/300 KG                                                                                                                                                                                                                </t>
  </si>
  <si>
    <t>PPH04</t>
  </si>
  <si>
    <t xml:space="preserve">POSTE DE HORMIGON SECCION H, 15.00m/650 KG                                                                                                                                                                                                                </t>
  </si>
  <si>
    <t>PPM01</t>
  </si>
  <si>
    <t xml:space="preserve">POSTE DE MADERA TRATADA DE  8 mts. CL.4                                                                                                                                                                                                                   </t>
  </si>
  <si>
    <t>PPM02</t>
  </si>
  <si>
    <t xml:space="preserve">POSTE DE MADERA TRATADA DE  8 mts. CL.5                                                                                                                                                                                                                   </t>
  </si>
  <si>
    <t>PPM03</t>
  </si>
  <si>
    <t xml:space="preserve">POSTE DE MADERA TRATADA DE  8 mts. CL.6                                                                                                                                                                                                                   </t>
  </si>
  <si>
    <t>PPM04</t>
  </si>
  <si>
    <t xml:space="preserve">POSTE DE MADERA TRATADA DE  8 mts. CL.7                                                                                                                                                                                                                   </t>
  </si>
  <si>
    <t>PPM05</t>
  </si>
  <si>
    <t xml:space="preserve">POSTE DE MADERA TRATADA DE  8 mts. CL.8                                                                                                                                                                                                                   </t>
  </si>
  <si>
    <t>PPM06</t>
  </si>
  <si>
    <t xml:space="preserve">POSTE DE MADERA TRATADA DE  9 mts. CL.4                                                                                                                                                                                                                   </t>
  </si>
  <si>
    <t>PPM07</t>
  </si>
  <si>
    <t xml:space="preserve">POSTE DE MADERA TRATADA DE  9 mts. CL.5                                                                                                                                                                                                                   </t>
  </si>
  <si>
    <t>PPM08</t>
  </si>
  <si>
    <t xml:space="preserve">POSTE DE MADERA TRATADA DE  9 mts. CL.6                                                                                                                                                                                                                   </t>
  </si>
  <si>
    <t>PPM09</t>
  </si>
  <si>
    <t xml:space="preserve">POSTE DE MADERA TRATADA DE  9 mts. CL.7                                                                                                                                                                                                                   </t>
  </si>
  <si>
    <t>PPM10</t>
  </si>
  <si>
    <t xml:space="preserve">POSTE DE MADERA TRATADA DE  9 mts. CL.8                                                                                                                                                                                                                   </t>
  </si>
  <si>
    <t>PPM11</t>
  </si>
  <si>
    <t xml:space="preserve">POSTE DE MADERA TRATADA DE 10 mts. CL.4                                                                                                                                                                                                                   </t>
  </si>
  <si>
    <t>PPM12</t>
  </si>
  <si>
    <t xml:space="preserve">POSTE DE MADERA TRATADA DE 10 mts. CL.5                                                                                                                                                                                                                   </t>
  </si>
  <si>
    <t>PPM13</t>
  </si>
  <si>
    <t xml:space="preserve">POSTE DE MADERA TRATADA DE 10 mts. CL.6                                                                                                                                                                                                                   </t>
  </si>
  <si>
    <t>PPM14</t>
  </si>
  <si>
    <t xml:space="preserve">POSTE DE MADERA TRATADA DE 10 mts. CL.7                                                                                                                                                                                                                   </t>
  </si>
  <si>
    <t>PPM15</t>
  </si>
  <si>
    <t xml:space="preserve">POSTE DE MADERA TRATADA DE 11 mts. CL.4                                                                                                                                                                                                                   </t>
  </si>
  <si>
    <t>PPM16</t>
  </si>
  <si>
    <t xml:space="preserve">POSTE DE MADERA TRATADA DE 11 mts. CL.5                                                                                                                                                                                                                   </t>
  </si>
  <si>
    <t xml:space="preserve">POSTE DE MADERA TRATADA DE 11 mts. CL.6                                                                                                                                                                                                                   </t>
  </si>
  <si>
    <t>PPM18</t>
  </si>
  <si>
    <t xml:space="preserve">POSTE DE MADERA TRATADA DE 11 mts. CL.7                                                                                                                                                                                                                   </t>
  </si>
  <si>
    <t>PPM19</t>
  </si>
  <si>
    <t xml:space="preserve">POSTE DE MADERA TRATADA DE 12 mts. CL.4                                                                                                                                                                                                                   </t>
  </si>
  <si>
    <t xml:space="preserve">POSTE DE MADERA TRATADA DE 12 mts. CL.5                                                                                                                                                                                                                   </t>
  </si>
  <si>
    <t xml:space="preserve">POSTE DE MADERA TRATADA DE 12 mts. CL.6                                                                                                                                                                                                                   </t>
  </si>
  <si>
    <t>PPM22</t>
  </si>
  <si>
    <t xml:space="preserve">POSTE DE MADERA TRATADA DE 12 mts. CL.7                                                                                                                                                                                                                   </t>
  </si>
  <si>
    <t>PPM23</t>
  </si>
  <si>
    <t xml:space="preserve">POSTE DE MADERA TRATADA DE 13 mts. CL.4                                                                                                                                                                                                                   </t>
  </si>
  <si>
    <t xml:space="preserve">POSTE DE MADERA TRATADA DE 13 mts. CL.5                                                                                                                                                                                                                   </t>
  </si>
  <si>
    <t xml:space="preserve">POSTE DE MADERA TRATADA DE 13 mts. CL.6                                                                                                                                                                                                                   </t>
  </si>
  <si>
    <t xml:space="preserve">POSTE DE MADERA TRATADA DE 13 mts. CL.7                                                                                                                                                                                                                   </t>
  </si>
  <si>
    <t>PPM27</t>
  </si>
  <si>
    <t xml:space="preserve">POSTE DE MADERA TRATADA DE  5 mts. CL.7                                                                                                                                                                                                                   </t>
  </si>
  <si>
    <t>PPM28</t>
  </si>
  <si>
    <t xml:space="preserve">POSTE DE MADERA TRATADA DE  7 mts. CL.7                                                                                                                                                                                                                   </t>
  </si>
  <si>
    <t xml:space="preserve">POSTE DE MADERA TRATADA DE 15 mts. CL.7                                                                                                                                                                                                                   </t>
  </si>
  <si>
    <t>PPF01</t>
  </si>
  <si>
    <t xml:space="preserve">POSTE DE METAL DE  6 mts.                                                                                                                                                                                                                                 </t>
  </si>
  <si>
    <t>PPF02</t>
  </si>
  <si>
    <t xml:space="preserve">POSTE DE METAL DE  8 mts.                                                                                                                                                                                                                                 </t>
  </si>
  <si>
    <t>PPF03</t>
  </si>
  <si>
    <t xml:space="preserve">POSTE DE METAL DE 11 mts.                                                                                                                                                                                                                                 </t>
  </si>
  <si>
    <t>PPF04</t>
  </si>
  <si>
    <t xml:space="preserve">POSTE DE METAL DE 13 mts.                                                                                                                                                                                                                                 </t>
  </si>
  <si>
    <t>PPF05</t>
  </si>
  <si>
    <t xml:space="preserve">POSTE DE METAL DE 15 mts.                                                                                                                                                                                                                                 </t>
  </si>
  <si>
    <t>PPF06</t>
  </si>
  <si>
    <t xml:space="preserve">POSTE DE METAL DE  5 mts.                                                                                                                                                                                                                                 </t>
  </si>
  <si>
    <t xml:space="preserve">POSTE DE METAL DE  10 mts.                                                                                                                                                                                                                                </t>
  </si>
  <si>
    <t xml:space="preserve">POSTE DE METAL DE  12 mts.                                                                                                                                                                                                                                </t>
  </si>
  <si>
    <t>PPF10</t>
  </si>
  <si>
    <t xml:space="preserve">POSTE DE METAL DE 7.0 mts.                                                                                                                                                                                                                                </t>
  </si>
  <si>
    <t>PPF12</t>
  </si>
  <si>
    <t xml:space="preserve">POSTE DE METAL DE 9.0 mts.                                                                                                                                                                                                                                </t>
  </si>
  <si>
    <t>PPF14</t>
  </si>
  <si>
    <t xml:space="preserve">POSTE DE METAL DE 25.0 mts.                                                                                                                                                                                                                               </t>
  </si>
  <si>
    <t>1 Poste de concreto (18/600) de suspensión (2°) Tipo SU1-18</t>
  </si>
  <si>
    <t>Precio Acero Torres US$/Kg</t>
  </si>
  <si>
    <t>TIPO:</t>
  </si>
  <si>
    <t>Nacional</t>
  </si>
  <si>
    <t>ACEROTORRE</t>
  </si>
  <si>
    <t>Importado</t>
  </si>
  <si>
    <t>UNIDAD</t>
  </si>
  <si>
    <t>TIPO DE
SUMINISTRO</t>
  </si>
  <si>
    <t>PESO EN KG</t>
  </si>
  <si>
    <t>Und</t>
  </si>
  <si>
    <t>CÁLCULO DETALLADO DE LA CONTRAPRESTACIÓN MENSUAL</t>
  </si>
  <si>
    <t>Nivel de tensión</t>
  </si>
  <si>
    <t>Valor del parámetro "m"</t>
  </si>
  <si>
    <t>Parámetro</t>
  </si>
  <si>
    <t>Valor</t>
  </si>
  <si>
    <t>Valor del parámetro "f"</t>
  </si>
  <si>
    <t>Valor de la variable "Na"</t>
  </si>
  <si>
    <t>Tasa anual</t>
  </si>
  <si>
    <t>Tasa mensual (im)</t>
  </si>
  <si>
    <t>Baja tensión</t>
  </si>
  <si>
    <t>l</t>
  </si>
  <si>
    <t>Media o alta tensión</t>
  </si>
  <si>
    <t>h</t>
  </si>
  <si>
    <t>N°</t>
  </si>
  <si>
    <t xml:space="preserve">BASE DE DATOS OSINERGMIN </t>
  </si>
  <si>
    <t>NIVEL DE TENSIÓN</t>
  </si>
  <si>
    <t>TIPO DE ESTRUCTURA</t>
  </si>
  <si>
    <t>CÓDIGO DE LA ESTRUCTURA (OSINERGMIN)</t>
  </si>
  <si>
    <t>DESCRIPCIÓN DE ESTRUCTURA</t>
  </si>
  <si>
    <t>COSTO REGULADO
(US$ SIN IGV)</t>
  </si>
  <si>
    <t>COSTO DE MONTAJE ("m")</t>
  </si>
  <si>
    <t>BT (BASE TOTAL DE CÁLCULO)</t>
  </si>
  <si>
    <t>IMPUESTOS</t>
  </si>
  <si>
    <t>PARÁMETRO "l" o "h"</t>
  </si>
  <si>
    <t>OMS</t>
  </si>
  <si>
    <t>PARÁMETRO "f"</t>
  </si>
  <si>
    <t>OMC</t>
  </si>
  <si>
    <t>CONTRAPRESTACIÓN MENSUAL UNITARIA (US$ SIN IGV)</t>
  </si>
  <si>
    <t>SICODI</t>
  </si>
  <si>
    <t>BT</t>
  </si>
  <si>
    <t>Poste</t>
  </si>
  <si>
    <t>Nº</t>
  </si>
  <si>
    <t>CÓDIGO DE LA ESTRUCTURA</t>
  </si>
  <si>
    <t>CONTRAPRESTACIÓN MENSUAL (US$)</t>
  </si>
  <si>
    <t>POSTE DE MADERA TRATADA DE  8 mts. CL.6</t>
  </si>
  <si>
    <t>Baja Tensión</t>
  </si>
  <si>
    <t>POSTE DE MADERA TRATADA DE  8 mts. CL.5</t>
  </si>
  <si>
    <t>POSTE DE CONCRETO ARMADO DE  7/200/120/225</t>
  </si>
  <si>
    <t>POSTE DE MADERA TRATADA DE  9 mts. CL.6</t>
  </si>
  <si>
    <t>POSTE DE CONCRETO ARMADO DE  8/200/120/240</t>
  </si>
  <si>
    <t>POSTE DE MADERA TRATADA DE  9 mts. CL.5</t>
  </si>
  <si>
    <t>POSTE DE CONCRETO ARMADO DE  9/200/120/255</t>
  </si>
  <si>
    <t>POSTE DE CONCRETO ARMADO DE  8/300/120/240</t>
  </si>
  <si>
    <t>POSTE DE CONCRETO ARMADO DE  9/300/120/255</t>
  </si>
  <si>
    <t>POSTE DE CONCRETO ARMADO DE 11/200/120/285</t>
  </si>
  <si>
    <t>POSTE DE CONCRETO ARMADO DE 10/300/150/300</t>
  </si>
  <si>
    <t>POSTE DE CONCRETO ARMADO DE 11/300/120/285</t>
  </si>
  <si>
    <t>POSTE DE MADERA TRATADA DE 12 mts. CL.5</t>
  </si>
  <si>
    <t>POSTE DE CONCRETO ARMADO DE 12/300/150/330</t>
  </si>
  <si>
    <t>POSTE DE CONCRETO ARMADO DE 12/400/150/330</t>
  </si>
  <si>
    <t>POSTE DE CONCRETO ARMADO DE 13/300/150/345</t>
  </si>
  <si>
    <t>POSTE DE CONCRETO ARMADO DE 13/400/150/345</t>
  </si>
  <si>
    <t>POSTE DE CONCRETO ARMADO PARA A. P. 13/400/160/355</t>
  </si>
  <si>
    <t>Media Tensión</t>
  </si>
  <si>
    <t>POSTE DE MADERA TRATADA DE 12 mts. CL.6</t>
  </si>
  <si>
    <t>POSTE DE MADERA TRATADA DE 13 mts. CL.6</t>
  </si>
  <si>
    <t>POSTE DE CONCRETO ARMADO DE 12/200/120/300</t>
  </si>
  <si>
    <t>POSTE DE MADERA TRATADA DE 15 mts. CL.7</t>
  </si>
  <si>
    <t>POSTE DE CONCRETO ARMADO DE 13/200/140/335</t>
  </si>
  <si>
    <t>POSTE DE CONCRETO ARMADO DE 15/200/135/360</t>
  </si>
  <si>
    <t>POSTE DE MADERA TRATADA DE 13 mts. CL.5</t>
  </si>
  <si>
    <t>POSTE DE CONCRETO ARMADO DE 13/500/160/355</t>
  </si>
  <si>
    <t>POSTE DE CONCRETO ARMADO DE 15/300/140/365</t>
  </si>
  <si>
    <t>POSTE DE CONCRETO ARMADO DE 15/400/150/375</t>
  </si>
  <si>
    <t>POSTE DE CONCRETO ARMADO PARA A. P. 15/400/160/385</t>
  </si>
  <si>
    <t>POSTE DE CONCRETO ARMADO DE 17/400/165/420</t>
  </si>
  <si>
    <t>Alta Tensión</t>
  </si>
  <si>
    <t>POSTE DE CONCRETO ARMADO DE 17/300/150/405</t>
  </si>
  <si>
    <t>Estructura de  Suspensión compuesto por 1 postes de madera tratada 90' Clase 2</t>
  </si>
  <si>
    <t>Torre de anclaje, retención intermedia y terminal (15°) Tipo RS1±0</t>
  </si>
  <si>
    <t>MOD INV_2021</t>
  </si>
  <si>
    <t>MT</t>
  </si>
  <si>
    <t>AT</t>
  </si>
  <si>
    <t>Torre</t>
  </si>
  <si>
    <t>Estructura de suspensión</t>
  </si>
  <si>
    <t>Nota: Las contraprestaciones mensuales menores a US$ 0,10 se han redondeado a US$ 0,10.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</si>
</sst>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00"/>
    <numFmt numFmtId="167" formatCode="#,##0.000_ ;\-#,##0.000\ "/>
    <numFmt numFmtId="168" formatCode="#,##0_ ;\-#,##0\ "/>
    <numFmt numFmtId="169" formatCode="0.0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Narrow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8"/>
      <color rgb="FF0000FF"/>
      <name val="Arial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FFFFFF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2"/>
      <color rgb="FFC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8CCE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10" fillId="0" borderId="0" xfId="9" applyFill="1" applyAlignment="1" applyProtection="1"/>
    <xf numFmtId="0" fontId="10" fillId="0" borderId="0" xfId="9" applyFill="1" applyBorder="1" applyAlignment="1" applyProtection="1">
      <alignment horizontal="left"/>
    </xf>
    <xf numFmtId="0" fontId="10" fillId="0" borderId="0" xfId="9" applyFill="1" applyBorder="1" applyAlignment="1" applyProtection="1"/>
    <xf numFmtId="0" fontId="12" fillId="0" borderId="0" xfId="1" applyFont="1"/>
    <xf numFmtId="0" fontId="12" fillId="0" borderId="1" xfId="1" applyFont="1" applyBorder="1"/>
    <xf numFmtId="2" fontId="12" fillId="0" borderId="0" xfId="1" applyNumberFormat="1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165" fontId="4" fillId="0" borderId="0" xfId="0" applyNumberFormat="1" applyFont="1"/>
    <xf numFmtId="0" fontId="15" fillId="0" borderId="0" xfId="0" applyFont="1"/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9" fillId="0" borderId="0" xfId="0" applyFont="1"/>
    <xf numFmtId="0" fontId="11" fillId="0" borderId="0" xfId="0" applyFont="1" applyAlignment="1">
      <alignment horizontal="centerContinuous"/>
    </xf>
    <xf numFmtId="165" fontId="9" fillId="0" borderId="0" xfId="0" applyNumberFormat="1" applyFont="1" applyAlignment="1">
      <alignment horizontal="left"/>
    </xf>
    <xf numFmtId="0" fontId="16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7" fillId="0" borderId="0" xfId="0" applyFont="1"/>
    <xf numFmtId="166" fontId="2" fillId="0" borderId="1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2" fontId="13" fillId="0" borderId="0" xfId="0" applyNumberFormat="1" applyFont="1"/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left"/>
    </xf>
    <xf numFmtId="0" fontId="12" fillId="0" borderId="1" xfId="0" applyFont="1" applyBorder="1"/>
    <xf numFmtId="165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left"/>
    </xf>
    <xf numFmtId="0" fontId="18" fillId="0" borderId="0" xfId="0" quotePrefix="1" applyFont="1"/>
    <xf numFmtId="2" fontId="12" fillId="0" borderId="0" xfId="0" applyNumberFormat="1" applyFont="1" applyAlignment="1">
      <alignment horizontal="center"/>
    </xf>
    <xf numFmtId="2" fontId="13" fillId="0" borderId="4" xfId="0" applyNumberFormat="1" applyFont="1" applyBorder="1"/>
    <xf numFmtId="0" fontId="2" fillId="0" borderId="4" xfId="0" applyFont="1" applyBorder="1"/>
    <xf numFmtId="0" fontId="12" fillId="0" borderId="4" xfId="0" applyFont="1" applyBorder="1" applyAlignment="1">
      <alignment horizontal="center" wrapText="1"/>
    </xf>
    <xf numFmtId="165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vertical="center" wrapText="1"/>
    </xf>
    <xf numFmtId="4" fontId="2" fillId="0" borderId="0" xfId="0" applyNumberFormat="1" applyFont="1"/>
    <xf numFmtId="165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12" fillId="0" borderId="1" xfId="0" applyNumberFormat="1" applyFont="1" applyBorder="1" applyAlignment="1">
      <alignment horizontal="left" wrapText="1"/>
    </xf>
    <xf numFmtId="0" fontId="12" fillId="3" borderId="1" xfId="1" applyFont="1" applyFill="1" applyBorder="1"/>
    <xf numFmtId="0" fontId="19" fillId="0" borderId="1" xfId="1" applyFont="1" applyBorder="1"/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left" wrapText="1"/>
    </xf>
    <xf numFmtId="4" fontId="12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7" fontId="23" fillId="0" borderId="1" xfId="12" applyNumberFormat="1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8" fontId="23" fillId="0" borderId="1" xfId="12" applyNumberFormat="1" applyFont="1" applyFill="1" applyBorder="1" applyAlignment="1">
      <alignment horizontal="center" vertical="center"/>
    </xf>
    <xf numFmtId="10" fontId="23" fillId="0" borderId="1" xfId="2" applyNumberFormat="1" applyFont="1" applyFill="1" applyBorder="1" applyAlignment="1">
      <alignment horizontal="center" vertical="center"/>
    </xf>
    <xf numFmtId="169" fontId="23" fillId="0" borderId="1" xfId="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4" fontId="26" fillId="0" borderId="1" xfId="12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23" fillId="0" borderId="1" xfId="12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" fontId="23" fillId="0" borderId="1" xfId="7" applyNumberFormat="1" applyFont="1" applyFill="1" applyBorder="1" applyAlignment="1">
      <alignment horizontal="center" vertical="center"/>
    </xf>
    <xf numFmtId="4" fontId="26" fillId="6" borderId="1" xfId="0" applyNumberFormat="1" applyFont="1" applyFill="1" applyBorder="1" applyAlignment="1">
      <alignment horizontal="center" vertical="center"/>
    </xf>
    <xf numFmtId="2" fontId="20" fillId="0" borderId="0" xfId="0" applyNumberFormat="1" applyFont="1"/>
    <xf numFmtId="0" fontId="20" fillId="0" borderId="8" xfId="0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30" fillId="0" borderId="0" xfId="0" applyFont="1"/>
    <xf numFmtId="0" fontId="3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13">
    <cellStyle name="Hipervínculo" xfId="9" builtinId="8"/>
    <cellStyle name="Millares 2" xfId="11"/>
    <cellStyle name="Millares 2 2" xfId="7"/>
    <cellStyle name="Millares 3" xfId="12"/>
    <cellStyle name="Normal" xfId="0" builtinId="0"/>
    <cellStyle name="Normal 2" xfId="1"/>
    <cellStyle name="Normal 3" xfId="6"/>
    <cellStyle name="Normal 4" xfId="4"/>
    <cellStyle name="Normal 5" xfId="8"/>
    <cellStyle name="Percent 2" xfId="3"/>
    <cellStyle name="Porcentaje 2" xfId="2"/>
    <cellStyle name="Porcentaje 2 2" xfId="5"/>
    <cellStyle name="Porcentaje 3" xfId="1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\c\SISTEMA%20DE%20MODULOS\BASE%20DE%20DATOS\TIPO%20DE%20CAMBI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/Plantillas%20As%20Built%20E4/locumba%20-%20tacna/CARTERA%20LOCUMBA%20-%20TACNA-%20ACP%20validad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OGISTICA%202017/GE/MODULO/MOD_INV_2017/VALORIZACION%20DE%20LINEAS%20DE%20TRANSMIS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y/Desktop/TRABAJO%20REMOTO/COMPARTICI&#211;N%20DE%20INFRAESTRUCTURA/Expediente%2000001-2020-CD-GPRC-MC%20(YOFC-ADINELSA)/0.%20Documentos%20CD/NOTIFICACI&#211;N/C&#193;LCULO%20DE%20LA%20CONTRAPRESTACI&#211;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hy/AppData/Local/Temp/Temp1_MOD%20INV_2021.zip/MOD%20INV_2021/BASE%20DE%20DATOS/FUENTES/I-404%20(Fuente%20Precios%20Sum%20LL.TT.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OD_INV_2021/MODULO%20DE%20LINEAS%20DE%20TRANSMISION/Electromec&#225;nica/C&#225;lculos%20Justificativos/Aux%201%20L.T.,%20Vanos%20y%20Cargas%20Torres%20de%20Ace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OD_INV_2021/MODULO%20DE%20LINEAS%20DE%20TRANSMISION/Electromec&#225;nica/C&#225;lculos%20Justificativos/Aux%204%20L.T.,%20Esfuerzos%20Postes%20de%20Acero%20y%20Concre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hy/AppData/Local/Temp/Temp1_MOD%20INV_2021.zip/MOD%20INV_2021/BASE%20DE%20DATOS/I-403-LL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/Plantillas%20As%20Built%20E4/urubamba%20-%20quillabamba/Urubamba-Quillabamb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tucana-San%20Mateo\1.6-%20Carteras%20finales%20ACP\Plantilla%20Matucana-%20San%20Mate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emsaperu-my.sharepoint.com/Users/ladriano/OneDrive%20-%20ELECTRICAS%20DE%20MEDELLIN%20PERU%20S.A/Documents/EDEMSA/DISE&#209;O/FORMATOS%20CONTRATISTAS/(15)%20%20Cartera%20Dise&#241;o%20-%20(10)%20%20Inventario%20de%20Materia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lliam\azteca%202015\Usuarios\ysegovia\Desktop\Huancayo-Lima\Huancayo-Concepci&#243;n\Ruta%20Azteca%20Huancayo-Concepci&#243;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dgar2/Proyectos/CLARO/claro%202013/Listado%20de%20Postes_LMSQ0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segurai/Desktop/INC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suarios\jzuniga\AppData\Local\Temp\notes90C43B\Distribuidor%20Lima%20-%20ED%20Su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isco\CATASTRO%202010\Documents%20and%20Settings\jyuncar\Escritorio\CATASTRO%20DE%20COMUNICACION%2004-05-2011\BASE%20CATASTRO%202DA%20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Cambio"/>
      <sheetName val="datos"/>
      <sheetName val="#¡REF"/>
      <sheetName val="FORMA- RE1"/>
      <sheetName val="FORMA-SE2"/>
      <sheetName val="FORMA-ST1"/>
      <sheetName val="FORMA-LM3"/>
      <sheetName val="FORMA-LM1"/>
      <sheetName val="FORMA-LS1-LS2"/>
      <sheetName val="FORMA-LS3"/>
      <sheetName val="FORMA-(SE1)"/>
      <sheetName val="SE_Chavarria"/>
      <sheetName val="SE_Chiclayo_Oeste"/>
      <sheetName val="SE_Chimbote1"/>
      <sheetName val="SE_Ica"/>
      <sheetName val="SE_Independencia"/>
      <sheetName val="SE_Paramonga_Nueva"/>
      <sheetName val="SE_Piura_Oeste"/>
      <sheetName val="SE_San_Juan"/>
      <sheetName val="SE_Santa_Rosa"/>
      <sheetName val="SE_Trujillo_Norte"/>
      <sheetName val="FORMA-RL1"/>
      <sheetName val="C.A.P. 10.2000"/>
      <sheetName val="auxiliar"/>
      <sheetName val="Precio Barra Eq. MT"/>
      <sheetName val="Tarifa Barra"/>
      <sheetName val="Pliegos"/>
      <sheetName val="Cuadro B-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  <sheetName val="BOBINAS-DRUN"/>
    </sheetNames>
    <sheetDataSet>
      <sheetData sheetId="0"/>
      <sheetData sheetId="1">
        <row r="5">
          <cell r="D5" t="str">
            <v>Costado Derecho</v>
          </cell>
        </row>
        <row r="38">
          <cell r="F38" t="str">
            <v>R</v>
          </cell>
          <cell r="H38" t="str">
            <v>5 – 6</v>
          </cell>
        </row>
        <row r="39">
          <cell r="F39" t="str">
            <v>S</v>
          </cell>
          <cell r="H39" t="str">
            <v>7 – 8</v>
          </cell>
        </row>
        <row r="40">
          <cell r="H40" t="str">
            <v>8 – 9</v>
          </cell>
        </row>
        <row r="41">
          <cell r="H41" t="str">
            <v>9 – 10</v>
          </cell>
        </row>
        <row r="42">
          <cell r="H42" t="str">
            <v>10 - 11</v>
          </cell>
        </row>
        <row r="43">
          <cell r="H43" t="str">
            <v>11 - 12</v>
          </cell>
        </row>
        <row r="44">
          <cell r="H44" t="str">
            <v>12 - 13</v>
          </cell>
        </row>
        <row r="45">
          <cell r="H45" t="str">
            <v>13 - 14</v>
          </cell>
        </row>
        <row r="46">
          <cell r="H46" t="str">
            <v>14 - 15</v>
          </cell>
        </row>
        <row r="47">
          <cell r="H47" t="str">
            <v>15 - 16</v>
          </cell>
        </row>
        <row r="48">
          <cell r="H48" t="str">
            <v>16 - 17</v>
          </cell>
        </row>
        <row r="49">
          <cell r="H49" t="str">
            <v>17 - 18</v>
          </cell>
        </row>
        <row r="50">
          <cell r="H50" t="str">
            <v>18 - 19</v>
          </cell>
        </row>
        <row r="51">
          <cell r="H51" t="str">
            <v>19 - 20</v>
          </cell>
        </row>
        <row r="52">
          <cell r="H52" t="str">
            <v>20 - 21</v>
          </cell>
        </row>
        <row r="53">
          <cell r="H53" t="str">
            <v>21 - 22</v>
          </cell>
        </row>
        <row r="54">
          <cell r="H54" t="str">
            <v>22 - 23</v>
          </cell>
        </row>
        <row r="55">
          <cell r="H55" t="str">
            <v>23 - 24</v>
          </cell>
        </row>
        <row r="56">
          <cell r="H56" t="str">
            <v>24 - 25</v>
          </cell>
        </row>
        <row r="57">
          <cell r="H57" t="str">
            <v>25 - 26</v>
          </cell>
        </row>
        <row r="58">
          <cell r="H58" t="str">
            <v>26 - 27</v>
          </cell>
        </row>
        <row r="59">
          <cell r="H59" t="str">
            <v>27 - 28</v>
          </cell>
        </row>
        <row r="60">
          <cell r="H60" t="str">
            <v>28 - 29</v>
          </cell>
        </row>
        <row r="61">
          <cell r="H61" t="str">
            <v>29 - 30</v>
          </cell>
        </row>
        <row r="62">
          <cell r="H62" t="str">
            <v>2"</v>
          </cell>
        </row>
        <row r="63">
          <cell r="H63" t="str">
            <v>3"</v>
          </cell>
        </row>
        <row r="64">
          <cell r="H64" t="str">
            <v>4"</v>
          </cell>
        </row>
        <row r="65">
          <cell r="H65" t="str">
            <v>5"</v>
          </cell>
        </row>
        <row r="66">
          <cell r="H66" t="str">
            <v>6"</v>
          </cell>
        </row>
        <row r="67">
          <cell r="H67" t="str">
            <v>7"</v>
          </cell>
        </row>
        <row r="68">
          <cell r="H68" t="str">
            <v>8"</v>
          </cell>
        </row>
        <row r="69">
          <cell r="H69" t="str">
            <v>9"</v>
          </cell>
        </row>
        <row r="70">
          <cell r="H70" t="str">
            <v>10"</v>
          </cell>
        </row>
        <row r="71">
          <cell r="H71" t="str">
            <v>CB Hebilla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zabilidad"/>
      <sheetName val="INDICE"/>
      <sheetName val="FORMULARIO EST. DE TRANSICION"/>
      <sheetName val="I-101"/>
      <sheetName val="Módulos ET"/>
      <sheetName val="FORMULARIO TORRES DE ACERO"/>
      <sheetName val="I-102"/>
      <sheetName val="FORMULARIO POSTES DE ACERO"/>
      <sheetName val="I-103"/>
      <sheetName val="FORMULARIO POSTES DE CONCRETO"/>
      <sheetName val="I-104"/>
      <sheetName val="FORMULARIO POSTES DE MADERA"/>
      <sheetName val="I-105"/>
      <sheetName val="FORMULARIO POSTES DE ACE_MADERA"/>
      <sheetName val="I-106"/>
      <sheetName val="FORMULARIO SUBTERRANEO"/>
      <sheetName val="Módulos LL.TT."/>
      <sheetName val="Resumen General de Módulos"/>
      <sheetName val="REP MOD LLTT"/>
      <sheetName val="VALORIZACION DE LINEAS DE TR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5" t="str">
            <v>LT-220COR0TAD0C1600A</v>
          </cell>
        </row>
        <row r="6">
          <cell r="B6" t="str">
            <v>LF-220SIR2TAS2C2726A</v>
          </cell>
        </row>
        <row r="7">
          <cell r="B7" t="str">
            <v>LF-220SIR2TAS2C2592A</v>
          </cell>
        </row>
        <row r="8">
          <cell r="B8" t="str">
            <v>LF-220SIR2TAD2C2726A</v>
          </cell>
        </row>
        <row r="9">
          <cell r="B9" t="str">
            <v>LF-220SIR2TAD2C2592A</v>
          </cell>
        </row>
        <row r="10">
          <cell r="B10" t="str">
            <v>LF-220SIR1TAS2C2726A</v>
          </cell>
        </row>
        <row r="11">
          <cell r="B11" t="str">
            <v>LF-220SIR1TAS2C2592A</v>
          </cell>
        </row>
        <row r="12">
          <cell r="B12" t="str">
            <v>LF-220SIR1TAS1C2726A</v>
          </cell>
        </row>
        <row r="13">
          <cell r="B13" t="str">
            <v>LF-220SIR1TAS1C2592A</v>
          </cell>
        </row>
        <row r="14">
          <cell r="B14" t="str">
            <v>LF-220SIR1TAD2C2726A</v>
          </cell>
        </row>
        <row r="15">
          <cell r="B15" t="str">
            <v>LF-220SIR1TAD2C2592A</v>
          </cell>
        </row>
        <row r="16">
          <cell r="B16" t="str">
            <v>LF-220SIR1TAD1C2726A</v>
          </cell>
        </row>
        <row r="17">
          <cell r="B17" t="str">
            <v>LF-220SIR1TAD1C2592A</v>
          </cell>
        </row>
        <row r="18">
          <cell r="B18" t="str">
            <v>LF-220SIR0TAS2C1600A</v>
          </cell>
        </row>
        <row r="19">
          <cell r="B19" t="str">
            <v>LF-220SIR0TAS2C1500A</v>
          </cell>
        </row>
        <row r="20">
          <cell r="B20" t="str">
            <v>LF-220SIR0TAS1C1600A</v>
          </cell>
        </row>
        <row r="21">
          <cell r="B21" t="str">
            <v>LF-220SIR0TAS1C1500A</v>
          </cell>
        </row>
        <row r="22">
          <cell r="B22" t="str">
            <v>LF-220SIR0TAD2C1700A</v>
          </cell>
        </row>
        <row r="23">
          <cell r="B23" t="str">
            <v>LF-220SIR0TAD2C1600A</v>
          </cell>
        </row>
        <row r="24">
          <cell r="B24" t="str">
            <v>LF-220SIR0TAD1C1700A</v>
          </cell>
        </row>
        <row r="25">
          <cell r="B25" t="str">
            <v>LF-220SIR0TAD1C1600A</v>
          </cell>
        </row>
        <row r="26">
          <cell r="B26" t="str">
            <v>LF-220SER0TAS2C4500A</v>
          </cell>
        </row>
        <row r="27">
          <cell r="B27" t="str">
            <v>LF-220SER0TAS2C4400A</v>
          </cell>
        </row>
        <row r="28">
          <cell r="B28" t="str">
            <v>LF-220SER0TAS2C4600A</v>
          </cell>
        </row>
        <row r="29">
          <cell r="B29" t="str">
            <v>LF-220SER0TAS1C4500A</v>
          </cell>
        </row>
        <row r="30">
          <cell r="B30" t="str">
            <v>LF-220SER0TAS1C4400A</v>
          </cell>
        </row>
        <row r="31">
          <cell r="B31" t="str">
            <v>LF-220SER0TAS1C1600A</v>
          </cell>
        </row>
        <row r="32">
          <cell r="B32" t="str">
            <v>LF-220SER0TAS1C1500A</v>
          </cell>
        </row>
        <row r="33">
          <cell r="B33" t="str">
            <v>LF-220SER0TAS1C1400A</v>
          </cell>
        </row>
        <row r="34">
          <cell r="B34" t="str">
            <v>LF-220SER0TAD2C4600A</v>
          </cell>
        </row>
        <row r="35">
          <cell r="B35" t="str">
            <v>LF-220SER0TAS1C4600A</v>
          </cell>
        </row>
        <row r="36">
          <cell r="B36" t="str">
            <v>LT-220SIR2TAS2C2726A</v>
          </cell>
        </row>
        <row r="37">
          <cell r="B37" t="str">
            <v>LT-220SIR2TAS2C2592A</v>
          </cell>
        </row>
        <row r="38">
          <cell r="B38" t="str">
            <v>LT-220SIR2TAD2C2726A</v>
          </cell>
        </row>
        <row r="39">
          <cell r="B39" t="str">
            <v>LT-220SIR2TAD2C2592A</v>
          </cell>
        </row>
        <row r="40">
          <cell r="B40" t="str">
            <v>LT-220SIR1TAS2C2726A</v>
          </cell>
        </row>
        <row r="41">
          <cell r="B41" t="str">
            <v>LT-220SIR1TAS2C2592A</v>
          </cell>
        </row>
        <row r="42">
          <cell r="B42" t="str">
            <v>LT-220SIR1TAS1C2726A</v>
          </cell>
        </row>
        <row r="43">
          <cell r="B43" t="str">
            <v>LT-220SIR1TAS1C2592A</v>
          </cell>
        </row>
        <row r="44">
          <cell r="B44" t="str">
            <v>LT-220SIR1TAD2C2726A</v>
          </cell>
        </row>
        <row r="45">
          <cell r="B45" t="str">
            <v>LT-220SIR1TAD2C2592A</v>
          </cell>
        </row>
        <row r="46">
          <cell r="B46" t="str">
            <v>LT-220SIR1TAD1C2726A</v>
          </cell>
        </row>
        <row r="47">
          <cell r="B47" t="str">
            <v>LT-220SIR1TAD1C2592A</v>
          </cell>
        </row>
        <row r="48">
          <cell r="B48" t="str">
            <v>LT-220SIR0TAS2C1600A</v>
          </cell>
        </row>
        <row r="49">
          <cell r="B49" t="str">
            <v>LT-220SIR0TAS2C1500A</v>
          </cell>
        </row>
        <row r="50">
          <cell r="B50" t="str">
            <v>LT-220SIR0TAS1C1600A</v>
          </cell>
        </row>
        <row r="51">
          <cell r="B51" t="str">
            <v>LT-220SIR0TAS1C1500A</v>
          </cell>
        </row>
        <row r="52">
          <cell r="B52" t="str">
            <v>LT-220SIR0TAD2C1700A</v>
          </cell>
        </row>
        <row r="53">
          <cell r="B53" t="str">
            <v>LT-220SIR0TAD2C1600A</v>
          </cell>
        </row>
        <row r="54">
          <cell r="B54" t="str">
            <v>LT-220SIR0TAD1C1700A</v>
          </cell>
        </row>
        <row r="55">
          <cell r="B55" t="str">
            <v>LT-220SIR0TAD1C1600A</v>
          </cell>
        </row>
        <row r="56">
          <cell r="B56" t="str">
            <v>LT-220SER0TAS2C4600A</v>
          </cell>
        </row>
        <row r="57">
          <cell r="B57" t="str">
            <v>LT-220SER0TAS2C4500A</v>
          </cell>
        </row>
        <row r="58">
          <cell r="B58" t="str">
            <v>LT-220SER0TAS2C4400A</v>
          </cell>
        </row>
        <row r="59">
          <cell r="B59" t="str">
            <v>LT-220SER0TAS1C4600A</v>
          </cell>
        </row>
        <row r="60">
          <cell r="B60" t="str">
            <v>LT-220SER0TAS1C4500A</v>
          </cell>
        </row>
        <row r="61">
          <cell r="B61" t="str">
            <v>LT-220SER0TAS1C4400A</v>
          </cell>
        </row>
        <row r="62">
          <cell r="B62" t="str">
            <v>LT-220SER0TAS1C1600A</v>
          </cell>
        </row>
        <row r="63">
          <cell r="B63" t="str">
            <v>LT-220SER0TAS1C1500A</v>
          </cell>
        </row>
        <row r="64">
          <cell r="B64" t="str">
            <v>LT-220SER0TAS1C1400A</v>
          </cell>
        </row>
        <row r="65">
          <cell r="B65" t="str">
            <v>LT-220SER0TAD2C4600A</v>
          </cell>
        </row>
        <row r="66">
          <cell r="B66" t="str">
            <v>LF-138SIR2TAS1C2400A</v>
          </cell>
        </row>
        <row r="67">
          <cell r="B67" t="str">
            <v>LF-138SIR2TAS1C2315A</v>
          </cell>
        </row>
        <row r="68">
          <cell r="B68" t="str">
            <v>LF-138SIR2TAD1C2400A</v>
          </cell>
        </row>
        <row r="69">
          <cell r="B69" t="str">
            <v>LF-138SIR2TAD1C2315A</v>
          </cell>
        </row>
        <row r="70">
          <cell r="B70" t="str">
            <v>LF-138SIR1TAS1C1400A</v>
          </cell>
        </row>
        <row r="71">
          <cell r="B71" t="str">
            <v>LF-138SIR1TAS1C1300A</v>
          </cell>
        </row>
        <row r="72">
          <cell r="B72" t="str">
            <v>LF-138SIR1TAS1C1240A</v>
          </cell>
        </row>
        <row r="73">
          <cell r="B73" t="str">
            <v>LF-138SIR1TAD1C1400A</v>
          </cell>
        </row>
        <row r="74">
          <cell r="B74" t="str">
            <v>LF-138SIR1TAD1C1300A</v>
          </cell>
        </row>
        <row r="75">
          <cell r="B75" t="str">
            <v>LF-138SIR1TAD1C1240A</v>
          </cell>
        </row>
        <row r="76">
          <cell r="B76" t="str">
            <v>LF-138SIR0TAS1C1400A</v>
          </cell>
        </row>
        <row r="77">
          <cell r="B77" t="str">
            <v>LF-138SIR0TAS1C1300A</v>
          </cell>
        </row>
        <row r="78">
          <cell r="B78" t="str">
            <v>LF-138SIR0TAS1C1240A</v>
          </cell>
        </row>
        <row r="79">
          <cell r="B79" t="str">
            <v>LF-138SIR0TAD1C1400A</v>
          </cell>
        </row>
        <row r="80">
          <cell r="B80" t="str">
            <v>LF-138SIR0TAD1C1300A</v>
          </cell>
        </row>
        <row r="81">
          <cell r="B81" t="str">
            <v>LF-138SIR0TAD1C1240A</v>
          </cell>
        </row>
        <row r="82">
          <cell r="B82" t="str">
            <v>LF-138SER0TAS1C4400A</v>
          </cell>
        </row>
        <row r="83">
          <cell r="B83" t="str">
            <v>LF-138SER0TAS1C4300A</v>
          </cell>
        </row>
        <row r="84">
          <cell r="B84" t="str">
            <v>LF-138SER0TAS1C4240A</v>
          </cell>
        </row>
        <row r="85">
          <cell r="B85" t="str">
            <v>LT-138SIR2TAS1C2400A</v>
          </cell>
        </row>
        <row r="86">
          <cell r="B86" t="str">
            <v>LT-138SIR2TAS1C2315A</v>
          </cell>
        </row>
        <row r="87">
          <cell r="B87" t="str">
            <v>LT-138SIR2TAD1C2400A</v>
          </cell>
        </row>
        <row r="88">
          <cell r="B88" t="str">
            <v>LT-138SIR2TAD1C2315A</v>
          </cell>
        </row>
        <row r="89">
          <cell r="B89" t="str">
            <v>LT-138SIR1TAS1C1400A</v>
          </cell>
        </row>
        <row r="90">
          <cell r="B90" t="str">
            <v>LT-138SIR1TAS1C1300A</v>
          </cell>
        </row>
        <row r="91">
          <cell r="B91" t="str">
            <v>LT-138SIR1TAS1C1240A</v>
          </cell>
        </row>
        <row r="92">
          <cell r="B92" t="str">
            <v>LT-138SIR1TAD1C1400A</v>
          </cell>
        </row>
        <row r="93">
          <cell r="B93" t="str">
            <v>LT-138SIR1TAD1C1300A</v>
          </cell>
        </row>
        <row r="94">
          <cell r="B94" t="str">
            <v>LT-138SIR1TAD1C1240A</v>
          </cell>
        </row>
        <row r="95">
          <cell r="B95" t="str">
            <v>LT-138SIR0TAS1C1400A</v>
          </cell>
        </row>
        <row r="96">
          <cell r="B96" t="str">
            <v>LT-138SIR0TAS1C1300A</v>
          </cell>
        </row>
        <row r="97">
          <cell r="B97" t="str">
            <v>LT-138SIR0TAS1C1240A</v>
          </cell>
        </row>
        <row r="98">
          <cell r="B98" t="str">
            <v>LT-138SIR0TAD1C1400A</v>
          </cell>
        </row>
        <row r="99">
          <cell r="B99" t="str">
            <v>LT-138SIR0TAD1C1300A</v>
          </cell>
        </row>
        <row r="100">
          <cell r="B100" t="str">
            <v>LT-138SIR0TAD1C1240A</v>
          </cell>
        </row>
        <row r="101">
          <cell r="B101" t="str">
            <v>LT-138SER0TAS1C4400A</v>
          </cell>
        </row>
        <row r="102">
          <cell r="B102" t="str">
            <v>LT-138SER0TAS1C4300A</v>
          </cell>
        </row>
        <row r="103">
          <cell r="B103" t="str">
            <v>LT-138SER0TAS1C4240A</v>
          </cell>
        </row>
        <row r="104">
          <cell r="B104" t="str">
            <v>LF-060SIR2TAS1C2250A</v>
          </cell>
        </row>
        <row r="105">
          <cell r="B105" t="str">
            <v>LF-060SIR2TAD1C2250A</v>
          </cell>
        </row>
        <row r="106">
          <cell r="B106" t="str">
            <v>LF-060SIR1TAS1C1070A</v>
          </cell>
        </row>
        <row r="107">
          <cell r="B107" t="str">
            <v>LF-060SIR1TAD1C1070A</v>
          </cell>
        </row>
        <row r="108">
          <cell r="B108" t="str">
            <v>LF-060SIR1TAS1C1240A</v>
          </cell>
        </row>
        <row r="109">
          <cell r="B109" t="str">
            <v>LF-060SIR1TAS1C1120A</v>
          </cell>
        </row>
        <row r="110">
          <cell r="B110" t="str">
            <v>LF-060SIR1TAD1C1240A</v>
          </cell>
        </row>
        <row r="111">
          <cell r="B111" t="str">
            <v>LF-060SIR1TAD1C1120A</v>
          </cell>
        </row>
        <row r="112">
          <cell r="B112" t="str">
            <v>LF-060SIR1TAS1C2250A</v>
          </cell>
        </row>
        <row r="113">
          <cell r="B113" t="str">
            <v>LF-060SIR0TAS1C1240A</v>
          </cell>
        </row>
        <row r="114">
          <cell r="B114" t="str">
            <v>LF-060SIR0TAS1C1120A</v>
          </cell>
        </row>
        <row r="115">
          <cell r="B115" t="str">
            <v>LF-060SIR0TAS1C1070A</v>
          </cell>
        </row>
        <row r="116">
          <cell r="B116" t="str">
            <v>LF-060SIR0TAD1C1240A</v>
          </cell>
        </row>
        <row r="117">
          <cell r="B117" t="str">
            <v>LF-060SIR0TAD1C1120A</v>
          </cell>
        </row>
        <row r="118">
          <cell r="B118" t="str">
            <v>LF-060SIR0TAD1C1070A</v>
          </cell>
        </row>
        <row r="119">
          <cell r="B119" t="str">
            <v>LF-060SIR0TAS0C1120A</v>
          </cell>
        </row>
        <row r="120">
          <cell r="B120" t="str">
            <v>LF-060SER0TAS1C1240A</v>
          </cell>
        </row>
        <row r="121">
          <cell r="B121" t="str">
            <v>LF-060SER0TAS1C1120A</v>
          </cell>
        </row>
        <row r="122">
          <cell r="B122" t="str">
            <v>LF-060SER0TAS1C1070A</v>
          </cell>
        </row>
        <row r="123">
          <cell r="B123" t="str">
            <v>LF-060SER0TAD1C1240A</v>
          </cell>
        </row>
        <row r="124">
          <cell r="B124" t="str">
            <v>LF-060SER0TAD1C1120A</v>
          </cell>
        </row>
        <row r="125">
          <cell r="B125" t="str">
            <v>LF-060SER0TAD1C1070A</v>
          </cell>
        </row>
        <row r="126">
          <cell r="B126" t="str">
            <v>LT-060SIR2TAS1C2250A</v>
          </cell>
        </row>
        <row r="127">
          <cell r="B127" t="str">
            <v>LT-060SIR2TAD1C2250A</v>
          </cell>
        </row>
        <row r="128">
          <cell r="B128" t="str">
            <v>LT-060SIR1TAS1C2250A</v>
          </cell>
        </row>
        <row r="129">
          <cell r="B129" t="str">
            <v>LT-060SIR1TAS1C1240A</v>
          </cell>
        </row>
        <row r="130">
          <cell r="B130" t="str">
            <v>LT-060SIR1TAS1C1120A</v>
          </cell>
        </row>
        <row r="131">
          <cell r="B131" t="str">
            <v>LT-060SIR1TAS1C1070A</v>
          </cell>
        </row>
        <row r="132">
          <cell r="B132" t="str">
            <v>LT-060SIR1TAD1C1240A</v>
          </cell>
        </row>
        <row r="133">
          <cell r="B133" t="str">
            <v>LT-060SIR1TAD1C1120A</v>
          </cell>
        </row>
        <row r="134">
          <cell r="B134" t="str">
            <v>LT-060SIR1TAD1C1070A</v>
          </cell>
        </row>
        <row r="135">
          <cell r="B135" t="str">
            <v>LT-060SIR0TAS1C1240A</v>
          </cell>
        </row>
        <row r="136">
          <cell r="B136" t="str">
            <v>LT-060SIR0TAS1C1120A</v>
          </cell>
        </row>
        <row r="137">
          <cell r="B137" t="str">
            <v>LT-060SIR0TAS1C1070A</v>
          </cell>
        </row>
        <row r="138">
          <cell r="B138" t="str">
            <v>LT-060SIR0TAS0C1120A</v>
          </cell>
        </row>
        <row r="139">
          <cell r="B139" t="str">
            <v>LT-060SIR0TAD1C1240A</v>
          </cell>
        </row>
        <row r="140">
          <cell r="B140" t="str">
            <v>LT-060SIR0TAD1C1120A</v>
          </cell>
        </row>
        <row r="141">
          <cell r="B141" t="str">
            <v>LT-060SIR0TAD1C1070A</v>
          </cell>
        </row>
        <row r="142">
          <cell r="B142" t="str">
            <v>LT-060SER0TAS1C1240A</v>
          </cell>
        </row>
        <row r="143">
          <cell r="B143" t="str">
            <v>LT-060SER0TAS1C1120A</v>
          </cell>
        </row>
        <row r="144">
          <cell r="B144" t="str">
            <v>LT-060SER0TAS1C1070A</v>
          </cell>
        </row>
        <row r="145">
          <cell r="B145" t="str">
            <v>LT-060SER0TAD1C1240A</v>
          </cell>
        </row>
        <row r="146">
          <cell r="B146" t="str">
            <v>LT-060SER0TAD1C1120A</v>
          </cell>
        </row>
        <row r="147">
          <cell r="B147" t="str">
            <v>LT-060SER0TAD1C1070A</v>
          </cell>
        </row>
      </sheetData>
      <sheetData sheetId="17"/>
      <sheetData sheetId="18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ADINELSA"/>
      <sheetName val="SICODI 2018"/>
      <sheetName val="CÁLCULO CONTRAPRESTACIÓN"/>
    </sheetNames>
    <sheetDataSet>
      <sheetData sheetId="0"/>
      <sheetData sheetId="1">
        <row r="2">
          <cell r="B2" t="str">
            <v>CODIGO</v>
          </cell>
          <cell r="C2" t="str">
            <v>DESCRIPCION</v>
          </cell>
          <cell r="D2">
            <v>2012</v>
          </cell>
          <cell r="E2">
            <v>2018</v>
          </cell>
          <cell r="F2" t="str">
            <v>2018*</v>
          </cell>
        </row>
        <row r="3">
          <cell r="B3" t="str">
            <v>CXX25</v>
          </cell>
          <cell r="C3" t="str">
            <v>ABRAZADERA CABLE UNIP. N2XSY 1X25MM2  36MMD</v>
          </cell>
          <cell r="D3">
            <v>0.94</v>
          </cell>
          <cell r="E3">
            <v>0.99</v>
          </cell>
        </row>
        <row r="4">
          <cell r="B4" t="str">
            <v>CXX26</v>
          </cell>
          <cell r="C4" t="str">
            <v>ABRAZADERA CABLE UNIP. N2XSY 1X25MM2 36MMD</v>
          </cell>
          <cell r="D4" t="str">
            <v>Sin Costo (No Utilizado)</v>
          </cell>
          <cell r="E4">
            <v>0</v>
          </cell>
        </row>
        <row r="5">
          <cell r="B5" t="str">
            <v>RXA02</v>
          </cell>
          <cell r="C5" t="str">
            <v>ABRAZADERA DE ACERO GALVANIZADO PARA RETENIDA BT</v>
          </cell>
          <cell r="D5">
            <v>2.9</v>
          </cell>
          <cell r="E5">
            <v>2.74</v>
          </cell>
        </row>
        <row r="6">
          <cell r="B6" t="str">
            <v>RXA01</v>
          </cell>
          <cell r="C6" t="str">
            <v>ABRAZADERA DE ACERO GALVANIZADO PARA RETENIDA MT</v>
          </cell>
          <cell r="D6">
            <v>6.47</v>
          </cell>
          <cell r="E6">
            <v>6.1130344827586214</v>
          </cell>
        </row>
        <row r="7">
          <cell r="B7" t="str">
            <v>AXV06</v>
          </cell>
          <cell r="C7" t="str">
            <v>ABRAZADERA DE Fo.Go., FIJACION DE PORTALINEA, PERNOS Y TUERCAS.</v>
          </cell>
          <cell r="D7">
            <v>3.34</v>
          </cell>
          <cell r="E7">
            <v>3.02</v>
          </cell>
        </row>
        <row r="8">
          <cell r="B8" t="str">
            <v>PAA04</v>
          </cell>
          <cell r="C8" t="str">
            <v>ABRAZADERA PARA PASTORAL SIMPLE 90MMD. POSTE DE CONCRETO 102MMD.</v>
          </cell>
          <cell r="D8">
            <v>8.9</v>
          </cell>
          <cell r="E8">
            <v>2.69</v>
          </cell>
        </row>
        <row r="9">
          <cell r="B9" t="str">
            <v>PAA05</v>
          </cell>
          <cell r="C9" t="str">
            <v>ABRAZADERA PARA PASTORAL SIMPLE DE ACERO 90MMD. POSTE DE ACERO 132MMD.</v>
          </cell>
          <cell r="D9">
            <v>5.32</v>
          </cell>
          <cell r="E9">
            <v>5.0264827586206904</v>
          </cell>
        </row>
        <row r="10">
          <cell r="B10" t="str">
            <v>PAA01</v>
          </cell>
          <cell r="C10" t="str">
            <v>ABRAZADERA PARA PASTORAL SIMPLE TIPO 1 48MMD. POSTE DE ACERO 62MMD.</v>
          </cell>
          <cell r="D10">
            <v>5</v>
          </cell>
          <cell r="E10" t="str">
            <v>SD</v>
          </cell>
        </row>
        <row r="11">
          <cell r="B11" t="str">
            <v>PAA02</v>
          </cell>
          <cell r="C11" t="str">
            <v>ABRAZADERA PARA PASTORAL SIMPLE TIPO 3 48MMD. POSTE DE ACERO 132MMD.</v>
          </cell>
          <cell r="D11">
            <v>3.05</v>
          </cell>
          <cell r="E11">
            <v>2.8817241379310348</v>
          </cell>
        </row>
        <row r="12">
          <cell r="B12" t="str">
            <v>PAA03</v>
          </cell>
          <cell r="C12" t="str">
            <v>ABRAZADERA PARA PASTORAL SIMPLE TIPO 4 48MMD. POSTE DE ACERO 152MMD.</v>
          </cell>
          <cell r="D12">
            <v>3.39</v>
          </cell>
          <cell r="E12">
            <v>2.61</v>
          </cell>
        </row>
        <row r="13">
          <cell r="B13" t="str">
            <v>PAA07</v>
          </cell>
          <cell r="C13" t="str">
            <v>ABRAZADERA TIPO CAS DOBLE</v>
          </cell>
          <cell r="D13" t="str">
            <v>Sin Costo (No Utilizado)</v>
          </cell>
          <cell r="E13">
            <v>0</v>
          </cell>
        </row>
        <row r="14">
          <cell r="B14" t="str">
            <v>PAA06</v>
          </cell>
          <cell r="C14" t="str">
            <v>ABRAZADERA TIPO CAS SIMPLE</v>
          </cell>
          <cell r="D14" t="str">
            <v>Sin Costo (No Utilizado)</v>
          </cell>
          <cell r="E14">
            <v>0</v>
          </cell>
        </row>
        <row r="15">
          <cell r="B15" t="str">
            <v>PAA08</v>
          </cell>
          <cell r="C15" t="str">
            <v>ABRAZADERA TIPO PARTIDO</v>
          </cell>
          <cell r="D15">
            <v>5.23</v>
          </cell>
          <cell r="E15">
            <v>16.600000000000001</v>
          </cell>
        </row>
        <row r="16">
          <cell r="B16" t="str">
            <v>CXP07</v>
          </cell>
          <cell r="C16" t="str">
            <v>AMARRE DE ALUMINIO B.T.</v>
          </cell>
          <cell r="D16">
            <v>2.2000000000000002</v>
          </cell>
          <cell r="E16">
            <v>2.0744872598162072</v>
          </cell>
        </row>
        <row r="17">
          <cell r="B17" t="str">
            <v>CXX05</v>
          </cell>
          <cell r="C17" t="str">
            <v>AMARRE DOBLE ALUMINIO BLANDO EC 4AWG 1600MM MT</v>
          </cell>
          <cell r="D17">
            <v>2.1800000000000002</v>
          </cell>
          <cell r="E17">
            <v>2.0556282847269691</v>
          </cell>
        </row>
        <row r="18">
          <cell r="B18" t="str">
            <v>RXF03</v>
          </cell>
          <cell r="C18" t="str">
            <v>AMARRE PREFORMADO DE ACERO GALVANIZADO PARA RETENIDA</v>
          </cell>
          <cell r="D18">
            <v>1.6</v>
          </cell>
          <cell r="E18">
            <v>1.17</v>
          </cell>
        </row>
        <row r="19">
          <cell r="B19" t="str">
            <v>RXF01</v>
          </cell>
          <cell r="C19" t="str">
            <v>AMARRE PREFORMADO DE ALUMOWELD  PARA RETENIDA</v>
          </cell>
          <cell r="D19">
            <v>2.2000000000000002</v>
          </cell>
          <cell r="E19">
            <v>2.23</v>
          </cell>
        </row>
        <row r="20">
          <cell r="B20" t="str">
            <v>RXF02</v>
          </cell>
          <cell r="C20" t="str">
            <v>AMARRE PREFORMADO DE COPPERWELD PARA RETENIDA</v>
          </cell>
          <cell r="D20">
            <v>9.69</v>
          </cell>
          <cell r="E20">
            <v>10.503571428571426</v>
          </cell>
        </row>
        <row r="21">
          <cell r="B21" t="str">
            <v>CXP06</v>
          </cell>
          <cell r="C21" t="str">
            <v>AMARRE PREFORMADO PARA AISLADOR PIN</v>
          </cell>
          <cell r="D21">
            <v>2.38</v>
          </cell>
          <cell r="E21">
            <v>2.2442180356193511</v>
          </cell>
        </row>
        <row r="22">
          <cell r="B22" t="str">
            <v>AXA06</v>
          </cell>
          <cell r="C22" t="str">
            <v>ADAPTADOR DE Fo.Go. TIPO CASQUILLO-BOLA</v>
          </cell>
          <cell r="D22">
            <v>4.41</v>
          </cell>
          <cell r="E22">
            <v>5.7818542020889003</v>
          </cell>
        </row>
        <row r="23">
          <cell r="B23" t="str">
            <v>AXA04</v>
          </cell>
          <cell r="C23" t="str">
            <v>ADAPTADOR DE Fo.Go. TIPO CASQUILLO-OJO</v>
          </cell>
          <cell r="D23">
            <v>1.79</v>
          </cell>
          <cell r="E23">
            <v>2.08</v>
          </cell>
        </row>
        <row r="24">
          <cell r="B24" t="str">
            <v>AXA02</v>
          </cell>
          <cell r="C24" t="str">
            <v>ADAPTADOR DE Fo.Go. TIPO HORQUILLA-BOLA</v>
          </cell>
          <cell r="D24">
            <v>2.76</v>
          </cell>
          <cell r="E24">
            <v>4.03</v>
          </cell>
        </row>
        <row r="25">
          <cell r="B25" t="str">
            <v>AXA05</v>
          </cell>
          <cell r="C25" t="str">
            <v>ADAPTADOR DE Fo.Go. TIPO HORQUILLA-OJO</v>
          </cell>
          <cell r="D25">
            <v>3.38</v>
          </cell>
          <cell r="E25">
            <v>1.57</v>
          </cell>
        </row>
        <row r="26">
          <cell r="B26" t="str">
            <v>GXA01</v>
          </cell>
          <cell r="C26" t="str">
            <v>ADAPTADOR PARA CONEXION TIERRA</v>
          </cell>
          <cell r="D26">
            <v>1.34</v>
          </cell>
          <cell r="E26">
            <v>1.7568445874827952</v>
          </cell>
        </row>
        <row r="27">
          <cell r="B27" t="str">
            <v>CXS92</v>
          </cell>
          <cell r="C27" t="str">
            <v>EMPALME ASIMETRICO DERECHO Y DERIVACION EN B.T. PARA CABLES NKY-NYY DE 120-185/10-185 mm2</v>
          </cell>
          <cell r="D27">
            <v>92.6</v>
          </cell>
          <cell r="E27">
            <v>104.68589334582036</v>
          </cell>
        </row>
        <row r="28">
          <cell r="B28" t="str">
            <v>CXS93</v>
          </cell>
          <cell r="C28" t="str">
            <v>EMPALME ASIMETRICO DERECHO Y DERIVACION EN B.T. PARA CABLES NKY-NYY DE 300/10-300 mm2</v>
          </cell>
          <cell r="D28">
            <v>119.39</v>
          </cell>
          <cell r="E28">
            <v>134.97244931487575</v>
          </cell>
        </row>
        <row r="29">
          <cell r="B29" t="str">
            <v>CXS90</v>
          </cell>
          <cell r="C29" t="str">
            <v>EMPALME ASIMETRICO DERECHO Y DERIVACION EN B.T. PARA CABLES NKY-NYY DE 35/6-35 mm2</v>
          </cell>
          <cell r="D29">
            <v>32.04</v>
          </cell>
          <cell r="E29">
            <v>24.38</v>
          </cell>
        </row>
        <row r="30">
          <cell r="B30" t="str">
            <v>CXS91</v>
          </cell>
          <cell r="C30" t="str">
            <v>EMPALME ASIMETRICO DERECHO Y DERIVACION EN B.T. PARA CABLES NKY-NYY DE 70/6-70 mm2</v>
          </cell>
          <cell r="D30">
            <v>64.84</v>
          </cell>
          <cell r="E30">
            <v>73.302735686209431</v>
          </cell>
        </row>
        <row r="31">
          <cell r="B31" t="str">
            <v>CXS29</v>
          </cell>
          <cell r="C31" t="str">
            <v>EMPALME ASIMETRICO DERECHO/DERIVACION NKY-CABLE SECO BT 35/6-35 mm2</v>
          </cell>
          <cell r="D31">
            <v>36.47</v>
          </cell>
          <cell r="E31">
            <v>41.229962530475902</v>
          </cell>
        </row>
        <row r="32">
          <cell r="B32" t="str">
            <v>CXS30</v>
          </cell>
          <cell r="C32" t="str">
            <v>EMPALME ASIMETRICO DERECHO/DERIVACION NKY-CABLE SECO BT 6-16/6-16 mm2</v>
          </cell>
          <cell r="D32">
            <v>13.4</v>
          </cell>
          <cell r="E32">
            <v>15.148930570561479</v>
          </cell>
        </row>
        <row r="33">
          <cell r="B33" t="str">
            <v>CXS81</v>
          </cell>
          <cell r="C33" t="str">
            <v>EMPALME ASIMETRICO EN M.T. PARA CABLES NKY-N2XSY DE 120-120 mm2</v>
          </cell>
          <cell r="D33">
            <v>261.27999999999997</v>
          </cell>
          <cell r="E33">
            <v>295.38153578181362</v>
          </cell>
        </row>
        <row r="34">
          <cell r="B34" t="str">
            <v>CXS01</v>
          </cell>
          <cell r="C34" t="str">
            <v>EMPALME ASIMETRICO EN M.T. PARA CABLES NKY-N2XSY DE 16-35 mm2</v>
          </cell>
          <cell r="D34">
            <v>168.76</v>
          </cell>
          <cell r="E34">
            <v>190.78608381253397</v>
          </cell>
        </row>
        <row r="35">
          <cell r="B35" t="str">
            <v>CXS02</v>
          </cell>
          <cell r="C35" t="str">
            <v>EMPALME ASIMETRICO EN M.T. PARA CABLES NKY-N2XSY DE 35-35 mm2</v>
          </cell>
          <cell r="D35">
            <v>173.34</v>
          </cell>
          <cell r="E35">
            <v>195.96385261948708</v>
          </cell>
        </row>
        <row r="36">
          <cell r="B36" t="str">
            <v>CXS03</v>
          </cell>
          <cell r="C36" t="str">
            <v>EMPALME ASIMETRICO EN M.T. PARA CABLES NKY-N2XSY DE 70-35 mm2</v>
          </cell>
          <cell r="D36">
            <v>209.28</v>
          </cell>
          <cell r="E36">
            <v>236.59464103038107</v>
          </cell>
        </row>
        <row r="37">
          <cell r="B37" t="str">
            <v>CXS80</v>
          </cell>
          <cell r="C37" t="str">
            <v>EMPALME ASIMETRICO EN M.T. PARA CABLES NKY-N2XSY DE 70-70 mm2</v>
          </cell>
          <cell r="D37">
            <v>193.03</v>
          </cell>
          <cell r="E37">
            <v>218.2237364205584</v>
          </cell>
        </row>
        <row r="38">
          <cell r="B38" t="str">
            <v>FKX04</v>
          </cell>
          <cell r="C38" t="str">
            <v>EMPALME AUTOMATICO MENSAJERO</v>
          </cell>
          <cell r="D38">
            <v>28.22</v>
          </cell>
          <cell r="E38">
            <v>41.81</v>
          </cell>
        </row>
        <row r="39">
          <cell r="B39" t="str">
            <v>CXS31</v>
          </cell>
          <cell r="C39" t="str">
            <v>EMPALME DERECHO CABLE SECO N2XSY 1x 50 mm2 15KV PREMOLDEADO</v>
          </cell>
          <cell r="D39">
            <v>409.59</v>
          </cell>
          <cell r="E39">
            <v>179.63766781429928</v>
          </cell>
        </row>
        <row r="40">
          <cell r="B40" t="str">
            <v>CXS32</v>
          </cell>
          <cell r="C40" t="str">
            <v>EMPALME DERECHO CABLE SECO N2XSY 1x 70 mm2 15KV PREMOLDEADO</v>
          </cell>
          <cell r="D40">
            <v>207.37</v>
          </cell>
          <cell r="E40">
            <v>234.43535316547269</v>
          </cell>
        </row>
        <row r="41">
          <cell r="B41" t="str">
            <v>CXS33</v>
          </cell>
          <cell r="C41" t="str">
            <v>EMPALME DERECHO CABLE SECO N2XSY 1x120 mm2 15KV PREMOLDEADO</v>
          </cell>
          <cell r="D41">
            <v>500</v>
          </cell>
          <cell r="E41">
            <v>322.26027981662304</v>
          </cell>
        </row>
        <row r="42">
          <cell r="B42" t="str">
            <v>CXS34</v>
          </cell>
          <cell r="C42" t="str">
            <v>EMPALME DERECHO CABLE SECO N2XSY 1x240 mm2 15KV PREMOLDEADO</v>
          </cell>
          <cell r="D42">
            <v>384.92</v>
          </cell>
          <cell r="E42">
            <v>435.15868322541229</v>
          </cell>
        </row>
        <row r="43">
          <cell r="B43" t="str">
            <v>CXS35</v>
          </cell>
          <cell r="C43" t="str">
            <v>EMPALME DERECHO CABLE SECO N2XSY 22,9 KV 1x120 mm2 AUTOCONTRAIBLE</v>
          </cell>
          <cell r="D43">
            <v>986.4</v>
          </cell>
          <cell r="E43">
            <v>1115.1421727464062</v>
          </cell>
        </row>
        <row r="44">
          <cell r="B44" t="str">
            <v>CXS100</v>
          </cell>
          <cell r="C44" t="str">
            <v>EMPALME DERECHO CABLE SECO N2XSY 22,9 KV 1x25 mm2 AUTOCONTRAIBLE</v>
          </cell>
          <cell r="D44">
            <v>245.91</v>
          </cell>
          <cell r="E44">
            <v>278.00548631393832</v>
          </cell>
        </row>
        <row r="45">
          <cell r="B45" t="str">
            <v>CXS101</v>
          </cell>
          <cell r="C45" t="str">
            <v>EMPALME DERECHO CABLE SECO N2XSY 22,9 KV 1x50 mm2 AUTOCONTRAIBLE</v>
          </cell>
          <cell r="D45">
            <v>548.72</v>
          </cell>
          <cell r="E45">
            <v>620.33740169242503</v>
          </cell>
        </row>
        <row r="46">
          <cell r="B46" t="str">
            <v>CXS36</v>
          </cell>
          <cell r="C46" t="str">
            <v>EMPALME DERECHO CABLE SECO N2XSY 22,9 KV. 1X240MM2 AUTOCONTRAIBLE</v>
          </cell>
          <cell r="D46">
            <v>1655.95</v>
          </cell>
          <cell r="E46">
            <v>1872.0799685314389</v>
          </cell>
        </row>
        <row r="47">
          <cell r="B47" t="str">
            <v>CXS38</v>
          </cell>
          <cell r="C47" t="str">
            <v>EMPALME DERECHO N2XSY 22,9 KV 1X120MM2 TERMOCONTRAIBLE</v>
          </cell>
          <cell r="D47" t="str">
            <v>Sin Costo (No Utilizado)</v>
          </cell>
          <cell r="E47">
            <v>0</v>
          </cell>
        </row>
        <row r="48">
          <cell r="B48" t="str">
            <v>CXS37</v>
          </cell>
          <cell r="C48" t="str">
            <v>EMPALME DERECHO N2XSY 22,9 KV. 1X70MM2 TERMOCONTRAIBLE</v>
          </cell>
          <cell r="D48" t="str">
            <v>Sin Costo (No Utilizado)</v>
          </cell>
          <cell r="E48">
            <v>0</v>
          </cell>
        </row>
        <row r="49">
          <cell r="B49" t="str">
            <v>CXS86</v>
          </cell>
          <cell r="C49" t="str">
            <v>EMPALME DERECHO PARA CABLE N2XSY (10 KV) DE 35 mm2</v>
          </cell>
          <cell r="D49">
            <v>259.55</v>
          </cell>
          <cell r="E49">
            <v>121.53175269724028</v>
          </cell>
        </row>
        <row r="50">
          <cell r="B50" t="str">
            <v>CXS04</v>
          </cell>
          <cell r="C50" t="str">
            <v>EMPALME DERECHO PARA CABLE N2XSY 10 KV DE  25 mm2.</v>
          </cell>
          <cell r="D50">
            <v>207.37</v>
          </cell>
          <cell r="E50">
            <v>66.717060629278478</v>
          </cell>
        </row>
        <row r="51">
          <cell r="B51" t="str">
            <v>CXS05</v>
          </cell>
          <cell r="C51" t="str">
            <v>EMPALME DERECHO PARA CABLE NKY(10 KV) DE  16 mm2.</v>
          </cell>
          <cell r="D51">
            <v>267.72000000000003</v>
          </cell>
          <cell r="E51">
            <v>302.66206659333727</v>
          </cell>
        </row>
        <row r="52">
          <cell r="B52" t="str">
            <v>CXS06</v>
          </cell>
          <cell r="C52" t="str">
            <v>EMPALME DERECHO PARA CABLE NKY(10 KV) DE  35 mm2.</v>
          </cell>
          <cell r="D52">
            <v>285.77999999999997</v>
          </cell>
          <cell r="E52">
            <v>323.07920734739247</v>
          </cell>
        </row>
        <row r="53">
          <cell r="B53" t="str">
            <v>CXS07</v>
          </cell>
          <cell r="C53" t="str">
            <v>EMPALME DERECHO PARA CABLE NKY(10 KV) DE  70 mm2.</v>
          </cell>
          <cell r="D53">
            <v>313.88</v>
          </cell>
          <cell r="E53">
            <v>354.84674085730126</v>
          </cell>
        </row>
        <row r="54">
          <cell r="B54" t="str">
            <v>CXS08</v>
          </cell>
          <cell r="C54" t="str">
            <v>EMPALME DERECHO PARA CABLE NKY(10 KV) DE 120 mm2.</v>
          </cell>
          <cell r="D54">
            <v>392.34</v>
          </cell>
          <cell r="E54">
            <v>443.54712089955899</v>
          </cell>
        </row>
        <row r="55">
          <cell r="B55" t="str">
            <v>CXS09</v>
          </cell>
          <cell r="C55" t="str">
            <v>EMPALME DERECHO PARA CABLE NKY(10 KV) DE 240 mm2.</v>
          </cell>
          <cell r="D55">
            <v>462.56</v>
          </cell>
          <cell r="E55">
            <v>522.93203915812819</v>
          </cell>
        </row>
        <row r="56">
          <cell r="B56" t="str">
            <v>CXS84</v>
          </cell>
          <cell r="C56" t="str">
            <v>EMPALME EN DERIVACION PARA CABLE N2XSY 10 KV. DE  120 mm2</v>
          </cell>
          <cell r="D56">
            <v>347.33</v>
          </cell>
          <cell r="E56">
            <v>392.66254142336703</v>
          </cell>
        </row>
        <row r="57">
          <cell r="B57" t="str">
            <v>CXS85</v>
          </cell>
          <cell r="C57" t="str">
            <v>EMPALME EN DERIVACION PARA CABLE N2XSY 10 KV. DE  240 mm2</v>
          </cell>
          <cell r="D57">
            <v>403.66</v>
          </cell>
          <cell r="E57">
            <v>456.3445756800632</v>
          </cell>
        </row>
        <row r="58">
          <cell r="B58" t="str">
            <v>CXS10</v>
          </cell>
          <cell r="C58" t="str">
            <v>EMPALME EN DERIVACION PARA CABLE N2XSY 10 KV. DE  25 mm2.</v>
          </cell>
          <cell r="D58">
            <v>235.55</v>
          </cell>
          <cell r="E58">
            <v>266.29332805192212</v>
          </cell>
        </row>
        <row r="59">
          <cell r="B59" t="str">
            <v>CXS82</v>
          </cell>
          <cell r="C59" t="str">
            <v>EMPALME EN DERIVACION PARA CABLE N2XSY 10 KV. DE  35 mm2</v>
          </cell>
          <cell r="D59">
            <v>397.07</v>
          </cell>
          <cell r="E59">
            <v>293.30947620649221</v>
          </cell>
        </row>
        <row r="60">
          <cell r="B60" t="str">
            <v>CXS83</v>
          </cell>
          <cell r="C60" t="str">
            <v>EMPALME EN DERIVACION PARA CABLE N2XSY 10 KV. DE  70 mm2</v>
          </cell>
          <cell r="D60">
            <v>254</v>
          </cell>
          <cell r="E60">
            <v>351.14359751087238</v>
          </cell>
        </row>
        <row r="61">
          <cell r="B61" t="str">
            <v>CXS11</v>
          </cell>
          <cell r="C61" t="str">
            <v>EMPALME EN DERIVACION PARA CABLE NKY 10 KV  16/16 mm2.</v>
          </cell>
          <cell r="D61">
            <v>461.53</v>
          </cell>
          <cell r="E61">
            <v>521.76760643516707</v>
          </cell>
        </row>
        <row r="62">
          <cell r="B62" t="str">
            <v>CXS12</v>
          </cell>
          <cell r="C62" t="str">
            <v>EMPALME EN DERIVACION PARA CABLE NKY 10 KV  35/35-16 mm2.</v>
          </cell>
          <cell r="D62">
            <v>467.36</v>
          </cell>
          <cell r="E62">
            <v>528.35852175056812</v>
          </cell>
        </row>
        <row r="63">
          <cell r="B63" t="str">
            <v>CXS13</v>
          </cell>
          <cell r="C63" t="str">
            <v>EMPALME EN DERIVACION PARA CABLE NKY 10 KV  70/35-16 mm2.</v>
          </cell>
          <cell r="D63">
            <v>552.59</v>
          </cell>
          <cell r="E63">
            <v>624.71250328257975</v>
          </cell>
        </row>
        <row r="64">
          <cell r="B64" t="str">
            <v>CXS14</v>
          </cell>
          <cell r="C64" t="str">
            <v>EMPALME EN DERIVACION PARA CABLE NKY 10 KV  70/70 mm2.</v>
          </cell>
          <cell r="D64">
            <v>554.83000000000004</v>
          </cell>
          <cell r="E64">
            <v>627.24486182571832</v>
          </cell>
        </row>
        <row r="65">
          <cell r="B65" t="str">
            <v>CXS15</v>
          </cell>
          <cell r="C65" t="str">
            <v>EMPALME EN DERIVACION PARA CABLE NKY 10 KV 120/120-70 mm2.</v>
          </cell>
          <cell r="D65">
            <v>615.46</v>
          </cell>
          <cell r="E65">
            <v>695.7881200714753</v>
          </cell>
        </row>
        <row r="66">
          <cell r="B66" t="str">
            <v>CXS16</v>
          </cell>
          <cell r="C66" t="str">
            <v>EMPALME EN DERIVACION PARA CABLE NKY 10 KV 120/35 mm2.</v>
          </cell>
          <cell r="D66">
            <v>606.98</v>
          </cell>
          <cell r="E66">
            <v>686.20133415816474</v>
          </cell>
        </row>
        <row r="67">
          <cell r="B67" t="str">
            <v>CXS60</v>
          </cell>
          <cell r="C67" t="str">
            <v>EMPALME RECTO CON RESINA A PRESION 15 KV, CABLE SECO TRIPOLAR DE 120 mm2</v>
          </cell>
          <cell r="D67">
            <v>492.36</v>
          </cell>
          <cell r="E67">
            <v>556.62145191952618</v>
          </cell>
        </row>
        <row r="68">
          <cell r="B68" t="str">
            <v>CXS61</v>
          </cell>
          <cell r="C68" t="str">
            <v>EMPALME RECTO CON RESINA A PRESION 15 KV, CABLE SECO TRIPOLAR DE 16 - 35 mm2</v>
          </cell>
          <cell r="D68">
            <v>426.2</v>
          </cell>
          <cell r="E68">
            <v>481.82643352039571</v>
          </cell>
        </row>
        <row r="69">
          <cell r="B69" t="str">
            <v>CXS62</v>
          </cell>
          <cell r="C69" t="str">
            <v>EMPALME RECTO CON RESINA A PRESION 15 KV, CABLE SECO TRIPOLAR DE 240 - 300 mm2</v>
          </cell>
          <cell r="D69">
            <v>555.9</v>
          </cell>
          <cell r="E69">
            <v>628.45451523694965</v>
          </cell>
        </row>
        <row r="70">
          <cell r="B70" t="str">
            <v>CXS63</v>
          </cell>
          <cell r="C70" t="str">
            <v>EMPALME RECTO CON RESINA A PRESION 15 KV, CABLE SECO TRIPOLAR DE 70 mm2</v>
          </cell>
          <cell r="D70">
            <v>452.67</v>
          </cell>
          <cell r="E70">
            <v>511.75122398328841</v>
          </cell>
        </row>
        <row r="71">
          <cell r="B71" t="str">
            <v>CXS64</v>
          </cell>
          <cell r="C71" t="str">
            <v>EMPALME RECTO CON RESINA A PRESION 15 KV, CABLE SECO UNIPOLAR DE 120 mm2</v>
          </cell>
          <cell r="D71">
            <v>616.79</v>
          </cell>
          <cell r="E71">
            <v>697.29170795646371</v>
          </cell>
        </row>
        <row r="72">
          <cell r="B72" t="str">
            <v>CXS65</v>
          </cell>
          <cell r="C72" t="str">
            <v>EMPALME RECTO CON RESINA A PRESION 15 KV, CABLE SECO UNIPOLAR DE 16 - 35 mm2</v>
          </cell>
          <cell r="D72">
            <v>468.54</v>
          </cell>
          <cell r="E72">
            <v>529.69253205454299</v>
          </cell>
        </row>
        <row r="73">
          <cell r="B73" t="str">
            <v>CXS66</v>
          </cell>
          <cell r="C73" t="str">
            <v>EMPALME RECTO CON RESINA A PRESION 15 KV, CABLE SECO UNIPOLAR DE 240 mm2</v>
          </cell>
          <cell r="D73">
            <v>632.66999999999996</v>
          </cell>
          <cell r="E73">
            <v>715.24432119978587</v>
          </cell>
        </row>
        <row r="74">
          <cell r="B74" t="str">
            <v>CXS67</v>
          </cell>
          <cell r="C74" t="str">
            <v>EMPALME RECTO CON RESINA A PRESION 15 KV, CABLE SECO UNIPOLAR DE 300 mm2</v>
          </cell>
          <cell r="D74">
            <v>738.57</v>
          </cell>
          <cell r="E74">
            <v>834.96609339549195</v>
          </cell>
        </row>
        <row r="75">
          <cell r="B75" t="str">
            <v>CXS68</v>
          </cell>
          <cell r="C75" t="str">
            <v>EMPALME RECTO CON RESINA A PRESION 15 KV, CABLE SECO UNIPOLAR DE 70 mm2</v>
          </cell>
          <cell r="D75">
            <v>563.84</v>
          </cell>
          <cell r="E75">
            <v>637.43082185861078</v>
          </cell>
        </row>
        <row r="76">
          <cell r="B76" t="str">
            <v>CXS54</v>
          </cell>
          <cell r="C76" t="str">
            <v>EMPALME SIMETRICO HASTA 1 KV RECTO O EN DERIVACION, CABLE SECO 120 - 185mm2</v>
          </cell>
          <cell r="D76">
            <v>9.33</v>
          </cell>
          <cell r="E76">
            <v>10.54772553905512</v>
          </cell>
        </row>
        <row r="77">
          <cell r="B77" t="str">
            <v>CXS50</v>
          </cell>
          <cell r="C77" t="str">
            <v>EMPALME SIMETRICO HASTA 1 KV RECTO O EN DERIVACION, CABLE SECO 16 - 35 mm2</v>
          </cell>
          <cell r="D77">
            <v>3.95</v>
          </cell>
          <cell r="E77">
            <v>4.4655429666953612</v>
          </cell>
        </row>
        <row r="78">
          <cell r="B78" t="str">
            <v>CXS56</v>
          </cell>
          <cell r="C78" t="str">
            <v>EMPALME SIMETRICO HASTA 1 KV RECTO O EN DERIVACION, CABLE SECO 240 - 300 mm2</v>
          </cell>
          <cell r="D78">
            <v>17.2</v>
          </cell>
          <cell r="E78">
            <v>19.444895956243091</v>
          </cell>
        </row>
        <row r="79">
          <cell r="B79" t="str">
            <v>CXS52</v>
          </cell>
          <cell r="C79" t="str">
            <v>EMPALME SIMETRICO HASTA 1 KV RECTO O EN DERIVACION, CABLE SECO 70 mm2</v>
          </cell>
          <cell r="D79">
            <v>6.54</v>
          </cell>
          <cell r="E79">
            <v>7.3935825321994084</v>
          </cell>
        </row>
        <row r="80">
          <cell r="B80" t="str">
            <v>CXS28</v>
          </cell>
          <cell r="C80" t="str">
            <v>EMPALME UNIPOLAR DERECHO/DERIVACION PARA CABLE NYY 300 mm2</v>
          </cell>
          <cell r="D80">
            <v>9.5</v>
          </cell>
          <cell r="E80">
            <v>10.739913464204033</v>
          </cell>
        </row>
        <row r="81">
          <cell r="B81" t="str">
            <v>CXS17</v>
          </cell>
          <cell r="C81" t="str">
            <v>EMPALMES UNIPOLARES PARA CABLES NYY ( 16-35) DE BAJA TENSION</v>
          </cell>
          <cell r="D81">
            <v>5.98</v>
          </cell>
          <cell r="E81">
            <v>7.99</v>
          </cell>
        </row>
        <row r="82">
          <cell r="B82" t="str">
            <v>CXS18</v>
          </cell>
          <cell r="C82" t="str">
            <v>EMPALMES UNIPOLARES PARA CABLES NYY ( 70) DE BAJA TENSION</v>
          </cell>
          <cell r="D82">
            <v>9.3699999999999992</v>
          </cell>
          <cell r="E82">
            <v>10.5053</v>
          </cell>
        </row>
        <row r="83">
          <cell r="B83" t="str">
            <v>CXS19</v>
          </cell>
          <cell r="C83" t="str">
            <v>EMPALMES UNIPOLARES PARA CABLES NYY (120-185) DE BAJA TENSION</v>
          </cell>
          <cell r="D83">
            <v>14.24</v>
          </cell>
          <cell r="E83">
            <v>19.762799999999999</v>
          </cell>
        </row>
        <row r="84">
          <cell r="B84" t="str">
            <v>CXS39</v>
          </cell>
          <cell r="C84" t="str">
            <v>EMPALMES UNIPOLARES PARA CABLES NYY 200 mm2 DE BAJA TENSION</v>
          </cell>
          <cell r="D84" t="str">
            <v>Sin Costo (No Utilizado)</v>
          </cell>
          <cell r="E84">
            <v>0</v>
          </cell>
        </row>
        <row r="85">
          <cell r="B85" t="str">
            <v>CXS40</v>
          </cell>
          <cell r="C85" t="str">
            <v>EMPALMES UNIPOLARES PARA CABLES NYY 240 mm2 DE BAJA TENSION</v>
          </cell>
          <cell r="D85" t="str">
            <v>Sin Costo (No Utilizado)</v>
          </cell>
          <cell r="E85">
            <v>0</v>
          </cell>
        </row>
        <row r="86">
          <cell r="B86" t="str">
            <v>CXS97</v>
          </cell>
          <cell r="C86" t="str">
            <v>EMPALMES UNIPOLARES PARA CABLES NYY 300 mm2 DE BAJA TENSION</v>
          </cell>
          <cell r="D86">
            <v>30.9</v>
          </cell>
          <cell r="E86">
            <v>29</v>
          </cell>
        </row>
        <row r="87">
          <cell r="B87" t="str">
            <v>CXS41</v>
          </cell>
          <cell r="C87" t="str">
            <v>EMPALMES UNIPOLARES PARA CABLES NYY 360 mm2 DE BAJA TENSION</v>
          </cell>
          <cell r="D87" t="str">
            <v>Sin Costo (No Utilizado)</v>
          </cell>
          <cell r="E87">
            <v>0</v>
          </cell>
        </row>
        <row r="88">
          <cell r="B88" t="str">
            <v>CXS42</v>
          </cell>
          <cell r="C88" t="str">
            <v>EMPALMES UNIPOLARES PARA CABLES NYY 500 mm2 DE BAJA TENSION</v>
          </cell>
          <cell r="D88" t="str">
            <v>Sin Costo (No Utilizado)</v>
          </cell>
          <cell r="E88">
            <v>0</v>
          </cell>
        </row>
        <row r="89">
          <cell r="B89" t="str">
            <v>CXS96</v>
          </cell>
          <cell r="C89" t="str">
            <v>EMPALMES UNIPOLARES PARA CABLES NYY 6-10 mm2 DE BAJA TENSION</v>
          </cell>
          <cell r="D89">
            <v>3.79</v>
          </cell>
          <cell r="E89">
            <v>5.4</v>
          </cell>
        </row>
        <row r="90">
          <cell r="B90" t="str">
            <v>CXS122</v>
          </cell>
          <cell r="C90" t="str">
            <v>EMPALMES UNIPOLARES PARA CABLES NYY ( 95) DE BAJA TENSION</v>
          </cell>
          <cell r="D90" t="str">
            <v>NUEVO</v>
          </cell>
          <cell r="E90">
            <v>12.517800000000001</v>
          </cell>
        </row>
        <row r="91">
          <cell r="B91" t="str">
            <v>CXS123</v>
          </cell>
          <cell r="C91" t="str">
            <v>EMPALMES UNIPOLARES PARA CABLES NYY ( 400) DE BAJA TENSION</v>
          </cell>
          <cell r="D91" t="str">
            <v>NUEVO</v>
          </cell>
          <cell r="E91">
            <v>37.070300000000003</v>
          </cell>
        </row>
        <row r="92">
          <cell r="B92" t="str">
            <v>CXS124</v>
          </cell>
          <cell r="C92" t="str">
            <v>EMPALMES UNIPOLARES PARA CABLES NYY ( 500) DE BAJA TENSION</v>
          </cell>
          <cell r="D92" t="str">
            <v>NUEVO</v>
          </cell>
          <cell r="E92">
            <v>45.1203</v>
          </cell>
        </row>
        <row r="93">
          <cell r="B93" t="str">
            <v>CXS116</v>
          </cell>
          <cell r="C93" t="str">
            <v>EMPALME DERECHO PARA CABLE NA2XSY (10 KV) DE 50 mm2.</v>
          </cell>
          <cell r="D93">
            <v>79.349999999999994</v>
          </cell>
          <cell r="E93">
            <v>65.439821941412944</v>
          </cell>
        </row>
        <row r="94">
          <cell r="B94" t="str">
            <v>CXS117</v>
          </cell>
          <cell r="C94" t="str">
            <v>EMPALME DERECHO PARA CABLE NA2XSY (10 KV) DE 185 mm2.</v>
          </cell>
          <cell r="D94">
            <v>90.51</v>
          </cell>
          <cell r="E94">
            <v>74.643456634118294</v>
          </cell>
        </row>
        <row r="95">
          <cell r="B95" t="str">
            <v>CXS118</v>
          </cell>
          <cell r="C95" t="str">
            <v>EMPALMES UNIPOLARES PARA CABLES NA2XY (10 mm2) DE BAJA TENSION</v>
          </cell>
          <cell r="D95">
            <v>2.38</v>
          </cell>
          <cell r="E95">
            <v>3.3417720165564244</v>
          </cell>
        </row>
        <row r="96">
          <cell r="B96" t="str">
            <v>CXS119</v>
          </cell>
          <cell r="C96" t="str">
            <v>EMPALMES UNIPOLARES PARA CABLES NA2XY (16 mm2) DE BAJA TENSION</v>
          </cell>
          <cell r="D96">
            <v>3.34</v>
          </cell>
          <cell r="E96">
            <v>4.4599182617356856</v>
          </cell>
        </row>
        <row r="97">
          <cell r="B97" t="str">
            <v>CXS120</v>
          </cell>
          <cell r="C97" t="str">
            <v>EMPALMES UNIPOLARES PARA CABLES NA2XY (35 mm2) DE BAJA TENSION</v>
          </cell>
          <cell r="D97">
            <v>5.88</v>
          </cell>
          <cell r="E97">
            <v>7.2125527762043387</v>
          </cell>
        </row>
        <row r="98">
          <cell r="B98" t="str">
            <v>CXS102</v>
          </cell>
          <cell r="C98" t="str">
            <v>EMPALMES UNIPOLARES PARA CABLES NA2XY (70 mm2) DE BAJA TENSION</v>
          </cell>
          <cell r="D98">
            <v>7.96</v>
          </cell>
          <cell r="E98">
            <v>9.7100000000000009</v>
          </cell>
        </row>
        <row r="99">
          <cell r="B99" t="str">
            <v>CXS110</v>
          </cell>
          <cell r="C99" t="str">
            <v>EMPALMES UNIPOLARES PARA CABLES NA2XY (120 mm2) DE BAJA TENSION</v>
          </cell>
          <cell r="D99">
            <v>17.54</v>
          </cell>
          <cell r="E99">
            <v>17.899999999999999</v>
          </cell>
        </row>
        <row r="100">
          <cell r="B100" t="str">
            <v>CXS103</v>
          </cell>
          <cell r="C100" t="str">
            <v>EMPALMES UNIPOLARES PARA CABLES NA2XY (150 mm2) DE BAJA TENSION</v>
          </cell>
          <cell r="D100">
            <v>18.21</v>
          </cell>
          <cell r="E100">
            <v>19.391309823725859</v>
          </cell>
        </row>
        <row r="101">
          <cell r="B101" t="str">
            <v>CXS104</v>
          </cell>
          <cell r="C101" t="str">
            <v>EMPALMES UNIPOLARES PARA CABLES NA2XY (240 mm2) DE BAJA TENSION</v>
          </cell>
          <cell r="D101">
            <v>24.89</v>
          </cell>
          <cell r="E101">
            <v>25.48</v>
          </cell>
        </row>
        <row r="102">
          <cell r="B102" t="str">
            <v>CXS105</v>
          </cell>
          <cell r="C102" t="str">
            <v>EMPALMES UNIPOLARES PARA CABLES NA2XY (400 mm2) DE BAJA TENSION</v>
          </cell>
          <cell r="D102">
            <v>29.98</v>
          </cell>
          <cell r="E102">
            <v>29.04</v>
          </cell>
        </row>
        <row r="103">
          <cell r="B103" t="str">
            <v>CXS121</v>
          </cell>
          <cell r="C103" t="str">
            <v>EMPALMES UNIPOLARES PARA CABLES NA2XY (500 mm2) DE BAJA TENSION</v>
          </cell>
          <cell r="D103">
            <v>40.21</v>
          </cell>
          <cell r="E103">
            <v>36.924472323184979</v>
          </cell>
        </row>
        <row r="104">
          <cell r="B104" t="str">
            <v>CXS125</v>
          </cell>
          <cell r="C104" t="str">
            <v>EMPALMES UNIPOLARES PARA CABLES NA2XY (25 mm2) DE BAJA TENSION</v>
          </cell>
          <cell r="D104" t="str">
            <v>NUEVO</v>
          </cell>
          <cell r="E104">
            <v>5.86613127121446</v>
          </cell>
        </row>
        <row r="105">
          <cell r="B105" t="str">
            <v>CXS126</v>
          </cell>
          <cell r="C105" t="str">
            <v>EMPALMES UNIPOLARES PARA CABLES NA2XY (50 mm2) DE BAJA TENSION</v>
          </cell>
          <cell r="D105" t="str">
            <v>NUEVO</v>
          </cell>
          <cell r="E105">
            <v>8.9787172976386991</v>
          </cell>
        </row>
        <row r="106">
          <cell r="B106" t="str">
            <v>CXS127</v>
          </cell>
          <cell r="C106" t="str">
            <v>EMPALMES UNIPOLARES PARA CABLES NA2XY (95 mm2) DE BAJA TENSION</v>
          </cell>
          <cell r="D106" t="str">
            <v>NUEVO</v>
          </cell>
          <cell r="E106">
            <v>13.316708216851602</v>
          </cell>
        </row>
        <row r="107">
          <cell r="B107" t="str">
            <v>CXS128</v>
          </cell>
          <cell r="C107" t="str">
            <v>EMPALMES UNIPOLARES PARA CABLES NA2XY (185 mm2) DE BAJA TENSION</v>
          </cell>
          <cell r="D107" t="str">
            <v>NUEVO</v>
          </cell>
          <cell r="E107">
            <v>20.051505069626991</v>
          </cell>
        </row>
        <row r="108">
          <cell r="B108" t="str">
            <v>CXS129</v>
          </cell>
          <cell r="C108" t="str">
            <v>EMPALMES UNIPOLARES PARA CABLES NA2XY (300 mm2) DE BAJA TENSION</v>
          </cell>
          <cell r="D108" t="str">
            <v>NUEVO</v>
          </cell>
          <cell r="E108">
            <v>26.982176604277015</v>
          </cell>
        </row>
        <row r="109">
          <cell r="B109" t="str">
            <v>CXT84</v>
          </cell>
          <cell r="C109" t="str">
            <v>CABEZA TERMINAL PARA CABLE NKY USO EXTERIOR - INTERIOR, 15 KV.; 120  - 185 mm2</v>
          </cell>
          <cell r="D109">
            <v>510.26</v>
          </cell>
          <cell r="E109">
            <v>507.38818864626711</v>
          </cell>
        </row>
        <row r="110">
          <cell r="B110" t="str">
            <v>CXT86</v>
          </cell>
          <cell r="C110" t="str">
            <v>CABEZA TERMINAL PARA CABLE NKY USO EXTERIOR - INTERIOR, 15 KV.; 240 mm2</v>
          </cell>
          <cell r="D110">
            <v>510.26</v>
          </cell>
          <cell r="E110">
            <v>572.65094994711865</v>
          </cell>
        </row>
        <row r="111">
          <cell r="B111" t="str">
            <v>CXT80</v>
          </cell>
          <cell r="C111" t="str">
            <v>CABEZA TERMINAL PARA CABLE NKY USO EXTERIOR - INTERIOR, 15 KV.; 35 mm2</v>
          </cell>
          <cell r="D111">
            <v>501.3</v>
          </cell>
          <cell r="E111">
            <v>364.77341088083688</v>
          </cell>
        </row>
        <row r="112">
          <cell r="B112" t="str">
            <v>CXT82</v>
          </cell>
          <cell r="C112" t="str">
            <v>CABEZA TERMINAL PARA CABLE NKY USO EXTERIOR - INTERIOR, 15 KV.; 70 mm2</v>
          </cell>
          <cell r="D112">
            <v>454.8</v>
          </cell>
          <cell r="E112">
            <v>393.97063210055018</v>
          </cell>
        </row>
        <row r="113">
          <cell r="B113" t="str">
            <v>CXT96</v>
          </cell>
          <cell r="C113" t="str">
            <v>TERMINAL DE COBRE DE PRESION PARA 300 A.</v>
          </cell>
          <cell r="D113">
            <v>3.27</v>
          </cell>
          <cell r="E113">
            <v>4.7</v>
          </cell>
        </row>
        <row r="114">
          <cell r="B114" t="str">
            <v>CXT94</v>
          </cell>
          <cell r="C114" t="str">
            <v>TERMINAL DE COBRE DE PRESION PARA CONDUCTOR  DE 90 mm2</v>
          </cell>
          <cell r="D114">
            <v>3.57</v>
          </cell>
          <cell r="E114">
            <v>2.42</v>
          </cell>
        </row>
        <row r="115">
          <cell r="B115" t="str">
            <v>CXT95</v>
          </cell>
          <cell r="C115" t="str">
            <v>TERMINAL DE COBRE DE PRESION PARA CONDUCTOR DE 120 mm2</v>
          </cell>
          <cell r="D115">
            <v>3.34</v>
          </cell>
          <cell r="E115">
            <v>2.5299999999999998</v>
          </cell>
        </row>
        <row r="116">
          <cell r="B116" t="str">
            <v>CXT90</v>
          </cell>
          <cell r="C116" t="str">
            <v>TERMINAL DE COBRE DE PRESION PARA CONDUCTOR DE 25 mm2</v>
          </cell>
          <cell r="D116">
            <v>0.61</v>
          </cell>
          <cell r="E116">
            <v>0.59</v>
          </cell>
        </row>
        <row r="117">
          <cell r="B117" t="str">
            <v>CXT91</v>
          </cell>
          <cell r="C117" t="str">
            <v>TERMINAL DE COBRE DE PRESION PARA CONDUCTOR DE 35 mm2</v>
          </cell>
          <cell r="D117">
            <v>0.91</v>
          </cell>
          <cell r="E117">
            <v>1.04</v>
          </cell>
        </row>
        <row r="118">
          <cell r="B118" t="str">
            <v>CXT92</v>
          </cell>
          <cell r="C118" t="str">
            <v>TERMINAL DE COBRE DE PRESION PARA CONDUCTOR DE 50 mm2</v>
          </cell>
          <cell r="D118">
            <v>1.78</v>
          </cell>
          <cell r="E118">
            <v>1.08</v>
          </cell>
        </row>
        <row r="119">
          <cell r="B119" t="str">
            <v>CXT93</v>
          </cell>
          <cell r="C119" t="str">
            <v>TERMINAL DE COBRE DE PRESION PARA CONDUCTOR DE 70 mm2</v>
          </cell>
          <cell r="D119">
            <v>1.55</v>
          </cell>
          <cell r="E119">
            <v>1.79</v>
          </cell>
        </row>
        <row r="120">
          <cell r="B120" t="str">
            <v>CXT01</v>
          </cell>
          <cell r="C120" t="str">
            <v>TERMINAL EXTERIOR EPDM PARA CABLE SECO 10 KV. DE  16-35 mm2.</v>
          </cell>
          <cell r="D120">
            <v>107.27</v>
          </cell>
          <cell r="E120">
            <v>107.27</v>
          </cell>
        </row>
        <row r="121">
          <cell r="B121" t="str">
            <v>CXT02</v>
          </cell>
          <cell r="C121" t="str">
            <v>TERMINAL EXTERIOR EPDM PARA CABLE SECO 10 KV. DE  70 mm2.</v>
          </cell>
          <cell r="D121">
            <v>140.08000000000001</v>
          </cell>
          <cell r="E121">
            <v>140.08000000000001</v>
          </cell>
        </row>
        <row r="122">
          <cell r="B122" t="str">
            <v>CXT41</v>
          </cell>
          <cell r="C122" t="str">
            <v>TERMINAL EXTERIOR PARA CABLE AA.NA2XS2Y-S 70MM2 15KV</v>
          </cell>
          <cell r="D122">
            <v>117</v>
          </cell>
          <cell r="E122">
            <v>117</v>
          </cell>
        </row>
        <row r="123">
          <cell r="B123" t="str">
            <v>CXT37</v>
          </cell>
          <cell r="C123" t="str">
            <v>TERMINAL EXTERIOR PARA CABLE N2XSY 3-1X25 HASTA 3-1X50 MM2  10KV</v>
          </cell>
          <cell r="D123">
            <v>119.16</v>
          </cell>
          <cell r="E123">
            <v>119.16</v>
          </cell>
        </row>
        <row r="124">
          <cell r="B124" t="str">
            <v>CXT03</v>
          </cell>
          <cell r="C124" t="str">
            <v>TERMINAL EXTERIOR PORCELANA PARA CABLE N2XSY 10 KV. DE  25 mm2.</v>
          </cell>
          <cell r="D124">
            <v>110</v>
          </cell>
          <cell r="E124">
            <v>110</v>
          </cell>
        </row>
        <row r="125">
          <cell r="B125" t="str">
            <v>CXT04</v>
          </cell>
          <cell r="C125" t="str">
            <v>TERMINAL EXTERIOR PORCELANA PARA CABLE NKY 10 KV. DE  16 mm2.</v>
          </cell>
          <cell r="D125">
            <v>121</v>
          </cell>
          <cell r="E125">
            <v>160.57675579172704</v>
          </cell>
        </row>
        <row r="126">
          <cell r="B126" t="str">
            <v>CXT05</v>
          </cell>
          <cell r="C126" t="str">
            <v>TERMINAL EXTERIOR PORCELANA PARA CABLE NKY 10 KV. DE  35 mm2.</v>
          </cell>
          <cell r="D126">
            <v>363.09</v>
          </cell>
          <cell r="E126">
            <v>321.15351158345408</v>
          </cell>
        </row>
        <row r="127">
          <cell r="B127" t="str">
            <v>CXT06</v>
          </cell>
          <cell r="C127" t="str">
            <v>TERMINAL EXTERIOR PORCELANA PARA CABLE NKY 10 KV. DE  70 mm2.</v>
          </cell>
          <cell r="D127">
            <v>158.6</v>
          </cell>
          <cell r="E127">
            <v>413.39</v>
          </cell>
        </row>
        <row r="128">
          <cell r="B128" t="str">
            <v>CXT07</v>
          </cell>
          <cell r="C128" t="str">
            <v>TERMINAL EXTERIOR PORCELANA PARA CABLE NKY 10 KV. DE 120 mm2.</v>
          </cell>
          <cell r="D128">
            <v>144.18</v>
          </cell>
          <cell r="E128">
            <v>496.06799999999998</v>
          </cell>
        </row>
        <row r="129">
          <cell r="B129" t="str">
            <v>CXT08</v>
          </cell>
          <cell r="C129" t="str">
            <v>TERMINAL EXTERIOR PORCELANA PARA CABLE NKY 10 KV. DE 240 mm2.</v>
          </cell>
          <cell r="D129">
            <v>425.38</v>
          </cell>
          <cell r="E129">
            <v>595.28159999999991</v>
          </cell>
        </row>
        <row r="130">
          <cell r="B130" t="str">
            <v>CXT40</v>
          </cell>
          <cell r="C130" t="str">
            <v>TERMINAL EXTERIOR TERMOCONTRAIBLE CABLE NKY 10KV 3X240MM2.</v>
          </cell>
          <cell r="D130">
            <v>162.1</v>
          </cell>
          <cell r="E130">
            <v>648.4</v>
          </cell>
        </row>
        <row r="131">
          <cell r="B131" t="str">
            <v>CXT09</v>
          </cell>
          <cell r="C131" t="str">
            <v>TERMINAL EXTERIOR TERMORESTRINGENTE PARA CABLE N2XSY 10 KV. DE  25 mm2.</v>
          </cell>
          <cell r="D131">
            <v>146.87</v>
          </cell>
          <cell r="E131">
            <v>162.89355031153116</v>
          </cell>
        </row>
        <row r="132">
          <cell r="B132" t="str">
            <v>CXT102</v>
          </cell>
          <cell r="C132" t="str">
            <v>TERMINAL EXTERIOR TERMORESTRINGENTE PARA CABLE N2XSY 22.9 KV. DE  120 mm2.</v>
          </cell>
          <cell r="D132">
            <v>552.66</v>
          </cell>
          <cell r="E132">
            <v>612.95533134861307</v>
          </cell>
        </row>
        <row r="133">
          <cell r="B133" t="str">
            <v>CXT104</v>
          </cell>
          <cell r="C133" t="str">
            <v>TERMINAL EXTERIOR TERMORESTRINGENTE PARA CABLE N2XSY 22.9 KV. DE  240 mm2.</v>
          </cell>
          <cell r="D133">
            <v>992.81</v>
          </cell>
          <cell r="E133">
            <v>1101.1257961788742</v>
          </cell>
        </row>
        <row r="134">
          <cell r="B134" t="str">
            <v>CXT98</v>
          </cell>
          <cell r="C134" t="str">
            <v>TERMINAL EXTERIOR TERMORESTRINGENTE PARA CABLE N2XSY 22.9 KV. DE  25 mm2.</v>
          </cell>
          <cell r="D134">
            <v>146.31</v>
          </cell>
          <cell r="E134">
            <v>162.27245418451778</v>
          </cell>
        </row>
        <row r="135">
          <cell r="B135" t="str">
            <v>CXT100</v>
          </cell>
          <cell r="C135" t="str">
            <v>TERMINAL EXTERIOR TERMORESTRINGENTE PARA CABLE N2XSY 22.9 KV. DE  50 mm2.</v>
          </cell>
          <cell r="D135">
            <v>393.36</v>
          </cell>
          <cell r="E135">
            <v>436.27566521783825</v>
          </cell>
        </row>
        <row r="136">
          <cell r="B136" t="str">
            <v>CXT46</v>
          </cell>
          <cell r="C136" t="str">
            <v>TERMINAL EXTERIOR TERMORESTRINGENTE PARA CABLE NKY 10 KV. DE  120 mm2.</v>
          </cell>
          <cell r="D136">
            <v>503.86</v>
          </cell>
          <cell r="E136">
            <v>558.83124028030295</v>
          </cell>
        </row>
        <row r="137">
          <cell r="B137" t="str">
            <v>CXT43</v>
          </cell>
          <cell r="C137" t="str">
            <v>TERMINAL EXTERIOR TERMORESTRINGENTE PARA CABLE NKY 10 KV. DE  16 mm2.</v>
          </cell>
          <cell r="D137">
            <v>318.58999999999997</v>
          </cell>
          <cell r="E137">
            <v>133.98699999999999</v>
          </cell>
        </row>
        <row r="138">
          <cell r="B138" t="str">
            <v>CXT97</v>
          </cell>
          <cell r="C138" t="str">
            <v>TERMINAL EXTERIOR TERMORESTRINGENTE PARA CABLE NKY 10 KV. DE  240 mm2.</v>
          </cell>
          <cell r="D138">
            <v>593.08000000000004</v>
          </cell>
          <cell r="E138">
            <v>815.09</v>
          </cell>
        </row>
        <row r="139">
          <cell r="B139" t="str">
            <v>CXT44</v>
          </cell>
          <cell r="C139" t="str">
            <v>TERMINAL EXTERIOR TERMORESTRINGENTE PARA CABLE NKY 10 KV. DE  35 mm2.</v>
          </cell>
          <cell r="D139">
            <v>319.17</v>
          </cell>
          <cell r="E139">
            <v>191.41</v>
          </cell>
        </row>
        <row r="140">
          <cell r="B140" t="str">
            <v>CXT45</v>
          </cell>
          <cell r="C140" t="str">
            <v>TERMINAL EXTERIOR TERMORESTRINGENTE PARA CABLE NKY 10 KV. DE  70 mm2.</v>
          </cell>
          <cell r="D140">
            <v>267.2</v>
          </cell>
          <cell r="E140">
            <v>296.35158060353461</v>
          </cell>
        </row>
        <row r="141">
          <cell r="B141" t="str">
            <v>CXT10</v>
          </cell>
          <cell r="C141" t="str">
            <v>TERMINAL EXTERIOR TERMORESTRINGENTE PARA CABLE SECO 10 KV. DE  16-35 mm2.</v>
          </cell>
          <cell r="D141">
            <v>197.88</v>
          </cell>
          <cell r="E141">
            <v>198.21568478411771</v>
          </cell>
        </row>
        <row r="142">
          <cell r="B142" t="str">
            <v>CXT11</v>
          </cell>
          <cell r="C142" t="str">
            <v>TERMINAL EXTERIOR TERMORESTRINGENTE PARA CABLE SECO 10 KV. DE  70 mm2.</v>
          </cell>
          <cell r="D142">
            <v>209.41</v>
          </cell>
          <cell r="E142">
            <v>201.01022047701176</v>
          </cell>
        </row>
        <row r="143">
          <cell r="B143" t="str">
            <v>CXT12</v>
          </cell>
          <cell r="C143" t="str">
            <v>TERMINAL EXTERIOR TERMORESTRINGENTE PARA CABLE SECO 10 KV. DE 120 mm2.</v>
          </cell>
          <cell r="D143">
            <v>232.94</v>
          </cell>
          <cell r="E143">
            <v>203.88</v>
          </cell>
        </row>
        <row r="144">
          <cell r="B144" t="str">
            <v>CXT13</v>
          </cell>
          <cell r="C144" t="str">
            <v>TERMINAL EXTERIOR TERMORESTRINGENTE PARA CABLE SECO 10 KV. DE 240 mm2.</v>
          </cell>
          <cell r="D144">
            <v>280</v>
          </cell>
          <cell r="E144">
            <v>215.15436664826311</v>
          </cell>
        </row>
        <row r="145">
          <cell r="B145" t="str">
            <v>CXT42</v>
          </cell>
          <cell r="C145" t="str">
            <v>TERMINAL INTERIOR CABLE SECO N2XSY 3-1X240MM2 22,9 KV.TERMOCONTRAIBLE</v>
          </cell>
          <cell r="D145">
            <v>275.88</v>
          </cell>
          <cell r="E145">
            <v>305.97857057224223</v>
          </cell>
        </row>
        <row r="146">
          <cell r="B146" t="str">
            <v>CXT14</v>
          </cell>
          <cell r="C146" t="str">
            <v>TERMINAL INTERIOR EPDM PARA CABLE SECO 10 KV. DE 35 mm2.</v>
          </cell>
          <cell r="D146">
            <v>367.1</v>
          </cell>
          <cell r="E146">
            <v>407.1506932618172</v>
          </cell>
        </row>
        <row r="147">
          <cell r="B147" t="str">
            <v>CXT15</v>
          </cell>
          <cell r="C147" t="str">
            <v>TERMINAL INTERIOR EPDM PARA CABLE SECO 10 KV. DE 70 mm2.</v>
          </cell>
          <cell r="D147">
            <v>459.36</v>
          </cell>
          <cell r="E147">
            <v>509.4762801872742</v>
          </cell>
        </row>
        <row r="148">
          <cell r="B148" t="str">
            <v>CXT36</v>
          </cell>
          <cell r="C148" t="str">
            <v>TERMINAL INTERIOR PARA CABLE N2XSY 3-1X 25 HASTA 3-1X50 MM2  10KV.</v>
          </cell>
          <cell r="D148">
            <v>249.32</v>
          </cell>
          <cell r="E148">
            <v>276.52086854817833</v>
          </cell>
        </row>
        <row r="149">
          <cell r="B149" t="str">
            <v>CXT16</v>
          </cell>
          <cell r="C149" t="str">
            <v>TERMINAL INTERIOR PORCELANA PARA CABLE NKY 10 KV. DE  16 mm2.</v>
          </cell>
          <cell r="D149">
            <v>464.12</v>
          </cell>
          <cell r="E149">
            <v>514.755597266888</v>
          </cell>
        </row>
        <row r="150">
          <cell r="B150" t="str">
            <v>CXT17</v>
          </cell>
          <cell r="C150" t="str">
            <v>TERMINAL INTERIOR PORCELANA PARA CABLE NKY 10 KV. DE  35 mm2.</v>
          </cell>
          <cell r="D150">
            <v>464.12</v>
          </cell>
          <cell r="E150">
            <v>514.755597266888</v>
          </cell>
        </row>
        <row r="151">
          <cell r="B151" t="str">
            <v>CXT18</v>
          </cell>
          <cell r="C151" t="str">
            <v>TERMINAL INTERIOR PORCELANA PARA CABLE NKY 10 KV. DE  70 mm2.</v>
          </cell>
          <cell r="D151">
            <v>604.21</v>
          </cell>
          <cell r="E151">
            <v>670.12944804064989</v>
          </cell>
        </row>
        <row r="152">
          <cell r="B152" t="str">
            <v>CXT19</v>
          </cell>
          <cell r="C152" t="str">
            <v>TERMINAL INTERIOR PORCELANA PARA CABLE NKY 10 KV. DE 120 mm2.</v>
          </cell>
          <cell r="D152">
            <v>632.94000000000005</v>
          </cell>
          <cell r="E152">
            <v>701.99389755689072</v>
          </cell>
        </row>
        <row r="153">
          <cell r="B153" t="str">
            <v>CXT20</v>
          </cell>
          <cell r="C153" t="str">
            <v>TERMINAL INTERIOR PORCELANA PARA CABLE NKY 10 KV. DE 240 mm2.</v>
          </cell>
          <cell r="D153">
            <v>770.44</v>
          </cell>
          <cell r="E153">
            <v>854.49517874321566</v>
          </cell>
        </row>
        <row r="154">
          <cell r="B154" t="str">
            <v>CXT21</v>
          </cell>
          <cell r="C154" t="str">
            <v>TERMINAL INTERIOR TERMORESTRINGENTE PARA CABLE N2XSY 10 KV. DE  25 mm2.</v>
          </cell>
          <cell r="D154">
            <v>171.76</v>
          </cell>
          <cell r="E154">
            <v>190.49905495682299</v>
          </cell>
        </row>
        <row r="155">
          <cell r="B155" t="str">
            <v>CXT103</v>
          </cell>
          <cell r="C155" t="str">
            <v>TERMINAL INTERIOR TERMORESTRINGENTE PARA CABLE N2XSY 22.9 KV. DE  120 mm2.</v>
          </cell>
          <cell r="D155">
            <v>934.96</v>
          </cell>
          <cell r="E155">
            <v>934.92310099880137</v>
          </cell>
        </row>
        <row r="156">
          <cell r="B156" t="str">
            <v>CXT105</v>
          </cell>
          <cell r="C156" t="str">
            <v>TERMINAL INTERIOR TERMORESTRINGENTE PARA CABLE N2XSY 22.9 KV. DE  240 mm2.</v>
          </cell>
          <cell r="D156">
            <v>333.74</v>
          </cell>
          <cell r="E156">
            <v>1220.2502064044972</v>
          </cell>
        </row>
        <row r="157">
          <cell r="B157" t="str">
            <v>CXT99</v>
          </cell>
          <cell r="C157" t="str">
            <v>TERMINAL INTERIOR TERMORESTRINGENTE PARA CABLE N2XSY 22.9 KV. DE  25 mm2.</v>
          </cell>
          <cell r="D157">
            <v>910.16</v>
          </cell>
          <cell r="E157">
            <v>289.21804454874609</v>
          </cell>
        </row>
        <row r="158">
          <cell r="B158" t="str">
            <v>CXT101</v>
          </cell>
          <cell r="C158" t="str">
            <v>TERMINAL INTERIOR TERMORESTRINGENTE PARA CABLE N2XSY 22.9 KV. DE  50 mm2.</v>
          </cell>
          <cell r="D158">
            <v>289.25</v>
          </cell>
          <cell r="E158">
            <v>574.54514995444197</v>
          </cell>
        </row>
        <row r="159">
          <cell r="B159" t="str">
            <v>CXT22</v>
          </cell>
          <cell r="C159" t="str">
            <v>TERMINAL INTERIOR TERMORESTRINGENTE PARA CABLE NKY 10 KV. DE  16 mm2.</v>
          </cell>
          <cell r="D159">
            <v>403.83</v>
          </cell>
          <cell r="E159">
            <v>403.83353083807157</v>
          </cell>
        </row>
        <row r="160">
          <cell r="B160" t="str">
            <v>CXT23</v>
          </cell>
          <cell r="C160" t="str">
            <v>TERMINAL INTERIOR TERMORESTRINGENTE PARA CABLE NKY 10 KV. DE  35 mm2.</v>
          </cell>
          <cell r="D160">
            <v>445.6</v>
          </cell>
          <cell r="E160">
            <v>491.22861106529302</v>
          </cell>
        </row>
        <row r="161">
          <cell r="B161" t="str">
            <v>CXT24</v>
          </cell>
          <cell r="C161" t="str">
            <v>TERMINAL INTERIOR TERMORESTRINGENTE PARA CABLE NKY 10 KV. DE  70 mm2.</v>
          </cell>
          <cell r="D161">
            <v>132.84</v>
          </cell>
          <cell r="E161">
            <v>568.61849377481099</v>
          </cell>
        </row>
        <row r="162">
          <cell r="B162" t="str">
            <v>CXT25</v>
          </cell>
          <cell r="C162" t="str">
            <v>TERMINAL INTERIOR TERMORESTRINGENTE PARA CABLE NKY 10 KV. DE 120 mm2.</v>
          </cell>
          <cell r="D162">
            <v>163.77000000000001</v>
          </cell>
          <cell r="E162">
            <v>628.79745308161546</v>
          </cell>
        </row>
        <row r="163">
          <cell r="B163" t="str">
            <v>CXT26</v>
          </cell>
          <cell r="C163" t="str">
            <v>TERMINAL INTERIOR TERMORESTRINGENTE PARA CABLE NKY 10 KV. DE 240 mm2.</v>
          </cell>
          <cell r="D163">
            <v>706.18</v>
          </cell>
          <cell r="E163">
            <v>706.18733579113336</v>
          </cell>
        </row>
        <row r="164">
          <cell r="B164" t="str">
            <v>CXT27</v>
          </cell>
          <cell r="C164" t="str">
            <v>TERMINAL INTERIOR TERMORESTRINGENTE PARA CABLE SECO 10 KV. DE  16-35 mm2.</v>
          </cell>
          <cell r="D164">
            <v>203.06</v>
          </cell>
          <cell r="E164">
            <v>203.04774003658429</v>
          </cell>
        </row>
        <row r="165">
          <cell r="B165" t="str">
            <v>CXT28</v>
          </cell>
          <cell r="C165" t="str">
            <v>TERMINAL INTERIOR TERMORESTRINGENTE PARA CABLE SECO 10 KV. DE  70 mm2.</v>
          </cell>
          <cell r="D165">
            <v>122.35</v>
          </cell>
          <cell r="E165">
            <v>277.40856956705528</v>
          </cell>
        </row>
        <row r="166">
          <cell r="B166" t="str">
            <v>CXT29</v>
          </cell>
          <cell r="C166" t="str">
            <v>TERMINAL INTERIOR TERMORESTRINGENTE PARA CABLE SECO 10 KV. DE 120 mm2.</v>
          </cell>
          <cell r="D166">
            <v>335.25</v>
          </cell>
          <cell r="E166">
            <v>335.23211416565789</v>
          </cell>
        </row>
        <row r="167">
          <cell r="B167" t="str">
            <v>CXT30</v>
          </cell>
          <cell r="C167" t="str">
            <v>TERMINAL INTERIOR TERMORESTRINGENTE PARA CABLE SECO 10 KV. DE 240 mm2.</v>
          </cell>
          <cell r="D167">
            <v>279.02999999999997</v>
          </cell>
          <cell r="E167">
            <v>409.59294369612883</v>
          </cell>
        </row>
        <row r="168">
          <cell r="B168" t="str">
            <v>CXT31</v>
          </cell>
          <cell r="C168" t="str">
            <v>TERMINAL PARA B.T. PARA CABLE NKY</v>
          </cell>
          <cell r="D168">
            <v>90.82</v>
          </cell>
          <cell r="E168">
            <v>100.72848259885109</v>
          </cell>
        </row>
        <row r="169">
          <cell r="B169" t="str">
            <v>CXT32</v>
          </cell>
          <cell r="C169" t="str">
            <v>TERMINAL PARA B.T. PARA CABLE SECO</v>
          </cell>
          <cell r="D169">
            <v>21.53</v>
          </cell>
          <cell r="E169">
            <v>23.878927883211453</v>
          </cell>
        </row>
        <row r="170">
          <cell r="B170" t="str">
            <v>CXT39</v>
          </cell>
          <cell r="C170" t="str">
            <v>TERMINAL TP. CAJA INTEMPERIE CABLE NKY 10KV.3X120MM2. TERMOCONTRAIBLE</v>
          </cell>
          <cell r="D170">
            <v>594.73</v>
          </cell>
          <cell r="E170">
            <v>659.61517789049458</v>
          </cell>
        </row>
        <row r="171">
          <cell r="B171" t="str">
            <v>CXT38</v>
          </cell>
          <cell r="C171" t="str">
            <v>TERMINAL TP. CAJA INTEMPERIE CABLE NKY 10KV.3X35MM2. TERMOCONTRAIBLE</v>
          </cell>
          <cell r="D171">
            <v>436.89</v>
          </cell>
          <cell r="E171">
            <v>484.55479809086165</v>
          </cell>
        </row>
        <row r="172">
          <cell r="B172" t="str">
            <v>CXT132</v>
          </cell>
          <cell r="C172" t="str">
            <v>TERMINAL EXTERIOR TERMORESTRINGENTE PARA CABLE N2XSY 20 KV. DE  120 mm2.</v>
          </cell>
          <cell r="D172">
            <v>552.66</v>
          </cell>
          <cell r="E172">
            <v>552.66</v>
          </cell>
        </row>
        <row r="173">
          <cell r="B173" t="str">
            <v>CXT133</v>
          </cell>
          <cell r="C173" t="str">
            <v>TERMINAL INTERIOR TERMORESTRINGENTE PARA CABLE N2XSY 20 KV. DE  120 mm2.</v>
          </cell>
          <cell r="D173">
            <v>607.91999999999996</v>
          </cell>
          <cell r="E173">
            <v>607.91999999999996</v>
          </cell>
        </row>
        <row r="174">
          <cell r="B174" t="str">
            <v>CXT134</v>
          </cell>
          <cell r="C174" t="str">
            <v>TERMINAL EXTERIOR TERMORESTRINGENTE PARA CABLE N2XSY 20 KV. DE  500 mm2.</v>
          </cell>
          <cell r="D174">
            <v>1944.02</v>
          </cell>
          <cell r="E174">
            <v>1944.02</v>
          </cell>
        </row>
        <row r="175">
          <cell r="B175" t="str">
            <v>CXT135</v>
          </cell>
          <cell r="C175" t="str">
            <v>TERMINAL INTERIOR TERMORESTRINGENTE PARA CABLE N2XSY 20 KV. DE  500 mm2.</v>
          </cell>
          <cell r="D175">
            <v>2138.42</v>
          </cell>
          <cell r="E175">
            <v>2138.42</v>
          </cell>
        </row>
        <row r="176">
          <cell r="B176" t="str">
            <v>CXT136</v>
          </cell>
          <cell r="C176" t="str">
            <v>TERMINAL PARA B.T. PARA CABLE NA2XY 10 mm2</v>
          </cell>
          <cell r="D176">
            <v>7.3</v>
          </cell>
          <cell r="E176">
            <v>7.3</v>
          </cell>
        </row>
        <row r="177">
          <cell r="B177" t="str">
            <v>CXT137</v>
          </cell>
          <cell r="C177" t="str">
            <v>TERMINAL PARA B.T. PARA CABLE NA2XY 16 mm2</v>
          </cell>
          <cell r="D177">
            <v>7.58</v>
          </cell>
          <cell r="E177">
            <v>7.58</v>
          </cell>
        </row>
        <row r="178">
          <cell r="B178" t="str">
            <v>CXT138</v>
          </cell>
          <cell r="C178" t="str">
            <v>TERMINAL PARA B.T. PARA CABLE NA2XY 35 mm2</v>
          </cell>
          <cell r="D178">
            <v>8.52</v>
          </cell>
          <cell r="E178">
            <v>8.52</v>
          </cell>
        </row>
        <row r="179">
          <cell r="B179" t="str">
            <v>CXT139</v>
          </cell>
          <cell r="C179" t="str">
            <v>TERMINAL INTERIOR TERMORESTRINGENTE PARA CABLE SECO 10 KV. DE  50 mm2.</v>
          </cell>
          <cell r="D179">
            <v>97.69</v>
          </cell>
          <cell r="E179">
            <v>241.3118280223315</v>
          </cell>
        </row>
        <row r="180">
          <cell r="B180" t="str">
            <v>CXT140</v>
          </cell>
          <cell r="C180" t="str">
            <v>TERMINAL INTERIOR TERMORESTRINGENTE PARA CABLE SECO 10 KV. DE  185 mm2.</v>
          </cell>
          <cell r="D180">
            <v>234.43</v>
          </cell>
          <cell r="E180">
            <v>381.66977291440264</v>
          </cell>
        </row>
        <row r="181">
          <cell r="B181" t="str">
            <v>CXT141</v>
          </cell>
          <cell r="C181" t="str">
            <v>TERMINAL EXTERIOR TERMORESTRINGENTE PARA CABLE SECO 10 KV. DE  50 mm2.</v>
          </cell>
          <cell r="D181">
            <v>203.41</v>
          </cell>
          <cell r="E181">
            <v>199.4085539216297</v>
          </cell>
        </row>
        <row r="182">
          <cell r="B182" t="str">
            <v>CXT142</v>
          </cell>
          <cell r="C182" t="str">
            <v>TERMINAL EXTERIOR TERMORESTRINGENTE PARA CABLE SECO 10 KV. DE  185 mm2.</v>
          </cell>
          <cell r="D182">
            <v>257.92</v>
          </cell>
          <cell r="E182">
            <v>210.47265820229114</v>
          </cell>
        </row>
        <row r="183">
          <cell r="B183" t="str">
            <v>CXS98</v>
          </cell>
          <cell r="C183" t="str">
            <v xml:space="preserve">TERMINACION POLIM. INTEMP. AUTOSOP. AL 3X120+67MM2 10KV                                                                                                                                                                                                   </v>
          </cell>
          <cell r="D183">
            <v>49.79</v>
          </cell>
          <cell r="E183">
            <v>52.535445472792141</v>
          </cell>
        </row>
        <row r="184">
          <cell r="B184" t="str">
            <v>CXS99</v>
          </cell>
          <cell r="C184" t="str">
            <v xml:space="preserve">TERMINACION POLIM. INTEMP. AUTOSOP. AL 3X70+67MM2 10KV                                                                                                                                                                                                    </v>
          </cell>
          <cell r="D184">
            <v>32.28</v>
          </cell>
          <cell r="E184">
            <v>34.059935325602133</v>
          </cell>
        </row>
        <row r="185">
          <cell r="B185" t="str">
            <v>CXT72</v>
          </cell>
          <cell r="C185" t="str">
            <v xml:space="preserve">TERMINACIONES PARA CABLE SECO TRIPOLAR, EXTERIOR, 15 KV., 120 - 240 mm2                                                                                                                                                                                   </v>
          </cell>
          <cell r="D185">
            <v>76.87</v>
          </cell>
          <cell r="E185">
            <v>248.85900000000001</v>
          </cell>
        </row>
        <row r="186">
          <cell r="B186" t="str">
            <v>CXT70</v>
          </cell>
          <cell r="C186" t="str">
            <v xml:space="preserve">TERMINACIONES PARA CABLE SECO TRIPOLAR, EXTERIOR, 15 KV., 25 - 70 mm2                                                                                                                                                                                     </v>
          </cell>
          <cell r="D186">
            <v>115.4</v>
          </cell>
          <cell r="E186">
            <v>121.76321364852808</v>
          </cell>
        </row>
        <row r="187">
          <cell r="B187" t="str">
            <v>CXT74</v>
          </cell>
          <cell r="C187" t="str">
            <v xml:space="preserve">TERMINACIONES PARA CABLE SECO TRIPOLAR, EXTERIOR, 15 KV., 300 - 400 mm2                                                                                                                                                                                   </v>
          </cell>
          <cell r="D187">
            <v>349.2</v>
          </cell>
          <cell r="E187">
            <v>368.45506244424615</v>
          </cell>
        </row>
        <row r="188">
          <cell r="B188" t="str">
            <v>CXT66</v>
          </cell>
          <cell r="C188" t="str">
            <v xml:space="preserve">TERMINACIONES PARA CABLE SECO TRIPOLAR, INTERIOR, 15 KV., 120 - 240 mm2                                                                                                                                                                                   </v>
          </cell>
          <cell r="D188">
            <v>58.57</v>
          </cell>
          <cell r="E188">
            <v>171.31</v>
          </cell>
        </row>
        <row r="189">
          <cell r="B189" t="str">
            <v>CXT64</v>
          </cell>
          <cell r="C189" t="str">
            <v xml:space="preserve">TERMINACIONES PARA CABLE SECO TRIPOLAR, INTERIOR, 15 KV., 25 - 70 mm2                                                                                                                                                                                     </v>
          </cell>
          <cell r="D189">
            <v>179.36</v>
          </cell>
          <cell r="E189">
            <v>189.25</v>
          </cell>
        </row>
        <row r="190">
          <cell r="B190" t="str">
            <v>CXT68</v>
          </cell>
          <cell r="C190" t="str">
            <v xml:space="preserve">TERMINACIONES PARA CABLE SECO TRIPOLAR, INTERIOR, 15 KV., 300  - 400 mm2                                                                                                                                                                                  </v>
          </cell>
          <cell r="D190">
            <v>259.51</v>
          </cell>
          <cell r="E190">
            <v>273.81951103925059</v>
          </cell>
        </row>
        <row r="191">
          <cell r="B191" t="str">
            <v>CXT58</v>
          </cell>
          <cell r="C191" t="str">
            <v xml:space="preserve">TERMINACIONES PARA CABLE SECO UNIPOLAR, EXTERIOR, 15 KV., 120 - 240 mm2                                                                                                                                                                                   </v>
          </cell>
          <cell r="D191">
            <v>76.87</v>
          </cell>
          <cell r="E191">
            <v>81.10865020071364</v>
          </cell>
        </row>
        <row r="192">
          <cell r="B192" t="str">
            <v>CXT56</v>
          </cell>
          <cell r="C192" t="str">
            <v xml:space="preserve">TERMINACIONES PARA CABLE SECO UNIPOLAR, EXTERIOR, 15 KV., 25 - 70 mm2                                                                                                                                                                                     </v>
          </cell>
          <cell r="D192">
            <v>96.31</v>
          </cell>
          <cell r="E192">
            <v>101.6205815120428</v>
          </cell>
        </row>
        <row r="193">
          <cell r="B193" t="str">
            <v>CXT60</v>
          </cell>
          <cell r="C193" t="str">
            <v xml:space="preserve">TERMINACIONES PARA CABLE SECO UNIPOLAR, EXTERIOR, 15 KV., 300 - 500 mm2                                                                                                                                                                                   </v>
          </cell>
          <cell r="D193">
            <v>120.6</v>
          </cell>
          <cell r="E193">
            <v>127.24994424620871</v>
          </cell>
        </row>
        <row r="194">
          <cell r="B194" t="str">
            <v>CXT62</v>
          </cell>
          <cell r="C194" t="str">
            <v xml:space="preserve">TERMINACIONES PARA CABLE SECO UNIPOLAR, EXTERIOR, 15 KV., 500 - 850 mm2                                                                                                                                                                                   </v>
          </cell>
          <cell r="D194">
            <v>132.32</v>
          </cell>
          <cell r="E194">
            <v>139.61619090098122</v>
          </cell>
        </row>
        <row r="195">
          <cell r="B195" t="str">
            <v>CXT52</v>
          </cell>
          <cell r="C195" t="str">
            <v xml:space="preserve">TERMINACIONES PARA CABLE SECO UNIPOLAR, INTERIOR, 15 KV., 120 - 240 mm2                                                                                                                                                                                   </v>
          </cell>
          <cell r="D195">
            <v>58.57</v>
          </cell>
          <cell r="E195">
            <v>61.799579058875992</v>
          </cell>
        </row>
        <row r="196">
          <cell r="B196" t="str">
            <v>CXT50</v>
          </cell>
          <cell r="C196" t="str">
            <v xml:space="preserve">TERMINACIONES PARA CABLE SECO UNIPOLAR, INTERIOR, 15 KV., 25 - 70 mm2                                                                                                                                                                                     </v>
          </cell>
          <cell r="D196">
            <v>40.200000000000003</v>
          </cell>
          <cell r="E196">
            <v>42.416648082069578</v>
          </cell>
        </row>
        <row r="197">
          <cell r="B197" t="str">
            <v>CXT54</v>
          </cell>
          <cell r="C197" t="str">
            <v xml:space="preserve">TERMINACIONES PARA CABLE SECO UNIPOLAR, INTERIOR, 15 KV., 300mm2                                                                                                                                                                                          </v>
          </cell>
          <cell r="D197">
            <v>63.65</v>
          </cell>
          <cell r="E197">
            <v>67.159692796610159</v>
          </cell>
        </row>
        <row r="198">
          <cell r="B198" t="str">
            <v>ACS01</v>
          </cell>
          <cell r="C198" t="str">
            <v xml:space="preserve">AISLADOR CARRETE CLASE ANSI 53-1                                                                                                                                                                                                                          </v>
          </cell>
          <cell r="D198">
            <v>0.66</v>
          </cell>
          <cell r="E198">
            <v>0.82</v>
          </cell>
        </row>
        <row r="199">
          <cell r="B199" t="str">
            <v>ACS02</v>
          </cell>
          <cell r="C199" t="str">
            <v xml:space="preserve">AISLADOR CARRETE CLASE ANSI 53-2                                                                                                                                                                                                                          </v>
          </cell>
          <cell r="D199">
            <v>0.93</v>
          </cell>
          <cell r="E199">
            <v>0.85</v>
          </cell>
        </row>
        <row r="200">
          <cell r="B200" t="str">
            <v>ALH01</v>
          </cell>
          <cell r="C200" t="str">
            <v xml:space="preserve">AISLADOR LINE POST, CUELLO F, POSICION HORIZONTAL, PARA 15 KV                                                                                                                                                                                             </v>
          </cell>
          <cell r="D200" t="str">
            <v>Sin Costo (No Utilizado)</v>
          </cell>
          <cell r="E200" t="str">
            <v>Sin Costo (No Utilizado)</v>
          </cell>
        </row>
        <row r="201">
          <cell r="B201" t="str">
            <v>ALH02</v>
          </cell>
          <cell r="C201" t="str">
            <v xml:space="preserve">AISLADOR LINE POST, CUELLO F, POSICION HORIZONTAL, PARA 20 KV                                                                                                                                                                                             </v>
          </cell>
          <cell r="D201">
            <v>120.09</v>
          </cell>
          <cell r="E201">
            <v>119.33421662802252</v>
          </cell>
        </row>
        <row r="202">
          <cell r="B202" t="str">
            <v>ALH03</v>
          </cell>
          <cell r="C202" t="str">
            <v xml:space="preserve">AISLADOR LINE POST, CUELLO F, POSICION HORIZONTAL, PARA 27 KV                                                                                                                                                                                             </v>
          </cell>
          <cell r="D202" t="str">
            <v>Sin Costo (No Utilizado)</v>
          </cell>
          <cell r="E202" t="str">
            <v>Sin Costo (No Utilizado)</v>
          </cell>
        </row>
        <row r="203">
          <cell r="B203" t="str">
            <v>ALH04</v>
          </cell>
          <cell r="C203" t="str">
            <v xml:space="preserve">AISLADOR LINE POST, PARA GRAMPA, HORIZONTAL, PARA 15 KV.                                                                                                                                                                                                  </v>
          </cell>
          <cell r="D203" t="str">
            <v>Sin Costo (No Utilizado)</v>
          </cell>
          <cell r="E203" t="str">
            <v>Sin Costo (No Utilizado)</v>
          </cell>
        </row>
        <row r="204">
          <cell r="B204" t="str">
            <v>ALH05</v>
          </cell>
          <cell r="C204" t="str">
            <v xml:space="preserve">AISLADOR LINE POST, PARA GRAMPA, HORIZONTAL, PARA 25 KV.                                                                                                                                                                                                  </v>
          </cell>
          <cell r="D204">
            <v>71.5</v>
          </cell>
          <cell r="E204">
            <v>71.5</v>
          </cell>
        </row>
        <row r="205">
          <cell r="B205" t="str">
            <v>ALV01</v>
          </cell>
          <cell r="C205" t="str">
            <v xml:space="preserve">AISLADOR LINE POST, CUELLO F, PARA 15 KV                                                                                                                                                                                                                  </v>
          </cell>
          <cell r="D205">
            <v>25</v>
          </cell>
          <cell r="E205">
            <v>25</v>
          </cell>
        </row>
        <row r="206">
          <cell r="B206" t="str">
            <v>ALV02</v>
          </cell>
          <cell r="C206" t="str">
            <v xml:space="preserve">AISLADOR LINE POST, CUELLO F, PARA 22 KV                                                                                                                                                                                                                  </v>
          </cell>
          <cell r="D206">
            <v>25</v>
          </cell>
          <cell r="E206">
            <v>25</v>
          </cell>
        </row>
        <row r="207">
          <cell r="B207" t="str">
            <v>ALV03</v>
          </cell>
          <cell r="C207" t="str">
            <v xml:space="preserve">AISLADOR LINE POST, CUELLO F, PARA 25 KV, ANSI 57-1                                                                                                                                                                                                       </v>
          </cell>
          <cell r="D207">
            <v>25</v>
          </cell>
          <cell r="E207">
            <v>25</v>
          </cell>
        </row>
        <row r="208">
          <cell r="B208" t="str">
            <v>ALV04</v>
          </cell>
          <cell r="C208" t="str">
            <v xml:space="preserve">AISLADOR LINE POST, CUELLO F, PARA 27 KV                                                                                                                                                                                                                  </v>
          </cell>
          <cell r="D208">
            <v>25</v>
          </cell>
          <cell r="E208">
            <v>42</v>
          </cell>
        </row>
        <row r="209">
          <cell r="B209" t="str">
            <v>ALV05</v>
          </cell>
          <cell r="C209" t="str">
            <v xml:space="preserve">AISLADOR LINE POST, PARA GRAMPA, VERTICAL, PARA 15 KV.                                                                                                                                                                                                    </v>
          </cell>
          <cell r="D209">
            <v>14.5</v>
          </cell>
          <cell r="E209">
            <v>14.5</v>
          </cell>
        </row>
        <row r="210">
          <cell r="B210" t="str">
            <v>ALV06</v>
          </cell>
          <cell r="C210" t="str">
            <v xml:space="preserve">AISLADOR LINE POST, PARA GRAMPA, VERTICAL, PARA 25 KV., ANSI 57-11                                                                                                                                                                                        </v>
          </cell>
          <cell r="D210">
            <v>14.5</v>
          </cell>
          <cell r="E210">
            <v>14.5</v>
          </cell>
        </row>
        <row r="211">
          <cell r="B211" t="str">
            <v>APS01</v>
          </cell>
          <cell r="C211" t="str">
            <v xml:space="preserve">AISLADOR PIN CLASE ANSI 55-4                                                                                                                                                                                                                              </v>
          </cell>
          <cell r="D211">
            <v>2.4500000000000002</v>
          </cell>
          <cell r="E211">
            <v>5.67</v>
          </cell>
        </row>
        <row r="212">
          <cell r="B212" t="str">
            <v>APS02</v>
          </cell>
          <cell r="C212" t="str">
            <v xml:space="preserve">AISLADOR PIN CLASE ANSI 55-5                                                                                                                                                                                                                              </v>
          </cell>
          <cell r="D212">
            <v>7.16</v>
          </cell>
          <cell r="E212">
            <v>4.33</v>
          </cell>
        </row>
        <row r="213">
          <cell r="B213" t="str">
            <v>APS03</v>
          </cell>
          <cell r="C213" t="str">
            <v xml:space="preserve">AISLADOR PIN CLASE ANSI 56-2                                                                                                                                                                                                                              </v>
          </cell>
          <cell r="D213">
            <v>7.21</v>
          </cell>
          <cell r="E213">
            <v>11.53</v>
          </cell>
        </row>
        <row r="214">
          <cell r="B214" t="str">
            <v>APS04</v>
          </cell>
          <cell r="C214" t="str">
            <v xml:space="preserve">AISLADOR PIN CLASE ANSI 56-3                                                                                                                                                                                                                              </v>
          </cell>
          <cell r="D214">
            <v>23.81</v>
          </cell>
          <cell r="E214">
            <v>18.12</v>
          </cell>
        </row>
        <row r="215">
          <cell r="B215" t="str">
            <v>APS06</v>
          </cell>
          <cell r="C215" t="str">
            <v xml:space="preserve">AISLADOR HIBRIDO PIN PARA LINEAS AEREAS DE 10 KV                                                                                                                                                                                                          </v>
          </cell>
          <cell r="D215">
            <v>22.31</v>
          </cell>
          <cell r="E215">
            <v>26</v>
          </cell>
        </row>
        <row r="216">
          <cell r="B216" t="str">
            <v>APS07</v>
          </cell>
          <cell r="C216" t="str">
            <v xml:space="preserve">AISLADOR PIN, POLIMERICO, 15KV                                                                                                                                                                                                                            </v>
          </cell>
          <cell r="D216">
            <v>22.31</v>
          </cell>
          <cell r="E216">
            <v>25</v>
          </cell>
        </row>
        <row r="217">
          <cell r="B217" t="str">
            <v>APS08</v>
          </cell>
          <cell r="C217" t="str">
            <v>AISLADOR PIN, POLIMERICO, 24 kV</v>
          </cell>
          <cell r="D217" t="str">
            <v>Sin Costo (No Utilizado)</v>
          </cell>
          <cell r="E217">
            <v>43.12</v>
          </cell>
        </row>
        <row r="218">
          <cell r="B218" t="str">
            <v>ASN01</v>
          </cell>
          <cell r="C218" t="str">
            <v xml:space="preserve">AISLADOR SUSPENSION ANTINIEBLA ANSI 52-5 CON ANODO DE SACRIFICIO                                                                                                                                                                                          </v>
          </cell>
          <cell r="D218">
            <v>18</v>
          </cell>
          <cell r="E218">
            <v>18</v>
          </cell>
        </row>
        <row r="219">
          <cell r="B219" t="str">
            <v>ASN02</v>
          </cell>
          <cell r="C219" t="str">
            <v xml:space="preserve">AISLADOR SUSPENSION ANTINIEBLA ANSI 52-5 SIN ANODO DE SACRIFICIO                                                                                                                                                                                          </v>
          </cell>
          <cell r="D219">
            <v>36.54</v>
          </cell>
          <cell r="E219">
            <v>47.766869851729815</v>
          </cell>
        </row>
        <row r="220">
          <cell r="B220" t="str">
            <v>ASS01</v>
          </cell>
          <cell r="C220" t="str">
            <v xml:space="preserve">AISLADOR SUSPENSION CLASE ANSI 52-3                                                                                                                                                                                                                       </v>
          </cell>
          <cell r="D220">
            <v>12.14</v>
          </cell>
          <cell r="E220">
            <v>15.87</v>
          </cell>
        </row>
        <row r="221">
          <cell r="B221" t="str">
            <v>ASS02</v>
          </cell>
          <cell r="C221" t="str">
            <v xml:space="preserve">AISLADOR SUSPENSION CLASE ANSI 52-4                                                                                                                                                                                                                       </v>
          </cell>
          <cell r="D221">
            <v>20.37</v>
          </cell>
          <cell r="E221">
            <v>26.62865733113674</v>
          </cell>
        </row>
        <row r="222">
          <cell r="B222" t="str">
            <v>ASS03</v>
          </cell>
          <cell r="C222" t="str">
            <v xml:space="preserve">AISLADOR SUSPENSION DE GOMA DE SILICON RPP-25 Y ACCS.                                                                                                                                                                                                     </v>
          </cell>
          <cell r="D222">
            <v>15</v>
          </cell>
          <cell r="E222">
            <v>16.63</v>
          </cell>
        </row>
        <row r="223">
          <cell r="B223" t="str">
            <v>ASS04</v>
          </cell>
          <cell r="C223" t="str">
            <v xml:space="preserve">AISLADOR SUSPENSION DE GOMA DE SILICON RPP-15                                                                                                                                                                                                             </v>
          </cell>
          <cell r="D223">
            <v>16.77</v>
          </cell>
          <cell r="E223">
            <v>17.5</v>
          </cell>
        </row>
        <row r="224">
          <cell r="B224" t="str">
            <v>ASS06</v>
          </cell>
          <cell r="C224" t="str">
            <v xml:space="preserve">AISLADOR SUSPENSION POLIMERICO PARA REDES DE 22,9 KV                                                                                                                                                                                                      </v>
          </cell>
          <cell r="D224">
            <v>16.39</v>
          </cell>
          <cell r="E224">
            <v>13.5</v>
          </cell>
        </row>
        <row r="225">
          <cell r="B225" t="str">
            <v>ASS07</v>
          </cell>
          <cell r="C225" t="str">
            <v>AISLADOR SUSPENSION  POLIMERICO PARA REDES DE 10 KV</v>
          </cell>
          <cell r="D225" t="str">
            <v>Sin Costo (No Utilizado)</v>
          </cell>
          <cell r="E225">
            <v>11.127272727272727</v>
          </cell>
        </row>
        <row r="226">
          <cell r="B226" t="str">
            <v>ATS01</v>
          </cell>
          <cell r="C226" t="str">
            <v xml:space="preserve">AISLADOR TENSOR CLASE ANSI  54-1                                                                                                                                                                                                                          </v>
          </cell>
          <cell r="D226">
            <v>1.57</v>
          </cell>
          <cell r="E226">
            <v>2.69</v>
          </cell>
        </row>
        <row r="227">
          <cell r="B227" t="str">
            <v>ATS02</v>
          </cell>
          <cell r="C227" t="str">
            <v xml:space="preserve">AISLADOR TENSOR CLASE ANSI  54-2                                                                                                                                                                                                                          </v>
          </cell>
          <cell r="D227">
            <v>2.95</v>
          </cell>
          <cell r="E227">
            <v>3.2627473522899346</v>
          </cell>
        </row>
        <row r="228">
          <cell r="B228" t="str">
            <v>ATS03</v>
          </cell>
          <cell r="C228" t="str">
            <v xml:space="preserve">AISLADOR TENSOR CLASE ANSI  54-3                                                                                                                                                                                                                          </v>
          </cell>
          <cell r="D228">
            <v>2.74</v>
          </cell>
          <cell r="E228">
            <v>3.0304839814489561</v>
          </cell>
        </row>
        <row r="229">
          <cell r="B229" t="str">
            <v>ATS04</v>
          </cell>
          <cell r="C229" t="str">
            <v xml:space="preserve">AISLADOR TENSOR CLASE ANSI  54-4                                                                                                                                                                                                                          </v>
          </cell>
          <cell r="D229">
            <v>3.01</v>
          </cell>
          <cell r="E229">
            <v>3.01</v>
          </cell>
        </row>
        <row r="230">
          <cell r="B230" t="str">
            <v>AUM04</v>
          </cell>
          <cell r="C230" t="str">
            <v xml:space="preserve">AISLADOR SOPORTE PORTABARRA PORCELANA 130MM.INT.10KV.                                                                                                                                                                                                     </v>
          </cell>
          <cell r="D230">
            <v>25</v>
          </cell>
          <cell r="E230">
            <v>24.36</v>
          </cell>
        </row>
        <row r="231">
          <cell r="B231" t="str">
            <v>AUM05</v>
          </cell>
          <cell r="C231" t="str">
            <v xml:space="preserve">AISLADOR EXTENSOR, POLIMERICO, 25KV, PARA CUT-OUT                                                                                                                                                                                                         </v>
          </cell>
          <cell r="D231">
            <v>60.38</v>
          </cell>
          <cell r="E231">
            <v>60</v>
          </cell>
        </row>
        <row r="232">
          <cell r="B232" t="str">
            <v>AUM06</v>
          </cell>
          <cell r="C232" t="str">
            <v xml:space="preserve">AISLADOR SOPORTE PORTABARRA RESINA 40 MM. B.T.                                                                                                                                                                                                            </v>
          </cell>
          <cell r="D232" t="str">
            <v>Sin Costo (No Utilizado)</v>
          </cell>
          <cell r="E232" t="str">
            <v>Sin Costo (No Utilizado)</v>
          </cell>
        </row>
        <row r="233">
          <cell r="B233" t="str">
            <v>AUM07</v>
          </cell>
          <cell r="C233" t="str">
            <v xml:space="preserve">AISLADOR PARA FUSIBLE SECCIONADOR RESINA 1000-2000 A                                                                                                                                                                                                      </v>
          </cell>
          <cell r="D233" t="str">
            <v>Sin Costo (No Utilizado)</v>
          </cell>
          <cell r="E233" t="str">
            <v>Sin Costo (No Utilizado)</v>
          </cell>
        </row>
        <row r="234">
          <cell r="B234" t="str">
            <v>AUX03</v>
          </cell>
          <cell r="C234" t="str">
            <v xml:space="preserve">AISLADOR PASANTE TIPO POZO CORTO   10KV 200A                                                                                                                                                                                                              </v>
          </cell>
          <cell r="D234">
            <v>46.1</v>
          </cell>
          <cell r="E234">
            <v>46.1</v>
          </cell>
        </row>
        <row r="235">
          <cell r="B235" t="str">
            <v>FAC01</v>
          </cell>
          <cell r="C235" t="str">
            <v xml:space="preserve">ARANDELA CUADRADA CURVA DE 57X57X5 mm (2-1/4X2-1/4X3/16 PULG.); AGUJERO 14 mm. DIAM.                                                                                                                                                                      </v>
          </cell>
          <cell r="D235">
            <v>0.21</v>
          </cell>
          <cell r="E235">
            <v>0.4</v>
          </cell>
        </row>
        <row r="236">
          <cell r="B236" t="str">
            <v>FAC02</v>
          </cell>
          <cell r="C236" t="str">
            <v xml:space="preserve">ARANDELA CUADRADA CURVA DE 57X57X5 mm (2-1/4X2-1/4X3/16 PULG.); AGUJERO 17 mm. DIAM.                                                                                                                                                                      </v>
          </cell>
          <cell r="D236">
            <v>0.21</v>
          </cell>
          <cell r="E236">
            <v>0.49</v>
          </cell>
        </row>
        <row r="237">
          <cell r="B237" t="str">
            <v>FAC03</v>
          </cell>
          <cell r="C237" t="str">
            <v xml:space="preserve">ARANDELA CUADRADA CURVA DE 57X57X5 mm (2-1/4X2-1/4X3/16 PULG.); AGUJERO 21 mm. DIAM.                                                                                                                                                                      </v>
          </cell>
          <cell r="D237">
            <v>0.84</v>
          </cell>
          <cell r="E237">
            <v>0.49</v>
          </cell>
        </row>
        <row r="238">
          <cell r="B238" t="str">
            <v>FAC04</v>
          </cell>
          <cell r="C238" t="str">
            <v xml:space="preserve">ARANDELA CUADRADA CURVA DE 76X76X5 mm ( 3X3 X3/16 PULG); AGUJERO 17 mm. DIAM.                                                                                                                                                                             </v>
          </cell>
          <cell r="D238">
            <v>0.85</v>
          </cell>
          <cell r="E238">
            <v>0.85</v>
          </cell>
        </row>
        <row r="239">
          <cell r="B239" t="str">
            <v>FAC05</v>
          </cell>
          <cell r="C239" t="str">
            <v xml:space="preserve">ARANDELA CUADRADA CURVA DE 76X76X6 mm (3X3 X1/4 PULG.); AGUJERO 21 mm. DIAM.                                                                                                                                                                              </v>
          </cell>
          <cell r="D239">
            <v>1.3</v>
          </cell>
          <cell r="E239">
            <v>0.89249999999999996</v>
          </cell>
        </row>
        <row r="240">
          <cell r="B240" t="str">
            <v>FAC06</v>
          </cell>
          <cell r="C240" t="str">
            <v xml:space="preserve">ARANDELA CUADRADA PLANA DE  57X57X5 mm (2-1/4X2-1/4X3/16 PULG.); AGUJERO 14 mm. DIAM.                                                                                                                                                                     </v>
          </cell>
          <cell r="D240">
            <v>0.19</v>
          </cell>
          <cell r="E240">
            <v>0.37</v>
          </cell>
        </row>
        <row r="241">
          <cell r="B241" t="str">
            <v>FAC07</v>
          </cell>
          <cell r="C241" t="str">
            <v xml:space="preserve">ARANDELA CUADRADA PLANA DE  57X57X5 mm (2-1/4X2-1/4X3/16 PULG.); AGUJERO 17 mm. DIAM.                                                                                                                                                                     </v>
          </cell>
          <cell r="D241">
            <v>0.19</v>
          </cell>
          <cell r="E241">
            <v>0.43</v>
          </cell>
        </row>
        <row r="242">
          <cell r="B242" t="str">
            <v>FAC08</v>
          </cell>
          <cell r="C242" t="str">
            <v xml:space="preserve">ARANDELA CUADRADA PLANA DE  57X57X5 mm (2-1/4X2-1/4X3/16 PULG.); AGUJERO 21 mm. DIAM.                                                                                                                                                                     </v>
          </cell>
          <cell r="D242">
            <v>0.26</v>
          </cell>
          <cell r="E242">
            <v>0.49</v>
          </cell>
        </row>
        <row r="243">
          <cell r="B243" t="str">
            <v>FAC09</v>
          </cell>
          <cell r="C243" t="str">
            <v xml:space="preserve">ARANDELA CUADRADA PLANA DE  76X76X6 mm (3X3X1/4 PULG.); AGUJERO 21 mm. DIAM.                                                                                                                                                                              </v>
          </cell>
          <cell r="D243">
            <v>0.56999999999999995</v>
          </cell>
          <cell r="E243">
            <v>0.66</v>
          </cell>
        </row>
        <row r="244">
          <cell r="B244" t="str">
            <v>FAC10</v>
          </cell>
          <cell r="C244" t="str">
            <v xml:space="preserve">ARANDELA CUADRADA PLANA DE 102X102X 5 mm (4X4X3/16 PULG.); AGUJERO 17 mm. DIAM.                                                                                                                                                                           </v>
          </cell>
          <cell r="D244">
            <v>1.3</v>
          </cell>
          <cell r="E244">
            <v>0.86</v>
          </cell>
        </row>
        <row r="245">
          <cell r="B245" t="str">
            <v>FAC11</v>
          </cell>
          <cell r="C245" t="str">
            <v xml:space="preserve">ARANDELA CUADRADA PLANA DE 102X102X13 mm (4X4X1/2 PULG.); AGUJERO 21 mm. DIAM.                                                                                                                                                                            </v>
          </cell>
          <cell r="D245">
            <v>1.41</v>
          </cell>
          <cell r="E245">
            <v>0.82</v>
          </cell>
        </row>
        <row r="246">
          <cell r="B246" t="str">
            <v>FXX06</v>
          </cell>
          <cell r="C246" t="str">
            <v xml:space="preserve">ARANDELA PLANA AC.GALV. PERNO  3/8                                                                                                                                                                                                                        </v>
          </cell>
          <cell r="D246">
            <v>0.03</v>
          </cell>
          <cell r="E246">
            <v>0.85</v>
          </cell>
        </row>
        <row r="247">
          <cell r="B247" t="str">
            <v>FAC12</v>
          </cell>
          <cell r="C247" t="str">
            <v xml:space="preserve">ARANDELA PLANA DE BRONCE DE 102X102X13 mm; AGUJERO 21 mm. DIAM.                                                                                                                                                                                           </v>
          </cell>
          <cell r="D247">
            <v>1.39</v>
          </cell>
          <cell r="E247">
            <v>0.80836879432624098</v>
          </cell>
        </row>
        <row r="248">
          <cell r="B248" t="str">
            <v>FAR01</v>
          </cell>
          <cell r="C248" t="str">
            <v xml:space="preserve">ARANDELA REDONDA  DE 35 mm. (1-3/8 PULG.) DIAM. EXTERIOR; AGUJERO 14 mm. DIAM.                                                                                                                                                                            </v>
          </cell>
          <cell r="D248">
            <v>0.32</v>
          </cell>
          <cell r="E248">
            <v>0.05</v>
          </cell>
        </row>
        <row r="249">
          <cell r="B249" t="str">
            <v>FAR02</v>
          </cell>
          <cell r="C249" t="str">
            <v xml:space="preserve">ARANDELA REDONDA  DE 45 mm. (1-3/4 PULG.) DIAM. EXTERIOR; AGUJERO 17 mm. DIAM.                                                                                                                                                                            </v>
          </cell>
          <cell r="D249">
            <v>0.42</v>
          </cell>
          <cell r="E249">
            <v>0.06</v>
          </cell>
        </row>
        <row r="250">
          <cell r="B250" t="str">
            <v>FXF01</v>
          </cell>
          <cell r="C250" t="str">
            <v xml:space="preserve">FLEJE DE ACERO INOXIDABLE DE 13 mm DE ANCHO X METRO                                                                                                                                                                                                       </v>
          </cell>
          <cell r="D250">
            <v>0.75</v>
          </cell>
          <cell r="E250">
            <v>1.0833333333333335</v>
          </cell>
        </row>
        <row r="251">
          <cell r="B251" t="str">
            <v>FXF02</v>
          </cell>
          <cell r="C251" t="str">
            <v xml:space="preserve">FLEJE DE ACERO INOXIDABLE DE 13 mm DE ANCHO X ROLLO                                                                                                                                                                                                       </v>
          </cell>
          <cell r="D251">
            <v>16.2</v>
          </cell>
          <cell r="E251">
            <v>16.2</v>
          </cell>
        </row>
        <row r="252">
          <cell r="B252" t="str">
            <v>FXF03</v>
          </cell>
          <cell r="C252" t="str">
            <v xml:space="preserve">FLEJE DE ACERO INOXIDABLE DE 19 mm DE ANCHO X METRO                                                                                                                                                                                                       </v>
          </cell>
          <cell r="D252">
            <v>0.72</v>
          </cell>
          <cell r="E252">
            <v>1.04</v>
          </cell>
        </row>
        <row r="253">
          <cell r="B253" t="str">
            <v>FXF04</v>
          </cell>
          <cell r="C253" t="str">
            <v xml:space="preserve">FLEJE DE ACERO INOXIDABLE DE 19 mm DE ANCHO X ROLLO                                                                                                                                                                                                       </v>
          </cell>
          <cell r="D253">
            <v>21.98</v>
          </cell>
          <cell r="E253">
            <v>19.14</v>
          </cell>
        </row>
        <row r="254">
          <cell r="B254" t="str">
            <v>FKM01</v>
          </cell>
          <cell r="C254" t="str">
            <v xml:space="preserve">MORDAZA CONICA TERMINAL PARA MENSAJERO DE 25 mm2                                                                                                                                                                                                          </v>
          </cell>
          <cell r="D254">
            <v>3.27</v>
          </cell>
          <cell r="E254">
            <v>1.93</v>
          </cell>
        </row>
        <row r="255">
          <cell r="B255" t="str">
            <v>FKM02</v>
          </cell>
          <cell r="C255" t="str">
            <v xml:space="preserve">MORDAZA CONICA TERMINAL PARA MENSAJERO DE 35 mm2                                                                                                                                                                                                          </v>
          </cell>
          <cell r="D255">
            <v>3.24</v>
          </cell>
          <cell r="E255">
            <v>1.64</v>
          </cell>
        </row>
        <row r="256">
          <cell r="B256" t="str">
            <v>FKM03</v>
          </cell>
          <cell r="C256" t="str">
            <v xml:space="preserve">MORDAZA CONICA TERMINAL PARA MENSAJERO DE 50 mm2                                                                                                                                                                                                          </v>
          </cell>
          <cell r="D256">
            <v>3.24</v>
          </cell>
          <cell r="E256">
            <v>1.603145478374836</v>
          </cell>
        </row>
        <row r="257">
          <cell r="B257" t="str">
            <v>FKM04</v>
          </cell>
          <cell r="C257" t="str">
            <v xml:space="preserve">MORDAZA CONICA TERMINAL PARA MENSAJERO DE 70 mm2                                                                                                                                                                                                          </v>
          </cell>
          <cell r="D257">
            <v>5.67</v>
          </cell>
          <cell r="E257">
            <v>2.2000000000000002</v>
          </cell>
        </row>
        <row r="258">
          <cell r="B258" t="str">
            <v>FKM05</v>
          </cell>
          <cell r="C258" t="str">
            <v xml:space="preserve">MORDAZA CONICA TERMINAL PARA MENSAJERO DE 95 mm2                                                                                                                                                                                                          </v>
          </cell>
          <cell r="D258">
            <v>3.07</v>
          </cell>
          <cell r="E258">
            <v>1.5190298205588724</v>
          </cell>
        </row>
        <row r="259">
          <cell r="B259" t="str">
            <v>FKM06</v>
          </cell>
          <cell r="C259" t="str">
            <v xml:space="preserve">MORDAZA DE SUSPENSION                                                                                                                                                                                                                                     </v>
          </cell>
          <cell r="D259">
            <v>2.04</v>
          </cell>
          <cell r="E259">
            <v>1.32</v>
          </cell>
        </row>
        <row r="260">
          <cell r="B260" t="str">
            <v>SAB02</v>
          </cell>
          <cell r="C260" t="str">
            <v xml:space="preserve">BANCO DE CONDENSADORES FIJO, MONOFASICO, 100 KVAR, 10-15 KV, EXTERIOR                                                                                                                                                                                     </v>
          </cell>
          <cell r="D260">
            <v>602.51</v>
          </cell>
          <cell r="E260">
            <v>602.51</v>
          </cell>
        </row>
        <row r="261">
          <cell r="B261" t="str">
            <v>SAB15</v>
          </cell>
          <cell r="C261" t="str">
            <v xml:space="preserve">BANCO DE CONDENSADORES FIJO, TRIPOLAR, 150 KVAR, 10-15 KV, EXTERIOR                                                                                                                                                                                       </v>
          </cell>
          <cell r="D261" t="str">
            <v>Sin Costo (No Utilizado)</v>
          </cell>
          <cell r="E261">
            <v>0</v>
          </cell>
        </row>
        <row r="262">
          <cell r="B262" t="str">
            <v>SAB01</v>
          </cell>
          <cell r="C262" t="str">
            <v xml:space="preserve">BANCO DE CONDENSADORES FIJO, TRIPOLAR, 300 KVAR, 10-15 KV, EXTERIOR                                                                                                                                                                                       </v>
          </cell>
          <cell r="D262">
            <v>2000</v>
          </cell>
          <cell r="E262">
            <v>2000</v>
          </cell>
        </row>
        <row r="263">
          <cell r="B263" t="str">
            <v>SAB16</v>
          </cell>
          <cell r="C263" t="str">
            <v xml:space="preserve">BANCO DE CONDENSADORES FIJO, TRIPOLAR, 600 KVAR, 10-15 KV, EXTERIOR                                                                                                                                                                                       </v>
          </cell>
          <cell r="D263" t="str">
            <v>Sin Costo (No Utilizado)</v>
          </cell>
          <cell r="E263">
            <v>0</v>
          </cell>
        </row>
        <row r="264">
          <cell r="B264" t="str">
            <v>SAA01</v>
          </cell>
          <cell r="C264" t="str">
            <v xml:space="preserve">CELDA (ESTRUCTURA METALICA Y OBRA CIVIL)                                                                                                                                                                                                                  </v>
          </cell>
          <cell r="D264">
            <v>988.68</v>
          </cell>
          <cell r="E264">
            <v>988.68</v>
          </cell>
        </row>
        <row r="265">
          <cell r="B265" t="str">
            <v>SSA09</v>
          </cell>
          <cell r="C265" t="str">
            <v xml:space="preserve">CELDA DE M.T. COMPACTO DE 1.50 x 0.50 x 0.60 TIPO IM                                                                                                                                                                                                      </v>
          </cell>
          <cell r="D265">
            <v>7242.68</v>
          </cell>
          <cell r="E265">
            <v>7242.68</v>
          </cell>
        </row>
        <row r="266">
          <cell r="B266" t="str">
            <v>SSA08</v>
          </cell>
          <cell r="C266" t="str">
            <v xml:space="preserve">CELDA DE M.T. COMPACTO DE 1.50 x 0.50 x 0.60 TIPO QM                                                                                                                                                                                                      </v>
          </cell>
          <cell r="D266">
            <v>8622.24</v>
          </cell>
          <cell r="E266">
            <v>8622.24</v>
          </cell>
        </row>
        <row r="267">
          <cell r="B267" t="str">
            <v>SSA17</v>
          </cell>
          <cell r="C267" t="str">
            <v xml:space="preserve">CELDA DE M.T. EXTERIOR DE PROTECCION Y SECCIONAMIENTO, METALICO CON ACCESORIOS                                                                                                                                                                            </v>
          </cell>
          <cell r="D267" t="str">
            <v>Sin Costo (No Utilizado)</v>
          </cell>
          <cell r="E267">
            <v>0</v>
          </cell>
        </row>
        <row r="268">
          <cell r="B268" t="str">
            <v>SSA19</v>
          </cell>
          <cell r="C268" t="str">
            <v xml:space="preserve">CELDA MODULAR EN AIRE CON SECCIONADOR DE POTENCIA TRIPOLAR EN SF6, 630A, 20KA                                                                                                                                                                             </v>
          </cell>
          <cell r="D268">
            <v>5100</v>
          </cell>
          <cell r="E268">
            <v>5100</v>
          </cell>
        </row>
        <row r="269">
          <cell r="B269" t="str">
            <v>SSA20</v>
          </cell>
          <cell r="C269" t="str">
            <v xml:space="preserve">CELDA MODULAR EN AIRE CON SECCIONADOR DE POTENCIA TRIPOLAR EN SF6, 630A, 20KA, CON BASE PORTAFUSIBLE Y FUSIBLES                                                                                                                                           </v>
          </cell>
          <cell r="D269">
            <v>3379.54</v>
          </cell>
          <cell r="E269">
            <v>3379.54</v>
          </cell>
        </row>
        <row r="270">
          <cell r="B270" t="str">
            <v>SSA22</v>
          </cell>
          <cell r="C270" t="str">
            <v xml:space="preserve">CELDA MODULAR EN VACÍO CON INTERRUPTOR EN SF6, 630A, 20KA, CON TRANSFORMADORES DE PROTECCIÓN                                                                                                                                                              </v>
          </cell>
          <cell r="D270" t="str">
            <v>Sin Costo (No Utilizado)</v>
          </cell>
          <cell r="E270" t="str">
            <v>Sin Costo (No Utilizado)</v>
          </cell>
        </row>
        <row r="271">
          <cell r="B271" t="str">
            <v>SSA21</v>
          </cell>
          <cell r="C271" t="str">
            <v xml:space="preserve">CELDA MODULAR EN VACÍO CON INTERRUPTOR EN SF6, 630A, 20KA, CON TRANSFORMADORES DE PROTECCIÓN Y MEDIDA                                                                                                                                                     </v>
          </cell>
          <cell r="D271">
            <v>3379.54</v>
          </cell>
          <cell r="E271">
            <v>3379.54</v>
          </cell>
        </row>
        <row r="272">
          <cell r="B272" t="str">
            <v>SAA02</v>
          </cell>
          <cell r="C272" t="str">
            <v xml:space="preserve">CELDA PARA INTERRUPTOR M.T. EN S.E. CONVENCIONAL                                                                                                                                                                                                          </v>
          </cell>
          <cell r="D272">
            <v>3635.79</v>
          </cell>
          <cell r="E272">
            <v>3635.79</v>
          </cell>
        </row>
        <row r="273">
          <cell r="B273" t="str">
            <v>SSA12</v>
          </cell>
          <cell r="C273" t="str">
            <v xml:space="preserve">CELDA PARA TRANSFORMADOR MT/BT, EN S.E. CONVENCIONAL                                                                                                                                                                                                      </v>
          </cell>
          <cell r="D273">
            <v>3702.21</v>
          </cell>
          <cell r="E273">
            <v>3702.21</v>
          </cell>
        </row>
        <row r="274">
          <cell r="B274" t="str">
            <v>SAB06</v>
          </cell>
          <cell r="C274" t="str">
            <v xml:space="preserve">CONDENSADOR MONOFASICO 100 KVAR 10 KV                                                                                                                                                                                                                     </v>
          </cell>
          <cell r="D274">
            <v>880.88</v>
          </cell>
          <cell r="E274">
            <v>880.88</v>
          </cell>
        </row>
        <row r="275">
          <cell r="B275" t="str">
            <v>SAB07</v>
          </cell>
          <cell r="C275" t="str">
            <v xml:space="preserve">CONDENSADOR MONOFASICO 150 KVAR 10 KV                                                                                                                                                                                                                     </v>
          </cell>
          <cell r="D275">
            <v>1048.98</v>
          </cell>
          <cell r="E275">
            <v>1048.98</v>
          </cell>
        </row>
        <row r="276">
          <cell r="B276" t="str">
            <v>SAB05</v>
          </cell>
          <cell r="C276" t="str">
            <v xml:space="preserve">CONDENSADOR MONOFASICO 50 KVAR 10 KV                                                                                                                                                                                                                      </v>
          </cell>
          <cell r="D276">
            <v>710.44</v>
          </cell>
          <cell r="E276">
            <v>710.44</v>
          </cell>
        </row>
        <row r="277">
          <cell r="B277" t="str">
            <v>DPF03</v>
          </cell>
          <cell r="C277" t="str">
            <v xml:space="preserve">BASE CONCRETO PARA TABLERO DISTRIBUCION SECUNDARIA TIPO 3                                                                                                                                                                                                 </v>
          </cell>
          <cell r="D277" t="str">
            <v>Sin Costo (No Utilizado)</v>
          </cell>
          <cell r="E277">
            <v>0</v>
          </cell>
        </row>
        <row r="278">
          <cell r="B278" t="str">
            <v>DPF04</v>
          </cell>
          <cell r="C278" t="str">
            <v xml:space="preserve">BASE CONCRETO PARA TABLERO DISTRIBUCION SECUNDARIA TIPO 4                                                                                                                                                                                                 </v>
          </cell>
          <cell r="D278" t="str">
            <v>Sin Costo (No Utilizado)</v>
          </cell>
          <cell r="E278">
            <v>0</v>
          </cell>
        </row>
        <row r="279">
          <cell r="B279" t="str">
            <v>LEC13</v>
          </cell>
          <cell r="C279" t="str">
            <v xml:space="preserve">BASE MADERA PARA MODULO AP 400X550MM                                                                                                                                                                                                                      </v>
          </cell>
          <cell r="D279" t="str">
            <v>Sin Costo (No Utilizado)</v>
          </cell>
          <cell r="E279">
            <v>0</v>
          </cell>
        </row>
        <row r="280">
          <cell r="B280" t="str">
            <v>LEC01</v>
          </cell>
          <cell r="C280" t="str">
            <v xml:space="preserve">BASE PORTA CELULA FOTOELECTRICA                                                                                                                                                                                                                           </v>
          </cell>
          <cell r="D280">
            <v>3.61</v>
          </cell>
          <cell r="E280">
            <v>5.0999999999999996</v>
          </cell>
        </row>
        <row r="281">
          <cell r="B281" t="str">
            <v>LEC02</v>
          </cell>
          <cell r="C281" t="str">
            <v xml:space="preserve">BASE PORTA CELULA FOTOELECTRICA CON CONTACTOR INCORPORADO                                                                                                                                                                                                 </v>
          </cell>
          <cell r="D281">
            <v>19.97</v>
          </cell>
          <cell r="E281">
            <v>16.549999999999997</v>
          </cell>
        </row>
        <row r="282">
          <cell r="B282" t="str">
            <v>DPF01</v>
          </cell>
          <cell r="C282" t="str">
            <v xml:space="preserve">BASE PORTAFUSIBLE TRIPOLAR TIPO T30 DE 100 A.; PARA FUSIBLE TIPO LAMINA                                                                                                                                                                                   </v>
          </cell>
          <cell r="D282">
            <v>5.15</v>
          </cell>
          <cell r="E282">
            <v>5.15</v>
          </cell>
        </row>
        <row r="283">
          <cell r="B283" t="str">
            <v>DPF02</v>
          </cell>
          <cell r="C283" t="str">
            <v xml:space="preserve">BASE PORTAFUSIBLE UNIPOLAR TIPO F DE 350 A.; PARA FUSIBLE TIPO LAMINA                                                                                                                                                                                     </v>
          </cell>
          <cell r="D283">
            <v>5.78</v>
          </cell>
          <cell r="E283">
            <v>0.67</v>
          </cell>
        </row>
        <row r="284">
          <cell r="B284" t="str">
            <v>RVA01</v>
          </cell>
          <cell r="C284" t="str">
            <v xml:space="preserve">BLOQUE DE ANCLAJE DE 400 X 400 X 100 mm.; AGUJERO DE 3/4 PULG. DIAM.                                                                                                                                                                                      </v>
          </cell>
          <cell r="D284">
            <v>5.37</v>
          </cell>
          <cell r="E284">
            <v>6.81</v>
          </cell>
        </row>
        <row r="285">
          <cell r="B285" t="str">
            <v>RVA02</v>
          </cell>
          <cell r="C285" t="str">
            <v xml:space="preserve">BLOQUE DE ANCLAJE DE 400 X 400 X 100 mm.; AGUJERO DE 5/8 PULG. DIAM.                                                                                                                                                                                      </v>
          </cell>
          <cell r="D285">
            <v>5.37</v>
          </cell>
          <cell r="E285">
            <v>7.65</v>
          </cell>
        </row>
        <row r="286">
          <cell r="B286" t="str">
            <v>RVA03</v>
          </cell>
          <cell r="C286" t="str">
            <v xml:space="preserve">BLOQUE DE ANCLAJE DE 500 X 500 X 150 mm.; AGUJERO DE 3/4 PULG. DIAM.                                                                                                                                                                                      </v>
          </cell>
          <cell r="D286">
            <v>5.37</v>
          </cell>
          <cell r="E286">
            <v>7.48</v>
          </cell>
        </row>
        <row r="287">
          <cell r="B287" t="str">
            <v>RVA04</v>
          </cell>
          <cell r="C287" t="str">
            <v xml:space="preserve">BLOQUE DE ANCLAJE DE 500 X 500 X 150 mm.; AGUJERO DE 5/8 PULG. DIAM.                                                                                                                                                                                      </v>
          </cell>
          <cell r="D287">
            <v>5.37</v>
          </cell>
          <cell r="E287">
            <v>6.99</v>
          </cell>
        </row>
        <row r="288">
          <cell r="B288" t="str">
            <v>RVA05</v>
          </cell>
          <cell r="C288" t="str">
            <v xml:space="preserve">BLOQUE DE ANCLAJE DE 700 X 700 X 200 mm.; AGUJERO DE 1 PULG. DIAM.                                                                                                                                                                                        </v>
          </cell>
          <cell r="D288">
            <v>8.26</v>
          </cell>
          <cell r="E288">
            <v>7.71</v>
          </cell>
        </row>
        <row r="289">
          <cell r="B289" t="str">
            <v>PSC10</v>
          </cell>
          <cell r="C289" t="str">
            <v xml:space="preserve">BLOQUE DE CONCRETO PARA PROTECCION DE POSTE                                                                                                                                                                                                               </v>
          </cell>
          <cell r="D289">
            <v>71.209999999999994</v>
          </cell>
          <cell r="E289">
            <v>85.57</v>
          </cell>
        </row>
        <row r="290">
          <cell r="B290" t="str">
            <v>PCB01</v>
          </cell>
          <cell r="C290" t="str">
            <v xml:space="preserve">BRAZO DE ACERO PARA CRUCETA                                                                                                                                                                                                                               </v>
          </cell>
          <cell r="D290">
            <v>12.82</v>
          </cell>
          <cell r="E290">
            <v>12.44544348790861</v>
          </cell>
        </row>
        <row r="291">
          <cell r="B291" t="str">
            <v>PCB02</v>
          </cell>
          <cell r="C291" t="str">
            <v xml:space="preserve">BRAZO DE MADERA  PARA CRUCETA  60 PUL. VANO* 30 PULG. DECLIVE                                                                                                                                                                                             </v>
          </cell>
          <cell r="D291">
            <v>5.13</v>
          </cell>
          <cell r="E291">
            <v>6.2377708342250555</v>
          </cell>
        </row>
        <row r="292">
          <cell r="B292" t="str">
            <v>PCB03</v>
          </cell>
          <cell r="C292" t="str">
            <v xml:space="preserve">BRAZO DE MADERA PARA CRUCETA  28 PUL. 1-5/8 X13/16                                                                                                                                                                                                        </v>
          </cell>
          <cell r="D292">
            <v>2.36</v>
          </cell>
          <cell r="E292">
            <v>2.8696177716902791</v>
          </cell>
        </row>
        <row r="293">
          <cell r="B293" t="str">
            <v>RXX07</v>
          </cell>
          <cell r="C293" t="str">
            <v xml:space="preserve">BRAZO METALICO DE APOYO PARA RETENIDA TIPO VIOLIN BT                                                                                                                                                                                                      </v>
          </cell>
          <cell r="D293">
            <v>6.07</v>
          </cell>
          <cell r="E293">
            <v>5.0507553058676651</v>
          </cell>
        </row>
        <row r="294">
          <cell r="B294" t="str">
            <v>RXX06</v>
          </cell>
          <cell r="C294" t="str">
            <v xml:space="preserve">BRAZO METALICO DE APOYO PARA RETENIDA TIPO VIOLIN MT y BT                                                                                                                                                                                                 </v>
          </cell>
          <cell r="D294">
            <v>36.01</v>
          </cell>
          <cell r="E294">
            <v>37.33</v>
          </cell>
        </row>
        <row r="295">
          <cell r="B295" t="str">
            <v>PCB04</v>
          </cell>
          <cell r="C295" t="str">
            <v xml:space="preserve">BRAZOS DE FoGo LARGOS                                                                                                                                                                                                                                     </v>
          </cell>
          <cell r="D295">
            <v>5.47</v>
          </cell>
          <cell r="E295">
            <v>4.551504369538077</v>
          </cell>
        </row>
        <row r="296">
          <cell r="B296" t="str">
            <v>PCC01</v>
          </cell>
          <cell r="C296" t="str">
            <v xml:space="preserve">CRUCETA ASIMETRICA DE CONCRETO ARMADO Za/1.50/0.90/250 CON AGUJERO 145 mm.                                                                                                                                                                                </v>
          </cell>
          <cell r="D296">
            <v>36.18</v>
          </cell>
          <cell r="E296">
            <v>26.69</v>
          </cell>
        </row>
        <row r="297">
          <cell r="B297" t="str">
            <v>PCC02</v>
          </cell>
          <cell r="C297" t="str">
            <v xml:space="preserve">CRUCETA ASIMETRICA DE CONCRETO ARMADO Za/1.50/0.90/250 CON AGUJERO 180 mm.                                                                                                                                                                                </v>
          </cell>
          <cell r="D297">
            <v>41.73</v>
          </cell>
          <cell r="E297">
            <v>26.69</v>
          </cell>
        </row>
        <row r="298">
          <cell r="B298" t="str">
            <v>PCC03</v>
          </cell>
          <cell r="C298" t="str">
            <v xml:space="preserve">CRUCETA ASIMETRICA DE CONCRETO ARMADO Za/1.50/0.90/250 CON AGUJERO 210 mm.                                                                                                                                                                                </v>
          </cell>
          <cell r="D298">
            <v>20.58</v>
          </cell>
          <cell r="E298">
            <v>26.69</v>
          </cell>
        </row>
        <row r="299">
          <cell r="B299" t="str">
            <v>PCC22</v>
          </cell>
          <cell r="C299" t="str">
            <v xml:space="preserve">CRUCETA DE CONCRETO ARMADO  Z/2.4/600 -275MMD. MONTAJE A POSTE.                                                                                                                                                                                           </v>
          </cell>
          <cell r="D299">
            <v>45.69</v>
          </cell>
          <cell r="E299">
            <v>49.26</v>
          </cell>
        </row>
        <row r="300">
          <cell r="B300" t="str">
            <v>PCC04</v>
          </cell>
          <cell r="C300" t="str">
            <v xml:space="preserve">CRUCETA DE CONCRETO ARMADO Z/1.20/300; 145 mm. DIAM.                                                                                                                                                                                                      </v>
          </cell>
          <cell r="D300">
            <v>18.52</v>
          </cell>
          <cell r="E300">
            <v>26.88</v>
          </cell>
        </row>
        <row r="301">
          <cell r="B301" t="str">
            <v>PCC05</v>
          </cell>
          <cell r="C301" t="str">
            <v xml:space="preserve">CRUCETA DE CONCRETO ARMADO Z/1.20/300; 160 mm. DIAM.                                                                                                                                                                                                      </v>
          </cell>
          <cell r="D301">
            <v>18.52</v>
          </cell>
          <cell r="E301">
            <v>26.88</v>
          </cell>
        </row>
        <row r="302">
          <cell r="B302" t="str">
            <v>PCC06</v>
          </cell>
          <cell r="C302" t="str">
            <v xml:space="preserve">CRUCETA DE CONCRETO ARMADO Z/1.20/300; 185 mm. DIAM.                                                                                                                                                                                                      </v>
          </cell>
          <cell r="D302">
            <v>18.52</v>
          </cell>
          <cell r="E302">
            <v>26.88</v>
          </cell>
        </row>
        <row r="303">
          <cell r="B303" t="str">
            <v>PCC07</v>
          </cell>
          <cell r="C303" t="str">
            <v xml:space="preserve">CRUCETA DE CONCRETO ARMADO Z/1.50/400; 185 mm. DIAM.                                                                                                                                                                                                      </v>
          </cell>
          <cell r="D303">
            <v>20.84</v>
          </cell>
          <cell r="E303">
            <v>26.91</v>
          </cell>
        </row>
        <row r="304">
          <cell r="B304" t="str">
            <v>PCC08</v>
          </cell>
          <cell r="C304" t="str">
            <v xml:space="preserve">CRUCETA DE CONCRETO ARMADO Z/1.50/400; 195 mm. DIAM.                                                                                                                                                                                                      </v>
          </cell>
          <cell r="D304">
            <v>25.64</v>
          </cell>
          <cell r="E304">
            <v>27.1</v>
          </cell>
        </row>
        <row r="305">
          <cell r="B305" t="str">
            <v>PCC09</v>
          </cell>
          <cell r="C305" t="str">
            <v xml:space="preserve">CRUCETA DE CONCRETO ARMADO Z/1.50/400; 220 mm. DIAM.                                                                                                                                                                                                      </v>
          </cell>
          <cell r="D305">
            <v>25.64</v>
          </cell>
          <cell r="E305">
            <v>27.1</v>
          </cell>
        </row>
        <row r="306">
          <cell r="B306" t="str">
            <v>PCC10</v>
          </cell>
          <cell r="C306" t="str">
            <v xml:space="preserve">CRUCETA DE CONCRETO ARMADO Z/2.00/500; 160 mm. DIAM.                                                                                                                                                                                                      </v>
          </cell>
          <cell r="D306">
            <v>29.33</v>
          </cell>
          <cell r="E306">
            <v>33.18</v>
          </cell>
        </row>
        <row r="307">
          <cell r="B307" t="str">
            <v>PCC11</v>
          </cell>
          <cell r="C307" t="str">
            <v xml:space="preserve">CRUCETA DE CONCRETO ARMADO Z/2.00/500; 195 mm. DIAM.                                                                                                                                                                                                      </v>
          </cell>
          <cell r="D307">
            <v>29.33</v>
          </cell>
          <cell r="E307">
            <v>27.43</v>
          </cell>
        </row>
        <row r="308">
          <cell r="B308" t="str">
            <v>PCC12</v>
          </cell>
          <cell r="C308" t="str">
            <v xml:space="preserve">CRUCETA DE CONCRETO ARMADO Z/2.00/500; 220 mm. DIAM.                                                                                                                                                                                                      </v>
          </cell>
          <cell r="D308">
            <v>29.33</v>
          </cell>
          <cell r="E308">
            <v>41.8</v>
          </cell>
        </row>
        <row r="309">
          <cell r="B309" t="str">
            <v>PCF01</v>
          </cell>
          <cell r="C309" t="str">
            <v xml:space="preserve">CRUCETA DE FIERRO DE 1.2 MTS.  PARA BASE SOPORTE DE TRANSFORMADORES  MONOPOSTE                                                                                                                                                                            </v>
          </cell>
          <cell r="D309">
            <v>12.88</v>
          </cell>
          <cell r="E309">
            <v>12.911010814119566</v>
          </cell>
        </row>
        <row r="310">
          <cell r="B310" t="str">
            <v>PCF02</v>
          </cell>
          <cell r="C310" t="str">
            <v xml:space="preserve">CRUCETA DE FIERRO DE 1.50 MTS                                                                                                                                                                                                                             </v>
          </cell>
          <cell r="D310">
            <v>11.78</v>
          </cell>
          <cell r="E310">
            <v>11.808362375025503</v>
          </cell>
        </row>
        <row r="311">
          <cell r="B311" t="str">
            <v>PCF03</v>
          </cell>
          <cell r="C311" t="str">
            <v xml:space="preserve">CRUCETA DE FIERRO DE 2.40 MTS.                                                                                                                                                                                                                            </v>
          </cell>
          <cell r="D311">
            <v>12.64</v>
          </cell>
          <cell r="E311">
            <v>85.03</v>
          </cell>
        </row>
        <row r="312">
          <cell r="B312" t="str">
            <v>PCF04</v>
          </cell>
          <cell r="C312" t="str">
            <v xml:space="preserve">CRUCETA DE FIERRO DE 2.40 MTS.  PARA BASE SOPORTE DE TRANSFORMADORES                                                                                                                                                                                      </v>
          </cell>
          <cell r="D312">
            <v>12.88</v>
          </cell>
          <cell r="E312">
            <v>12.911010814119566</v>
          </cell>
        </row>
        <row r="313">
          <cell r="B313" t="str">
            <v>PCF07</v>
          </cell>
          <cell r="C313" t="str">
            <v xml:space="preserve">CRUCETA DE FIERRO DE 4.30 MTS                                                                                                                                                                                                                             </v>
          </cell>
          <cell r="D313">
            <v>30.68</v>
          </cell>
          <cell r="E313">
            <v>30.753867374005299</v>
          </cell>
        </row>
        <row r="314">
          <cell r="B314" t="str">
            <v>PCH01</v>
          </cell>
          <cell r="C314" t="str">
            <v xml:space="preserve">CRUCETA DE HORMIGON PRETENSADO, 1.20m/180-200 KG/mm2                                                                                                                                                                                                      </v>
          </cell>
          <cell r="D314">
            <v>24</v>
          </cell>
          <cell r="E314">
            <v>31.125364431486886</v>
          </cell>
        </row>
        <row r="315">
          <cell r="B315" t="str">
            <v>PCH02</v>
          </cell>
          <cell r="C315" t="str">
            <v xml:space="preserve">CRUCETA DE HORMIGON PRETENSADO, 1.90m/180-200 KG/mm2                                                                                                                                                                                                      </v>
          </cell>
          <cell r="D315" t="str">
            <v>Sin Costo (No Utilizado)</v>
          </cell>
          <cell r="E315">
            <v>0</v>
          </cell>
        </row>
        <row r="316">
          <cell r="B316" t="str">
            <v>PCM01</v>
          </cell>
          <cell r="C316" t="str">
            <v xml:space="preserve">CRUCETA DE MADERA DE 1000 X  90 X 115 mm. ( 3.3' X 3 1/2 X 4 1/2)                                                                                                                                                                                         </v>
          </cell>
          <cell r="D316">
            <v>11.66</v>
          </cell>
          <cell r="E316">
            <v>20.13</v>
          </cell>
        </row>
        <row r="317">
          <cell r="B317" t="str">
            <v>PCM02</v>
          </cell>
          <cell r="C317" t="str">
            <v xml:space="preserve">CRUCETA DE MADERA DE 1500 X  90 X 115 mm. ( 5' X 3 1/2 X 4 1/2 )                                                                                                                                                                                          </v>
          </cell>
          <cell r="D317">
            <v>12.44</v>
          </cell>
          <cell r="E317">
            <v>23.12</v>
          </cell>
        </row>
        <row r="318">
          <cell r="B318" t="str">
            <v>PCM03</v>
          </cell>
          <cell r="C318" t="str">
            <v xml:space="preserve">CRUCETA DE MADERA DE 1500 X 100 X 125 mm. ( 5' X 4 X 5 )                                                                                                                                                                                                  </v>
          </cell>
          <cell r="D318">
            <v>20.12</v>
          </cell>
          <cell r="E318">
            <v>21.04</v>
          </cell>
        </row>
        <row r="319">
          <cell r="B319" t="str">
            <v>PCM04</v>
          </cell>
          <cell r="C319" t="str">
            <v xml:space="preserve">CRUCETA DE MADERA DE 1800 X  90 X 115 mm. ( 6' X 3 1/2 X 4 1/2 )                                                                                                                                                                                          </v>
          </cell>
          <cell r="D319">
            <v>13.35</v>
          </cell>
          <cell r="E319">
            <v>29.92</v>
          </cell>
        </row>
        <row r="320">
          <cell r="B320" t="str">
            <v>PCM05</v>
          </cell>
          <cell r="C320" t="str">
            <v xml:space="preserve">CRUCETA DE MADERA DE 2400 X  90 X 115 mm. ( 8' X 3 1/2 X 4 1/2 )                                                                                                                                                                                          </v>
          </cell>
          <cell r="D320">
            <v>28.9</v>
          </cell>
          <cell r="E320">
            <v>29.37</v>
          </cell>
        </row>
        <row r="321">
          <cell r="B321" t="str">
            <v>PCM06</v>
          </cell>
          <cell r="C321" t="str">
            <v xml:space="preserve">CRUCETA DE MADERA DE 2400 X  95 X 120 mm. ( 8' X 3 3/4 X 4 3/4 )                                                                                                                                                                                          </v>
          </cell>
          <cell r="D321">
            <v>36.92</v>
          </cell>
          <cell r="E321">
            <v>26.3</v>
          </cell>
        </row>
        <row r="322">
          <cell r="B322" t="str">
            <v>PCM07</v>
          </cell>
          <cell r="C322" t="str">
            <v xml:space="preserve">CRUCETA DE MADERA DE 3000 X  95 X 120 mm. ( 10' X 3 3/4 X 4 1/2 )                                                                                                                                                                                         </v>
          </cell>
          <cell r="D322">
            <v>50.43</v>
          </cell>
          <cell r="E322">
            <v>46.08</v>
          </cell>
        </row>
        <row r="323">
          <cell r="B323" t="str">
            <v>PCM10</v>
          </cell>
          <cell r="C323" t="str">
            <v xml:space="preserve">CRUCETA DE MADERA DE 4 x 5 x 2.50m                                                                                                                                                                                                                        </v>
          </cell>
          <cell r="D323">
            <v>21.43</v>
          </cell>
          <cell r="E323">
            <v>25.04</v>
          </cell>
        </row>
        <row r="324">
          <cell r="B324" t="str">
            <v>PCM11</v>
          </cell>
          <cell r="C324" t="str">
            <v xml:space="preserve">CRUCETA DE MADERA DE 4 x 5 x 3.00m                                                                                                                                                                                                                        </v>
          </cell>
          <cell r="D324">
            <v>20.92</v>
          </cell>
          <cell r="E324">
            <v>25.04</v>
          </cell>
        </row>
        <row r="325">
          <cell r="B325" t="str">
            <v>PCM14</v>
          </cell>
          <cell r="C325" t="str">
            <v xml:space="preserve">CRUCETA DE MADERA DE 4X 4X 1.3 PIES                                                                                                                                                                                                                       </v>
          </cell>
          <cell r="D325">
            <v>4.6100000000000003</v>
          </cell>
          <cell r="E325">
            <v>6.15</v>
          </cell>
        </row>
        <row r="326">
          <cell r="B326" t="str">
            <v>PCM16</v>
          </cell>
          <cell r="C326" t="str">
            <v xml:space="preserve">CRUCETA DE MADERA DE 4X 4X 4 PIES                                                                                                                                                                                                                         </v>
          </cell>
          <cell r="D326">
            <v>10.08</v>
          </cell>
          <cell r="E326">
            <v>13.87</v>
          </cell>
        </row>
        <row r="327">
          <cell r="B327" t="str">
            <v>SSA13</v>
          </cell>
          <cell r="C327" t="str">
            <v xml:space="preserve">ESTRUCTURA METALICA O CELDAS PARA S.E. CONVENCIONAL DE 3.5X7M2.                                                                                                                                                                                           </v>
          </cell>
          <cell r="D327">
            <v>199.48</v>
          </cell>
          <cell r="E327">
            <v>165.98429463171033</v>
          </cell>
        </row>
        <row r="328">
          <cell r="B328" t="str">
            <v>SAA05</v>
          </cell>
          <cell r="C328" t="str">
            <v xml:space="preserve">ESTRUCTURA METALICA O CELDAS PARA S.E. CONVENCIONAL DE 5X4M2.                                                                                                                                                                                             </v>
          </cell>
          <cell r="D328">
            <v>727.17</v>
          </cell>
          <cell r="E328">
            <v>605.06717228464413</v>
          </cell>
        </row>
        <row r="329">
          <cell r="B329" t="str">
            <v>SAA04</v>
          </cell>
          <cell r="C329" t="str">
            <v xml:space="preserve">ESTRUCTURA METALICA O CELDAS PARA S.E. CONVENCIONAL DE 5X7.5M2.                                                                                                                                                                                           </v>
          </cell>
          <cell r="D329">
            <v>793.67</v>
          </cell>
          <cell r="E329">
            <v>660.40081772784015</v>
          </cell>
        </row>
        <row r="330">
          <cell r="B330" t="str">
            <v>SAA03</v>
          </cell>
          <cell r="C330" t="str">
            <v xml:space="preserve">ESTRUCTURA METALICA O CELDAS PARA S.E. CONVENCIONAL DE 5X9.5M2.                                                                                                                                                                                           </v>
          </cell>
          <cell r="D330">
            <v>889.96</v>
          </cell>
          <cell r="E330">
            <v>740.5222721598002</v>
          </cell>
        </row>
        <row r="331">
          <cell r="B331" t="str">
            <v>PCC24</v>
          </cell>
          <cell r="C331" t="str">
            <v xml:space="preserve">MENSULA DE CONCRETO ARMADO  M/0.60/250 DE 245MMD MONTAJE POSTE                                                                                                                                                                                            </v>
          </cell>
          <cell r="D331">
            <v>11.94</v>
          </cell>
          <cell r="E331">
            <v>15.625149689178217</v>
          </cell>
        </row>
        <row r="332">
          <cell r="B332" t="str">
            <v>PCC13</v>
          </cell>
          <cell r="C332" t="str">
            <v xml:space="preserve">MENSULA DE CONCRETO ARMADO M/0.60/250 CON AGUJERO 145 mm. DIAM.                                                                                                                                                                                           </v>
          </cell>
          <cell r="D332">
            <v>11.88</v>
          </cell>
          <cell r="E332">
            <v>27.73</v>
          </cell>
        </row>
        <row r="333">
          <cell r="B333" t="str">
            <v>PCC14</v>
          </cell>
          <cell r="C333" t="str">
            <v xml:space="preserve">MENSULA DE CONCRETO ARMADO M/0.60/250 CON AGUJERO 170 mm. DIAM.                                                                                                                                                                                           </v>
          </cell>
          <cell r="D333">
            <v>20.57</v>
          </cell>
          <cell r="E333">
            <v>26.918704280267669</v>
          </cell>
        </row>
        <row r="334">
          <cell r="B334" t="str">
            <v>PCC15</v>
          </cell>
          <cell r="C334" t="str">
            <v xml:space="preserve">MENSULA DE CONCRETO ARMADO M/0.60/250 CON AGUJERO 200 mm. DIAM.                                                                                                                                                                                           </v>
          </cell>
          <cell r="D334">
            <v>9.17</v>
          </cell>
          <cell r="E334">
            <v>16.23</v>
          </cell>
        </row>
        <row r="335">
          <cell r="B335" t="str">
            <v>PCC16</v>
          </cell>
          <cell r="C335" t="str">
            <v xml:space="preserve">MENSULA DE CONCRETO ARMADO M/1.00/250 CON AGUJERO 145 mm. DIAM.                                                                                                                                                                                           </v>
          </cell>
          <cell r="D335">
            <v>22.92</v>
          </cell>
          <cell r="E335">
            <v>23.53</v>
          </cell>
        </row>
        <row r="336">
          <cell r="B336" t="str">
            <v>PCC17</v>
          </cell>
          <cell r="C336" t="str">
            <v xml:space="preserve">MENSULA DE CONCRETO ARMADO M/1.00/250 CON AGUJERO 170 mm. DIAM.                                                                                                                                                                                           </v>
          </cell>
          <cell r="D336">
            <v>16.91</v>
          </cell>
          <cell r="E336">
            <v>22.129085531323589</v>
          </cell>
        </row>
        <row r="337">
          <cell r="B337" t="str">
            <v>PCC18</v>
          </cell>
          <cell r="C337" t="str">
            <v xml:space="preserve">MENSULA DE CONCRETO ARMADO M/1.00/250 CON AGUJERO 200 mm. DIAM.                                                                                                                                                                                           </v>
          </cell>
          <cell r="D337">
            <v>12.98</v>
          </cell>
          <cell r="E337">
            <v>9.86</v>
          </cell>
        </row>
        <row r="338">
          <cell r="B338" t="str">
            <v>PCC25</v>
          </cell>
          <cell r="C338" t="str">
            <v xml:space="preserve">MENSULA DE CONCRETO ARMADO M/1.00/250 DE 275MMD MONTAJE POSTE                                                                                                                                                                                             </v>
          </cell>
          <cell r="D338">
            <v>26.1</v>
          </cell>
          <cell r="E338">
            <v>17.04</v>
          </cell>
        </row>
        <row r="339">
          <cell r="B339" t="str">
            <v>CCD07</v>
          </cell>
          <cell r="C339" t="str">
            <v>CABLE N2XSY UNIPOLAR 10 KV; 10 mm2</v>
          </cell>
          <cell r="D339">
            <v>8.9700000000000006</v>
          </cell>
          <cell r="E339">
            <v>5.5218580685633665</v>
          </cell>
        </row>
        <row r="340">
          <cell r="B340" t="str">
            <v>CCD08</v>
          </cell>
          <cell r="C340" t="str">
            <v>CABLE N2XSY UNIPOLAR 10 KV; 16 mm2</v>
          </cell>
          <cell r="D340">
            <v>9.31</v>
          </cell>
          <cell r="E340">
            <v>5.731139628153409</v>
          </cell>
        </row>
        <row r="341">
          <cell r="B341" t="str">
            <v>CCD01</v>
          </cell>
          <cell r="C341" t="str">
            <v>CABLE N2XSY UNIPOLAR 10 KV;  25 mm2</v>
          </cell>
          <cell r="D341">
            <v>9.85</v>
          </cell>
          <cell r="E341">
            <v>6.0600277660647999</v>
          </cell>
        </row>
        <row r="342">
          <cell r="B342" t="str">
            <v>CCD09</v>
          </cell>
          <cell r="C342" t="str">
            <v>CABLE N2XSY UNIPOLAR 10 KV; 35 mm2</v>
          </cell>
          <cell r="D342">
            <v>10.49</v>
          </cell>
          <cell r="E342">
            <v>6.4476412292651011</v>
          </cell>
        </row>
        <row r="343">
          <cell r="B343" t="str">
            <v>CCD02</v>
          </cell>
          <cell r="C343" t="str">
            <v>CABLE N2XSY UNIPOLAR 10 KV;  50 mm2</v>
          </cell>
          <cell r="D343">
            <v>11.52</v>
          </cell>
          <cell r="E343">
            <v>7.0760393312927672</v>
          </cell>
        </row>
        <row r="344">
          <cell r="B344" t="str">
            <v>CCD03</v>
          </cell>
          <cell r="C344" t="str">
            <v>CABLE N2XSY UNIPOLAR 10 KV;  70 mm2</v>
          </cell>
          <cell r="D344">
            <v>12.81</v>
          </cell>
          <cell r="E344">
            <v>8.0101885241178401</v>
          </cell>
        </row>
        <row r="345">
          <cell r="B345" t="str">
            <v>CCD10</v>
          </cell>
          <cell r="C345" t="str">
            <v>CABLE N2XSY UNIPOLAR 10 KV; 95 mm2</v>
          </cell>
          <cell r="D345">
            <v>15.28</v>
          </cell>
          <cell r="E345">
            <v>9.3531599582974128</v>
          </cell>
        </row>
        <row r="346">
          <cell r="B346" t="str">
            <v>CCD04</v>
          </cell>
          <cell r="C346" t="str">
            <v>CABLE N2XSY UNIPOLAR 10 KV; 120 mm2</v>
          </cell>
          <cell r="D346">
            <v>21.37</v>
          </cell>
          <cell r="E346">
            <v>10.921291170875703</v>
          </cell>
        </row>
        <row r="347">
          <cell r="B347" t="str">
            <v>CCD05</v>
          </cell>
          <cell r="C347" t="str">
            <v>CABLE N2XSY UNIPOLAR 10 KV; 150 mm2</v>
          </cell>
          <cell r="D347">
            <v>21.57</v>
          </cell>
          <cell r="E347">
            <v>13.153845452605834</v>
          </cell>
        </row>
        <row r="348">
          <cell r="B348" t="str">
            <v>CCD18</v>
          </cell>
          <cell r="C348" t="str">
            <v>CABLE N2XSY UNIPOLAR 10 KV; 185 mm2</v>
          </cell>
          <cell r="D348">
            <v>26.86</v>
          </cell>
          <cell r="E348">
            <v>16.341601237712219</v>
          </cell>
        </row>
        <row r="349">
          <cell r="B349" t="str">
            <v>CCD06</v>
          </cell>
          <cell r="C349" t="str">
            <v>CABLE N2XSY UNIPOLAR 10 KV; 240 mm2</v>
          </cell>
          <cell r="D349">
            <v>34.29</v>
          </cell>
          <cell r="E349">
            <v>22.9820614730626</v>
          </cell>
        </row>
        <row r="350">
          <cell r="B350" t="str">
            <v>CCD12</v>
          </cell>
          <cell r="C350" t="str">
            <v>CABLE N2XSY UNIPOLAR 10 KV; 300 mm2</v>
          </cell>
          <cell r="D350">
            <v>55.24</v>
          </cell>
          <cell r="E350">
            <v>33.338532571155355</v>
          </cell>
        </row>
        <row r="351">
          <cell r="B351" t="str">
            <v>CCD11</v>
          </cell>
          <cell r="C351" t="str">
            <v>CABLE N2XSY UNIPOLAR 10 KV; 400 mm2</v>
          </cell>
          <cell r="D351">
            <v>103.41</v>
          </cell>
          <cell r="E351">
            <v>61.973921359977183</v>
          </cell>
        </row>
        <row r="352">
          <cell r="B352" t="str">
            <v>CCD13</v>
          </cell>
          <cell r="C352" t="str">
            <v>CABLE N2XSY 18/30 KV UNIPOLAR 1X25MM2</v>
          </cell>
          <cell r="D352">
            <v>11.52</v>
          </cell>
          <cell r="E352">
            <v>6.5441018897839163</v>
          </cell>
        </row>
        <row r="353">
          <cell r="B353" t="str">
            <v>CCD19</v>
          </cell>
          <cell r="C353" t="str">
            <v>CABLE N2XSY 18/30 KV UNIPOLAR 1X35MM2</v>
          </cell>
          <cell r="D353">
            <v>12.18</v>
          </cell>
          <cell r="E353">
            <v>6.9875091583255431</v>
          </cell>
        </row>
        <row r="354">
          <cell r="B354" t="str">
            <v>CCD14</v>
          </cell>
          <cell r="C354" t="str">
            <v>CABLE N2XSY 18/30 KV UNIPOLAR 1X50MM2</v>
          </cell>
          <cell r="D354">
            <v>13.25</v>
          </cell>
          <cell r="E354">
            <v>7.7095831439551352</v>
          </cell>
        </row>
        <row r="355">
          <cell r="B355" t="str">
            <v>CCD15</v>
          </cell>
          <cell r="C355" t="str">
            <v>CABLE N2XSY 18/30 KV UNIPOLAR 1X70MM2</v>
          </cell>
          <cell r="D355">
            <v>14.81</v>
          </cell>
          <cell r="E355">
            <v>8.7899999999999991</v>
          </cell>
        </row>
        <row r="356">
          <cell r="B356" t="str">
            <v>CCD20</v>
          </cell>
          <cell r="C356" t="str">
            <v>CABLE N2XSY 18/30 KV UNIPOLAR 1X95MM2</v>
          </cell>
          <cell r="D356">
            <v>17.03</v>
          </cell>
          <cell r="E356">
            <v>10.355150505012572</v>
          </cell>
        </row>
        <row r="357">
          <cell r="B357" t="str">
            <v>CCD16</v>
          </cell>
          <cell r="C357" t="str">
            <v>CABLE N2XSY 18/30 KV UNIPOLAR 1X120MM2</v>
          </cell>
          <cell r="D357">
            <v>19.59</v>
          </cell>
          <cell r="E357">
            <v>12.2</v>
          </cell>
        </row>
        <row r="358">
          <cell r="B358" t="str">
            <v>CCD17</v>
          </cell>
          <cell r="C358" t="str">
            <v>CABLE N2XSY 18/30 KV UNIPOLAR 1X240MM2</v>
          </cell>
          <cell r="D358">
            <v>38.31</v>
          </cell>
          <cell r="E358">
            <v>26.79201082536915</v>
          </cell>
        </row>
        <row r="359">
          <cell r="B359" t="str">
            <v>CCG01</v>
          </cell>
          <cell r="C359" t="str">
            <v xml:space="preserve">CABLE N2YSEY DE 3-1X10 mm2; MEDIA TENSION                                                                                                                                                                                                                 </v>
          </cell>
          <cell r="D359">
            <v>26.48</v>
          </cell>
          <cell r="E359">
            <v>16.102</v>
          </cell>
        </row>
        <row r="360">
          <cell r="B360" t="str">
            <v>CCG02</v>
          </cell>
          <cell r="C360" t="str">
            <v xml:space="preserve">CABLE N2YSEY DE 3-1X16 mm2; MEDIA TENSION                                                                                                                                                                                                                 </v>
          </cell>
          <cell r="D360">
            <v>30.5</v>
          </cell>
          <cell r="E360">
            <v>18.551200000000001</v>
          </cell>
        </row>
        <row r="361">
          <cell r="B361" t="str">
            <v>CCG03</v>
          </cell>
          <cell r="C361" t="str">
            <v xml:space="preserve">CABLE N2YSEY DE 3-1X25 mm2; MEDIA TENSION                                                                                                                                                                                                                 </v>
          </cell>
          <cell r="D361">
            <v>36.54</v>
          </cell>
          <cell r="E361">
            <v>22.225000000000001</v>
          </cell>
        </row>
        <row r="362">
          <cell r="B362" t="str">
            <v>CCG04</v>
          </cell>
          <cell r="C362" t="str">
            <v xml:space="preserve">CABLE N2YSEY DE 3-1X35 mm2; MEDIA TENSION                                                                                                                                                                                                                 </v>
          </cell>
          <cell r="D362">
            <v>43.26</v>
          </cell>
          <cell r="E362">
            <v>26.307000000000002</v>
          </cell>
        </row>
        <row r="363">
          <cell r="B363" t="str">
            <v>CCG05</v>
          </cell>
          <cell r="C363" t="str">
            <v xml:space="preserve">CABLE N2YSEY DE 3-1X50 mm2; MEDIA TENSION                                                                                                                                                                                                                 </v>
          </cell>
          <cell r="D363">
            <v>53.32</v>
          </cell>
          <cell r="E363">
            <v>32.43</v>
          </cell>
        </row>
        <row r="364">
          <cell r="B364" t="str">
            <v>CCG06</v>
          </cell>
          <cell r="C364" t="str">
            <v xml:space="preserve">CABLE N2YSEY DE 3-1X70 mm2; MEDIA TENSION                                                                                                                                                                                                                 </v>
          </cell>
          <cell r="D364">
            <v>66.75</v>
          </cell>
          <cell r="E364">
            <v>40.594000000000001</v>
          </cell>
        </row>
        <row r="365">
          <cell r="B365" t="str">
            <v>CCG07</v>
          </cell>
          <cell r="C365" t="str">
            <v xml:space="preserve">CABLE N2YSEY DE 3-1X95 mm2; MEDIA TENSION                                                                                                                                                                                                                 </v>
          </cell>
          <cell r="D365">
            <v>83.53</v>
          </cell>
          <cell r="E365">
            <v>50.799000000000007</v>
          </cell>
        </row>
        <row r="366">
          <cell r="B366" t="str">
            <v>CCG08</v>
          </cell>
          <cell r="C366" t="str">
            <v xml:space="preserve">CABLE N2YSEY DE 3-1X120 mm2; MEDIA TENSION                                                                                                                                                                                                                </v>
          </cell>
          <cell r="D366">
            <v>100.31</v>
          </cell>
          <cell r="E366">
            <v>61.004000000000005</v>
          </cell>
        </row>
        <row r="367">
          <cell r="B367" t="str">
            <v>CCG09</v>
          </cell>
          <cell r="C367" t="str">
            <v xml:space="preserve">CABLE N2YSEY DE 3-1X150 mm2; MEDIA TENSION                                                                                                                                                                                                                </v>
          </cell>
          <cell r="D367">
            <v>120.44</v>
          </cell>
          <cell r="E367">
            <v>73.25</v>
          </cell>
        </row>
        <row r="368">
          <cell r="B368" t="str">
            <v>CCG10</v>
          </cell>
          <cell r="C368" t="str">
            <v xml:space="preserve">CABLE N2YSEY DE 3-1X240 mm2; MEDIA TENSION                                                                                                                                                                                                                </v>
          </cell>
          <cell r="D368">
            <v>180.85</v>
          </cell>
          <cell r="E368">
            <v>109.988</v>
          </cell>
        </row>
        <row r="369">
          <cell r="B369" t="str">
            <v>CCH01</v>
          </cell>
          <cell r="C369" t="str">
            <v xml:space="preserve">CABLE N2YSY UNIPOLAR DE 10 mm2; MEDIA TENSION                                                                                                                                                                                                             </v>
          </cell>
          <cell r="D369">
            <v>15.07</v>
          </cell>
          <cell r="E369">
            <v>9.1653000000000002</v>
          </cell>
        </row>
        <row r="370">
          <cell r="B370" t="str">
            <v>CCH02</v>
          </cell>
          <cell r="C370" t="str">
            <v xml:space="preserve">CABLE N2YSY UNIPOLAR DE 16 mm2; MEDIA TENSION                                                                                                                                                                                                             </v>
          </cell>
          <cell r="D370">
            <v>16.84</v>
          </cell>
          <cell r="E370">
            <v>10.241099999999999</v>
          </cell>
        </row>
        <row r="371">
          <cell r="B371" t="str">
            <v>CCH03</v>
          </cell>
          <cell r="C371" t="str">
            <v xml:space="preserve">CABLE N2YSY UNIPOLAR DE 25 mm2; MEDIA TENSION                                                                                                                                                                                                             </v>
          </cell>
          <cell r="D371">
            <v>19.489999999999998</v>
          </cell>
          <cell r="E371">
            <v>11.854800000000001</v>
          </cell>
        </row>
        <row r="372">
          <cell r="B372" t="str">
            <v>CCH04</v>
          </cell>
          <cell r="C372" t="str">
            <v xml:space="preserve">CABLE N2YSY UNIPOLAR DE 35 mm2; MEDIA TENSION                                                                                                                                                                                                             </v>
          </cell>
          <cell r="D372">
            <v>22.44</v>
          </cell>
          <cell r="E372">
            <v>13.6478</v>
          </cell>
        </row>
        <row r="373">
          <cell r="B373" t="str">
            <v>CCH05</v>
          </cell>
          <cell r="C373" t="str">
            <v xml:space="preserve">CABLE N2YSY UNIPOLAR DE 50 mm2; MEDIA TENSION                                                                                                                                                                                                             </v>
          </cell>
          <cell r="D373">
            <v>26.86</v>
          </cell>
          <cell r="E373">
            <v>16.337299999999999</v>
          </cell>
        </row>
        <row r="374">
          <cell r="B374" t="str">
            <v>CCH06</v>
          </cell>
          <cell r="C374" t="str">
            <v xml:space="preserve">CABLE N2YSY UNIPOLAR DE 70 mm2; MEDIA TENSION                                                                                                                                                                                                             </v>
          </cell>
          <cell r="D374">
            <v>32.76</v>
          </cell>
          <cell r="E374">
            <v>19.923299999999998</v>
          </cell>
        </row>
        <row r="375">
          <cell r="B375" t="str">
            <v>CCH07</v>
          </cell>
          <cell r="C375" t="str">
            <v xml:space="preserve">CABLE N2YSY UNIPOLAR DE 95 mm2; MEDIA TENSION                                                                                                                                                                                                             </v>
          </cell>
          <cell r="D375">
            <v>40.130000000000003</v>
          </cell>
          <cell r="E375">
            <v>24.405799999999999</v>
          </cell>
        </row>
        <row r="376">
          <cell r="B376" t="str">
            <v>CCH08</v>
          </cell>
          <cell r="C376" t="str">
            <v xml:space="preserve">CABLE N2YSY UNIPOLAR DE 120 mm2; MEDIA TENSION                                                                                                                                                                                                            </v>
          </cell>
          <cell r="D376">
            <v>47.5</v>
          </cell>
          <cell r="E376">
            <v>28.888299999999997</v>
          </cell>
        </row>
        <row r="377">
          <cell r="B377" t="str">
            <v>CCH09</v>
          </cell>
          <cell r="C377" t="str">
            <v xml:space="preserve">CABLE N2YSY UNIPOLAR DE 150 mm2; MEDIA TENSION                                                                                                                                                                                                            </v>
          </cell>
          <cell r="D377">
            <v>56.34</v>
          </cell>
          <cell r="E377">
            <v>34.267299999999999</v>
          </cell>
        </row>
        <row r="378">
          <cell r="B378" t="str">
            <v>CCH10</v>
          </cell>
          <cell r="C378" t="str">
            <v xml:space="preserve">CABLE N2YSY UNIPOLAR DE 240 mm2; MEDIA TENSION                                                                                                                                                                                                            </v>
          </cell>
          <cell r="D378">
            <v>82.87</v>
          </cell>
          <cell r="E378">
            <v>50.404299999999999</v>
          </cell>
        </row>
        <row r="379">
          <cell r="B379" t="str">
            <v>CDB09</v>
          </cell>
          <cell r="C379" t="str">
            <v>CABLE NA2XSY UNIPOLAR 25 mm2; MEDIA TENSION</v>
          </cell>
          <cell r="D379">
            <v>3.78</v>
          </cell>
          <cell r="E379">
            <v>3.95</v>
          </cell>
        </row>
        <row r="380">
          <cell r="B380" t="str">
            <v>CDB10</v>
          </cell>
          <cell r="C380" t="str">
            <v>CABLE NA2XSY UNIPOLAR 35 mm2; MEDIA TENSION</v>
          </cell>
          <cell r="D380">
            <v>3.95</v>
          </cell>
          <cell r="E380">
            <v>4.03</v>
          </cell>
        </row>
        <row r="381">
          <cell r="B381" t="str">
            <v>CDB02</v>
          </cell>
          <cell r="C381" t="str">
            <v>CABLE NA2XSY UNIPOLAR 50 mm2; MEDIA TENSION</v>
          </cell>
          <cell r="D381">
            <v>4.2</v>
          </cell>
          <cell r="E381">
            <v>4.3499999999999996</v>
          </cell>
        </row>
        <row r="382">
          <cell r="B382" t="str">
            <v>CDB07</v>
          </cell>
          <cell r="C382" t="str">
            <v>CABLE NA2XSY UNIPOLAR 70 mm2; MEDIA TENSION</v>
          </cell>
          <cell r="D382">
            <v>4.59</v>
          </cell>
          <cell r="E382">
            <v>4.3899999999999997</v>
          </cell>
        </row>
        <row r="383">
          <cell r="B383" t="str">
            <v>CDB03</v>
          </cell>
          <cell r="C383" t="str">
            <v>CABLE NA2XSY UNIPOLAR 95 mm2; MEDIA TENSION</v>
          </cell>
          <cell r="D383">
            <v>4.95</v>
          </cell>
          <cell r="E383">
            <v>4.43</v>
          </cell>
        </row>
        <row r="384">
          <cell r="B384" t="str">
            <v>CDB04</v>
          </cell>
          <cell r="C384" t="str">
            <v>CABLE NA2XSY UNIPOLAR 120 mm2; MEDIA TENSION</v>
          </cell>
          <cell r="D384">
            <v>5.31</v>
          </cell>
          <cell r="E384">
            <v>4.46</v>
          </cell>
        </row>
        <row r="385">
          <cell r="B385" t="str">
            <v>CDB01</v>
          </cell>
          <cell r="C385" t="str">
            <v>CABLE NA2XSY UNIPOLAR 150 mm2; MEDIA TENSION</v>
          </cell>
          <cell r="D385">
            <v>5.87</v>
          </cell>
          <cell r="E385">
            <v>4.95</v>
          </cell>
        </row>
        <row r="386">
          <cell r="B386" t="str">
            <v>CDB05</v>
          </cell>
          <cell r="C386" t="str">
            <v>CABLE NA2XSY UNIPOLAR 185 mm2; MEDIA TENSION</v>
          </cell>
          <cell r="D386">
            <v>6.45</v>
          </cell>
          <cell r="E386">
            <v>5.23</v>
          </cell>
        </row>
        <row r="387">
          <cell r="B387" t="str">
            <v>CDB08</v>
          </cell>
          <cell r="C387" t="str">
            <v>CABLE NA2XSY UNIPOLAR 240 mm2; MEDIA TENSION</v>
          </cell>
          <cell r="D387">
            <v>7.37</v>
          </cell>
          <cell r="E387">
            <v>5.67</v>
          </cell>
        </row>
        <row r="388">
          <cell r="B388" t="str">
            <v>CDB06</v>
          </cell>
          <cell r="C388" t="str">
            <v>CABLE NA2XSY UNIPOLAR 400 mm2; MEDIA TENSION</v>
          </cell>
          <cell r="D388">
            <v>10.07</v>
          </cell>
          <cell r="E388">
            <v>7.3</v>
          </cell>
        </row>
        <row r="389">
          <cell r="B389" t="str">
            <v>CDB19</v>
          </cell>
          <cell r="C389" t="str">
            <v>CABLE NA2XSY UNIPOLAR 50 mm2; MEDIA TENSION</v>
          </cell>
          <cell r="D389">
            <v>4.2</v>
          </cell>
          <cell r="E389">
            <v>4.3499999999999996</v>
          </cell>
        </row>
        <row r="390">
          <cell r="B390" t="str">
            <v>CDB20</v>
          </cell>
          <cell r="C390" t="str">
            <v>CABLE NA2XSY UNIPOLAR 185 mm2; MEDIA TENSION</v>
          </cell>
          <cell r="D390">
            <v>6.45</v>
          </cell>
          <cell r="E390">
            <v>5.23</v>
          </cell>
        </row>
        <row r="391">
          <cell r="B391" t="str">
            <v>CCJ13</v>
          </cell>
          <cell r="C391" t="str">
            <v>CABLE NA2XY DE 3-1x10 mm2; BAJA TENSION</v>
          </cell>
          <cell r="D391">
            <v>1.1299999999999999</v>
          </cell>
          <cell r="E391">
            <v>0.72</v>
          </cell>
        </row>
        <row r="392">
          <cell r="B392" t="str">
            <v>CCJ11</v>
          </cell>
          <cell r="C392" t="str">
            <v>CABLE NA2XY DE 3-1x16 mm2; BAJA TENSION</v>
          </cell>
          <cell r="D392">
            <v>1.38</v>
          </cell>
          <cell r="E392">
            <v>1.1499999999999999</v>
          </cell>
        </row>
        <row r="393">
          <cell r="B393" t="str">
            <v>CCJ06</v>
          </cell>
          <cell r="C393" t="str">
            <v>CABLE NA2XY DE 3-1x25 mm2; BAJA TENSION</v>
          </cell>
          <cell r="D393">
            <v>1.51</v>
          </cell>
          <cell r="E393">
            <v>1.39</v>
          </cell>
        </row>
        <row r="394">
          <cell r="B394" t="str">
            <v>CCJ07</v>
          </cell>
          <cell r="C394" t="str">
            <v>CABLE NA2XY DE 3-1x35 mm2; BAJA TENSION</v>
          </cell>
          <cell r="D394">
            <v>2.02</v>
          </cell>
          <cell r="E394">
            <v>1.84</v>
          </cell>
        </row>
        <row r="395">
          <cell r="B395" t="str">
            <v>CCJ08</v>
          </cell>
          <cell r="C395" t="str">
            <v>CABLE NA2XY DE 3-1x50 mm2; BAJA TENSION</v>
          </cell>
          <cell r="D395">
            <v>2.74</v>
          </cell>
          <cell r="E395">
            <v>2.5</v>
          </cell>
        </row>
        <row r="396">
          <cell r="B396" t="str">
            <v>CCJ01</v>
          </cell>
          <cell r="C396" t="str">
            <v>CABLE NA2XY DE 3-1x70 mm2; BAJA TENSION</v>
          </cell>
          <cell r="D396">
            <v>3.49</v>
          </cell>
          <cell r="E396">
            <v>3.46</v>
          </cell>
        </row>
        <row r="397">
          <cell r="B397" t="str">
            <v>CCJ09</v>
          </cell>
          <cell r="C397" t="str">
            <v>CABLE NA2XY DE 3-1x95 mm2; BAJA TENSION</v>
          </cell>
          <cell r="D397">
            <v>4.75</v>
          </cell>
          <cell r="E397">
            <v>4.51</v>
          </cell>
        </row>
        <row r="398">
          <cell r="B398" t="str">
            <v>CCJ05</v>
          </cell>
          <cell r="C398" t="str">
            <v>CABLE NA2XY DE 3-1x120 mm2; BAJA TENSION</v>
          </cell>
          <cell r="D398">
            <v>5.59</v>
          </cell>
          <cell r="E398">
            <v>5.24</v>
          </cell>
        </row>
        <row r="399">
          <cell r="B399" t="str">
            <v>CCJ02</v>
          </cell>
          <cell r="C399" t="str">
            <v>CABLE NA2XY DE 3-1x150 mm2; BAJA TENSION</v>
          </cell>
          <cell r="D399">
            <v>7.03</v>
          </cell>
          <cell r="E399">
            <v>6.96</v>
          </cell>
        </row>
        <row r="400">
          <cell r="B400" t="str">
            <v>CCJ10</v>
          </cell>
          <cell r="C400" t="str">
            <v>CABLE NA2XY DE 3-1x185 mm2; BAJA TENSION</v>
          </cell>
          <cell r="D400">
            <v>8.42</v>
          </cell>
          <cell r="E400">
            <v>8.5299999999999994</v>
          </cell>
        </row>
        <row r="401">
          <cell r="B401" t="str">
            <v>CCJ03</v>
          </cell>
          <cell r="C401" t="str">
            <v>CABLE NA2XY DE 3-1x240 mm2; BAJA TENSION</v>
          </cell>
          <cell r="D401">
            <v>10.74</v>
          </cell>
          <cell r="E401">
            <v>11.15</v>
          </cell>
        </row>
        <row r="402">
          <cell r="B402" t="str">
            <v>CCJ04</v>
          </cell>
          <cell r="C402" t="str">
            <v>CABLE NA2XY DE 3-1x400 mm2; BAJA TENSION</v>
          </cell>
          <cell r="D402">
            <v>16.71</v>
          </cell>
          <cell r="E402">
            <v>18.11</v>
          </cell>
        </row>
        <row r="403">
          <cell r="B403" t="str">
            <v>CCJ14</v>
          </cell>
          <cell r="C403" t="str">
            <v>CABLE NA2XY DE 3-1x500 mm2; BAJA TENSION</v>
          </cell>
          <cell r="D403">
            <v>21.07</v>
          </cell>
          <cell r="E403">
            <v>22.57</v>
          </cell>
        </row>
        <row r="404">
          <cell r="B404" t="str">
            <v>CCJ15</v>
          </cell>
          <cell r="C404" t="str">
            <v>CABLE NA2XY DE 3-1x6 mm2; BAJA TENSION</v>
          </cell>
          <cell r="D404" t="str">
            <v>NUEVO</v>
          </cell>
          <cell r="E404">
            <v>0.54</v>
          </cell>
        </row>
        <row r="405">
          <cell r="B405" t="str">
            <v>CCJ16</v>
          </cell>
          <cell r="C405" t="str">
            <v>CABLE NA2XY DE 3-1x300 mm2; BAJA TENSION</v>
          </cell>
          <cell r="D405" t="str">
            <v>NUEVO</v>
          </cell>
          <cell r="E405">
            <v>13.65</v>
          </cell>
        </row>
        <row r="406">
          <cell r="B406" t="str">
            <v>CCC08</v>
          </cell>
          <cell r="C406" t="str">
            <v xml:space="preserve">CABLE NKY TRIPOLAR DE  10 mm2; MEDIA TENSION                                                                                                                                                                                                              </v>
          </cell>
          <cell r="D406">
            <v>32.79</v>
          </cell>
          <cell r="E406">
            <v>19.941737355718175</v>
          </cell>
        </row>
        <row r="407">
          <cell r="B407" t="str">
            <v>CCC01</v>
          </cell>
          <cell r="C407" t="str">
            <v xml:space="preserve">CABLE NKY TRIPOLAR DE  16 mm2; MEDIA TENSION                                                                                                                                                                                                              </v>
          </cell>
          <cell r="D407">
            <v>42.84</v>
          </cell>
          <cell r="E407">
            <v>26.054746387813079</v>
          </cell>
        </row>
        <row r="408">
          <cell r="B408" t="str">
            <v>CCC02</v>
          </cell>
          <cell r="C408" t="str">
            <v xml:space="preserve">CABLE NKY TRIPOLAR DE  25 mm2; MEDIA TENSION                                                                                                                                                                                                              </v>
          </cell>
          <cell r="D408">
            <v>55.22</v>
          </cell>
          <cell r="E408">
            <v>33.585441597155565</v>
          </cell>
        </row>
        <row r="409">
          <cell r="B409" t="str">
            <v>CCC03</v>
          </cell>
          <cell r="C409" t="str">
            <v xml:space="preserve">CABLE NKY TRIPOLAR DE  35 mm2; MEDIA TENSION                                                                                                                                                                                                              </v>
          </cell>
          <cell r="D409">
            <v>66.87</v>
          </cell>
          <cell r="E409">
            <v>40.67085500502187</v>
          </cell>
        </row>
        <row r="410">
          <cell r="B410" t="str">
            <v>CCC09</v>
          </cell>
          <cell r="C410" t="str">
            <v xml:space="preserve">CABLE NKY TRIPOLAR DE  50 mm2; MEDIA TENSION                                                                                                                                                                                                              </v>
          </cell>
          <cell r="D410">
            <v>81.91</v>
          </cell>
          <cell r="E410">
            <v>49.820379054984983</v>
          </cell>
        </row>
        <row r="411">
          <cell r="B411" t="str">
            <v>CCC04</v>
          </cell>
          <cell r="C411" t="str">
            <v xml:space="preserve">CABLE NKY TRIPOLAR DE  70 mm2; MEDIA TENSION                                                                                                                                                                                                              </v>
          </cell>
          <cell r="D411">
            <v>99.19</v>
          </cell>
          <cell r="E411">
            <v>60.330825395850411</v>
          </cell>
        </row>
        <row r="412">
          <cell r="B412" t="str">
            <v>CCC10</v>
          </cell>
          <cell r="C412" t="str">
            <v xml:space="preserve">CABLE NKY TRIPOLAR DE  95 mm2; MEDIA TENSION                                                                                                                                                                                                              </v>
          </cell>
          <cell r="D412">
            <v>118.01</v>
          </cell>
          <cell r="E412">
            <v>71.77776828103633</v>
          </cell>
        </row>
        <row r="413">
          <cell r="B413" t="str">
            <v>CCC05</v>
          </cell>
          <cell r="C413" t="str">
            <v xml:space="preserve">CABLE NKY TRIPOLAR DE  120 mm2; MEDIA TENSION                                                                                                                                                                                                             </v>
          </cell>
          <cell r="D413">
            <v>134.78</v>
          </cell>
          <cell r="E413">
            <v>81.980243308786399</v>
          </cell>
        </row>
        <row r="414">
          <cell r="B414" t="str">
            <v>CCC06</v>
          </cell>
          <cell r="C414" t="str">
            <v xml:space="preserve">CABLE NKY TRIPOLAR DE  150 mm2; MEDIA TENSION                                                                                                                                                                                                             </v>
          </cell>
          <cell r="D414">
            <v>153.02000000000001</v>
          </cell>
          <cell r="E414">
            <v>93.07677119313658</v>
          </cell>
        </row>
        <row r="415">
          <cell r="B415" t="str">
            <v>CCC11</v>
          </cell>
          <cell r="C415" t="str">
            <v xml:space="preserve">CABLE NKY TRIPOLAR DE  185 mm2; MEDIA TENSION                                                                                                                                                                                                             </v>
          </cell>
          <cell r="D415">
            <v>172.42</v>
          </cell>
          <cell r="E415">
            <v>104.87138130933859</v>
          </cell>
        </row>
        <row r="416">
          <cell r="B416" t="str">
            <v>CCC12</v>
          </cell>
          <cell r="C416" t="str">
            <v xml:space="preserve">CABLE NKY TRIPOLAR DE  200 mm2; MEDIA TENSION                                                                                                                                                                                                             </v>
          </cell>
          <cell r="D416">
            <v>180.23</v>
          </cell>
          <cell r="E416">
            <v>109.62736021264307</v>
          </cell>
        </row>
        <row r="417">
          <cell r="B417" t="str">
            <v>CCC07</v>
          </cell>
          <cell r="C417" t="str">
            <v xml:space="preserve">CABLE NKY TRIPOLAR DE  240 mm2; MEDIA TENSION                                                                                                                                                                                                             </v>
          </cell>
          <cell r="D417">
            <v>199.93</v>
          </cell>
          <cell r="E417">
            <v>121.60884604862673</v>
          </cell>
        </row>
        <row r="418">
          <cell r="B418" t="str">
            <v>CCC13</v>
          </cell>
          <cell r="C418" t="str">
            <v xml:space="preserve">CABLE NKY TRIPOLAR DE  300 mm2; MEDIA TENSION                                                                                                                                                                                                             </v>
          </cell>
          <cell r="D418">
            <v>226.99</v>
          </cell>
          <cell r="E418">
            <v>138.06934795369494</v>
          </cell>
        </row>
        <row r="419">
          <cell r="B419" t="str">
            <v>CCC14</v>
          </cell>
          <cell r="C419" t="str">
            <v xml:space="preserve">CABLE NKY TRIPOLAR DE  400 mm2; MEDIA TENSION                                                                                                                                                                                                             </v>
          </cell>
          <cell r="D419">
            <v>267.36</v>
          </cell>
          <cell r="E419">
            <v>162.62036111068502</v>
          </cell>
        </row>
        <row r="420">
          <cell r="B420" t="str">
            <v>CCC15</v>
          </cell>
          <cell r="C420" t="str">
            <v xml:space="preserve">CABLE NKY TRIPOLAR DE  500 mm2; MEDIA TENSION                                                                                                                                                                                                             </v>
          </cell>
          <cell r="D420">
            <v>303.55</v>
          </cell>
          <cell r="E420">
            <v>184.63202268664435</v>
          </cell>
        </row>
        <row r="421">
          <cell r="B421" t="str">
            <v>CCA24</v>
          </cell>
          <cell r="C421" t="str">
            <v xml:space="preserve">CABLE NKY UNIPOLAR DE 6 mm2; BAJA TENSION                                                                                                                                                                                                                 </v>
          </cell>
          <cell r="D421">
            <v>5.15</v>
          </cell>
          <cell r="E421">
            <v>3.132667745732812</v>
          </cell>
        </row>
        <row r="422">
          <cell r="B422" t="str">
            <v>CCA25</v>
          </cell>
          <cell r="C422" t="str">
            <v xml:space="preserve">CABLE NKY UNIPOLAR DE 10 mm2; BAJA TENSION                                                                                                                                                                                                                </v>
          </cell>
          <cell r="D422">
            <v>6.8</v>
          </cell>
          <cell r="E422">
            <v>4.1353408913439571</v>
          </cell>
        </row>
        <row r="423">
          <cell r="B423" t="str">
            <v>CCA26</v>
          </cell>
          <cell r="C423" t="str">
            <v xml:space="preserve">CABLE NKY UNIPOLAR DE 16 mm2; BAJA TENSION                                                                                                                                                                                                                </v>
          </cell>
          <cell r="D423">
            <v>8.7799999999999994</v>
          </cell>
          <cell r="E423">
            <v>5.3391354462093812</v>
          </cell>
        </row>
        <row r="424">
          <cell r="B424" t="str">
            <v>CCA29</v>
          </cell>
          <cell r="C424" t="str">
            <v xml:space="preserve">CABLE NKY UNIPOLAR DE 25 mm2; BAJA TENSION                                                                                                                                                                                                                </v>
          </cell>
          <cell r="D424">
            <v>11.19</v>
          </cell>
          <cell r="E424">
            <v>6.8050528838414888</v>
          </cell>
        </row>
        <row r="425">
          <cell r="B425" t="str">
            <v>CCA21</v>
          </cell>
          <cell r="C425" t="str">
            <v xml:space="preserve">CABLE NKY UNIPOLAR DE 35 mm2; BAJA TENSION                                                                                                                                                                                                                </v>
          </cell>
          <cell r="D425">
            <v>13.43</v>
          </cell>
          <cell r="E425">
            <v>8.1708399710552744</v>
          </cell>
        </row>
        <row r="426">
          <cell r="B426" t="str">
            <v>CCA30</v>
          </cell>
          <cell r="C426" t="str">
            <v xml:space="preserve">CABLE NKY UNIPOLAR DE 50 mm2; BAJA TENSION                                                                                                                                                                                                                </v>
          </cell>
          <cell r="D426">
            <v>16.309999999999999</v>
          </cell>
          <cell r="E426">
            <v>9.91908039365285</v>
          </cell>
        </row>
        <row r="427">
          <cell r="B427" t="str">
            <v>CCA22</v>
          </cell>
          <cell r="C427" t="str">
            <v xml:space="preserve">CABLE NKY UNIPOLAR DE 70 mm2; BAJA TENSION                                                                                                                                                                                                                </v>
          </cell>
          <cell r="D427">
            <v>19.579999999999998</v>
          </cell>
          <cell r="E427">
            <v>11.909858738793202</v>
          </cell>
        </row>
        <row r="428">
          <cell r="B428" t="str">
            <v>CCA27</v>
          </cell>
          <cell r="C428" t="str">
            <v xml:space="preserve">CABLE NKY UNIPOLAR DE 95 mm2; BAJA TENSION                                                                                                                                                                                                                </v>
          </cell>
          <cell r="D428">
            <v>23.12</v>
          </cell>
          <cell r="E428">
            <v>14.060535708686769</v>
          </cell>
        </row>
        <row r="429">
          <cell r="B429" t="str">
            <v>CCA28</v>
          </cell>
          <cell r="C429" t="str">
            <v xml:space="preserve">CABLE NKY UNIPOLAR DE 120 mm2; BAJA TENSION                                                                                                                                                                                                               </v>
          </cell>
          <cell r="D429">
            <v>26.25</v>
          </cell>
          <cell r="E429">
            <v>15.964460299617505</v>
          </cell>
        </row>
        <row r="430">
          <cell r="B430" t="str">
            <v>CCA01</v>
          </cell>
          <cell r="C430" t="str">
            <v xml:space="preserve">CABLE NKY BIPOLAR DE   6 mm2; BAJA TENSION                                                                                                                                                                                                                </v>
          </cell>
          <cell r="D430">
            <v>9.77</v>
          </cell>
          <cell r="E430">
            <v>9.4337580214816992</v>
          </cell>
        </row>
        <row r="431">
          <cell r="B431" t="str">
            <v>CCA10</v>
          </cell>
          <cell r="C431" t="str">
            <v xml:space="preserve">CABLE NKY BIPOLAR DE 10 mm2; BAJA TENSION                                                                                                                                                                                                                 </v>
          </cell>
          <cell r="D431">
            <v>14.48</v>
          </cell>
          <cell r="E431">
            <v>13.981463692191008</v>
          </cell>
        </row>
        <row r="432">
          <cell r="B432" t="str">
            <v>CCA11</v>
          </cell>
          <cell r="C432" t="str">
            <v xml:space="preserve">CABLE NKY BIPOLAR DE 16 mm2; BAJA TENSION                                                                                                                                                                                                                 </v>
          </cell>
          <cell r="D432">
            <v>20.79</v>
          </cell>
          <cell r="E432">
            <v>20.080099009882286</v>
          </cell>
        </row>
        <row r="433">
          <cell r="B433" t="str">
            <v>CCA23</v>
          </cell>
          <cell r="C433" t="str">
            <v xml:space="preserve">CABLE NKY BIPOLAR DE 25 mm2; BAJA TENSION                                                                                                                                                                                                                 </v>
          </cell>
          <cell r="D433">
            <v>29.33</v>
          </cell>
          <cell r="E433">
            <v>28.316921307616418</v>
          </cell>
        </row>
        <row r="434">
          <cell r="B434" t="str">
            <v>CCA02</v>
          </cell>
          <cell r="C434" t="str">
            <v xml:space="preserve">CABLE NKY TRIPOLAR DE   6 mm2; BAJA TENSION                                                                                                                                                                                                               </v>
          </cell>
          <cell r="D434">
            <v>8.4499999999999993</v>
          </cell>
          <cell r="E434">
            <v>8.1588955494356625</v>
          </cell>
        </row>
        <row r="435">
          <cell r="B435" t="str">
            <v>CCA03</v>
          </cell>
          <cell r="C435" t="str">
            <v xml:space="preserve">CABLE NKY TRIPOLAR DE  10 mm2; BAJA TENSION                                                                                                                                                                                                               </v>
          </cell>
          <cell r="D435">
            <v>12.27</v>
          </cell>
          <cell r="E435">
            <v>11.849277895581363</v>
          </cell>
        </row>
        <row r="436">
          <cell r="B436" t="str">
            <v>CCA04</v>
          </cell>
          <cell r="C436" t="str">
            <v xml:space="preserve">CABLE NKY TRIPOLAR DE  16 mm2; BAJA TENSION                                                                                                                                                                                                               </v>
          </cell>
          <cell r="D436">
            <v>17.3</v>
          </cell>
          <cell r="E436">
            <v>16.70327118874981</v>
          </cell>
        </row>
        <row r="437">
          <cell r="B437" t="str">
            <v>CCA12</v>
          </cell>
          <cell r="C437" t="str">
            <v xml:space="preserve">CABLE NKY TRIPOLAR DE 20 mm2; BAJA TENSION                                                                                                                                                                                                                </v>
          </cell>
          <cell r="D437">
            <v>20.36</v>
          </cell>
          <cell r="E437">
            <v>19.660488150544065</v>
          </cell>
        </row>
        <row r="438">
          <cell r="B438" t="str">
            <v>CCA13</v>
          </cell>
          <cell r="C438" t="str">
            <v xml:space="preserve">CABLE NKY TRIPOLAR DE 25 mm2; BAJA TENSION                                                                                                                                                                                                                </v>
          </cell>
          <cell r="D438">
            <v>23.96</v>
          </cell>
          <cell r="E438">
            <v>23.141263166344746</v>
          </cell>
        </row>
        <row r="439">
          <cell r="B439" t="str">
            <v>CCA05</v>
          </cell>
          <cell r="C439" t="str">
            <v xml:space="preserve">CABLE NKY TRIPOLAR DE  35 mm2; BAJA TENSION                                                                                                                                                                                                               </v>
          </cell>
          <cell r="D439">
            <v>30.64</v>
          </cell>
          <cell r="E439">
            <v>29.589225069245977</v>
          </cell>
        </row>
        <row r="440">
          <cell r="B440" t="str">
            <v>CCA14</v>
          </cell>
          <cell r="C440" t="str">
            <v xml:space="preserve">CABLE NKY TRIPOLAR DE 50 mm2; BAJA TENSION                                                                                                                                                                                                                </v>
          </cell>
          <cell r="D440">
            <v>39.76</v>
          </cell>
          <cell r="E440">
            <v>38.396308558195102</v>
          </cell>
        </row>
        <row r="441">
          <cell r="B441" t="str">
            <v>CCA06</v>
          </cell>
          <cell r="C441" t="str">
            <v xml:space="preserve">CABLE NKY TRIPOLAR DE  70 mm2; BAJA TENSION                                                                                                                                                                                                               </v>
          </cell>
          <cell r="D441">
            <v>50.84</v>
          </cell>
          <cell r="E441">
            <v>49.094857423727426</v>
          </cell>
        </row>
        <row r="442">
          <cell r="B442" t="str">
            <v>CCA15</v>
          </cell>
          <cell r="C442" t="str">
            <v xml:space="preserve">CABLE NKY TRIPOLAR DE 95 mm2; BAJA TENSION                                                                                                                                                                                                                </v>
          </cell>
          <cell r="D442">
            <v>63.55</v>
          </cell>
          <cell r="E442">
            <v>61.364751317321534</v>
          </cell>
        </row>
        <row r="443">
          <cell r="B443" t="str">
            <v>CCA07</v>
          </cell>
          <cell r="C443" t="str">
            <v xml:space="preserve">CABLE NKY TRIPOLAR DE 120 mm2; BAJA TENSION                                                                                                                                                                                                               </v>
          </cell>
          <cell r="D443">
            <v>75.37</v>
          </cell>
          <cell r="E443">
            <v>72.783642302829776</v>
          </cell>
        </row>
        <row r="444">
          <cell r="B444" t="str">
            <v>CCA16</v>
          </cell>
          <cell r="C444" t="str">
            <v xml:space="preserve">CABLE NKY TRIPOLAR DE 150 mm2; BAJA TENSION                                                                                                                                                                                                               </v>
          </cell>
          <cell r="D444">
            <v>88.72</v>
          </cell>
          <cell r="E444">
            <v>85.669562619088694</v>
          </cell>
        </row>
        <row r="445">
          <cell r="B445" t="str">
            <v>CCA08</v>
          </cell>
          <cell r="C445" t="str">
            <v xml:space="preserve">CABLE NKY TRIPOLAR DE 185 mm2; BAJA TENSION                                                                                                                                                                                                               </v>
          </cell>
          <cell r="D445">
            <v>103.41</v>
          </cell>
          <cell r="E445">
            <v>99.852934491674873</v>
          </cell>
        </row>
        <row r="446">
          <cell r="B446" t="str">
            <v>CCA17</v>
          </cell>
          <cell r="C446" t="str">
            <v xml:space="preserve">CABLE NKY TRIPOLAR DE 200 mm2; BAJA TENSION                                                                                                                                                                                                               </v>
          </cell>
          <cell r="D446">
            <v>109.46</v>
          </cell>
          <cell r="E446">
            <v>105.70469969534959</v>
          </cell>
        </row>
        <row r="447">
          <cell r="B447" t="str">
            <v>CCA18</v>
          </cell>
          <cell r="C447" t="str">
            <v xml:space="preserve">CABLE NKY TRIPOLAR DE 240 mm2; BAJA TENSION                                                                                                                                                                                                               </v>
          </cell>
          <cell r="D447">
            <v>125.06</v>
          </cell>
          <cell r="E447">
            <v>120.76364059128305</v>
          </cell>
        </row>
        <row r="448">
          <cell r="B448" t="str">
            <v>CCA09</v>
          </cell>
          <cell r="C448" t="str">
            <v xml:space="preserve">CABLE NKY TRIPOLAR DE 300 mm2; BAJA TENSION                                                                                                                                                                                                               </v>
          </cell>
          <cell r="D448">
            <v>147.19999999999999</v>
          </cell>
          <cell r="E448">
            <v>142.14414039213051</v>
          </cell>
        </row>
        <row r="449">
          <cell r="B449" t="str">
            <v>CCA19</v>
          </cell>
          <cell r="C449" t="str">
            <v xml:space="preserve">CABLE NKY TRIPOLAR DE 360 mm2; BAJA TENSION                                                                                                                                                                                                               </v>
          </cell>
          <cell r="D449">
            <v>168.17</v>
          </cell>
          <cell r="E449">
            <v>162.39432997724444</v>
          </cell>
        </row>
        <row r="450">
          <cell r="B450" t="str">
            <v>CCA20</v>
          </cell>
          <cell r="C450" t="str">
            <v xml:space="preserve">CABLE NKY TRIPOLAR DE 500 mm2; BAJA TENSION                                                                                                                                                                                                               </v>
          </cell>
          <cell r="D450">
            <v>213.78</v>
          </cell>
          <cell r="E450">
            <v>206.43791926609316</v>
          </cell>
        </row>
        <row r="451">
          <cell r="B451" t="str">
            <v>CCF02</v>
          </cell>
          <cell r="C451" t="str">
            <v xml:space="preserve">CABLE NYBY DE 1x120 mm2; BAJA TENSION                                                                                                                                                                                                                     </v>
          </cell>
          <cell r="D451">
            <v>64.989999999999995</v>
          </cell>
          <cell r="E451">
            <v>58.412284855917335</v>
          </cell>
        </row>
        <row r="452">
          <cell r="B452" t="str">
            <v>CCF01</v>
          </cell>
          <cell r="C452" t="str">
            <v xml:space="preserve">CABLE NYBY DE 1x70 mm2; BAJA TENSION                                                                                                                                                                                                                      </v>
          </cell>
          <cell r="D452">
            <v>26.33</v>
          </cell>
          <cell r="E452">
            <v>23.665109405390112</v>
          </cell>
        </row>
        <row r="453">
          <cell r="B453" t="str">
            <v>CCE05</v>
          </cell>
          <cell r="C453" t="str">
            <v xml:space="preserve">CABLE NYSY UNIPOLAR 10 KV; 10 mm2                                                                                                                                                                                                                         </v>
          </cell>
          <cell r="D453">
            <v>8.23</v>
          </cell>
          <cell r="E453">
            <v>5.0004</v>
          </cell>
        </row>
        <row r="454">
          <cell r="B454" t="str">
            <v>CCE06</v>
          </cell>
          <cell r="C454" t="str">
            <v xml:space="preserve">CABLE NYSY UNIPOLAR 10 KV; 16 mm2                                                                                                                                                                                                                         </v>
          </cell>
          <cell r="D454">
            <v>8.89</v>
          </cell>
          <cell r="E454">
            <v>5.4024000000000001</v>
          </cell>
        </row>
        <row r="455">
          <cell r="B455" t="str">
            <v>CCE01</v>
          </cell>
          <cell r="C455" t="str">
            <v xml:space="preserve">CABLE NYSY UNIPOLAR 10 KV;  25 mm2                                                                                                                                                                                                                        </v>
          </cell>
          <cell r="D455">
            <v>9.8800000000000008</v>
          </cell>
          <cell r="E455">
            <v>6.0053999999999998</v>
          </cell>
        </row>
        <row r="456">
          <cell r="B456" t="str">
            <v>CCE07</v>
          </cell>
          <cell r="C456" t="str">
            <v xml:space="preserve">CABLE NYSY UNIPOLAR 10 KV; 30 mm2                                                                                                                                                                                                                         </v>
          </cell>
          <cell r="D456">
            <v>10.43</v>
          </cell>
          <cell r="E456">
            <v>6.3404000000000007</v>
          </cell>
        </row>
        <row r="457">
          <cell r="B457" t="str">
            <v>CCE02</v>
          </cell>
          <cell r="C457" t="str">
            <v xml:space="preserve">CABLE NYSY UNIPOLAR 10 KV;  35 mm2                                                                                                                                                                                                                        </v>
          </cell>
          <cell r="D457">
            <v>10.99</v>
          </cell>
          <cell r="E457">
            <v>6.6753999999999998</v>
          </cell>
        </row>
        <row r="458">
          <cell r="B458" t="str">
            <v>CCE08</v>
          </cell>
          <cell r="C458" t="str">
            <v xml:space="preserve">CABLE NYSY UNIPOLAR 10 KV; 50 mm2                                                                                                                                                                                                                         </v>
          </cell>
          <cell r="D458">
            <v>12.64</v>
          </cell>
          <cell r="E458">
            <v>7.6804000000000006</v>
          </cell>
        </row>
        <row r="459">
          <cell r="B459" t="str">
            <v>CCE03</v>
          </cell>
          <cell r="C459" t="str">
            <v xml:space="preserve">CABLE NYSY UNIPOLAR 10 KV;  70 mm2                                                                                                                                                                                                                        </v>
          </cell>
          <cell r="D459">
            <v>14.85</v>
          </cell>
          <cell r="E459">
            <v>9.0204000000000004</v>
          </cell>
        </row>
        <row r="460">
          <cell r="B460" t="str">
            <v>CCE09</v>
          </cell>
          <cell r="C460" t="str">
            <v xml:space="preserve">CABLE NYSY UNIPOLAR 10 KV; 95 mm2                                                                                                                                                                                                                         </v>
          </cell>
          <cell r="D460">
            <v>17.600000000000001</v>
          </cell>
          <cell r="E460">
            <v>10.695399999999999</v>
          </cell>
        </row>
        <row r="461">
          <cell r="B461" t="str">
            <v>CCE04</v>
          </cell>
          <cell r="C461" t="str">
            <v xml:space="preserve">CABLE NYSY UNIPOLAR 10 KV; 120 mm2                                                                                                                                                                                                                        </v>
          </cell>
          <cell r="D461">
            <v>20.36</v>
          </cell>
          <cell r="E461">
            <v>12.3704</v>
          </cell>
        </row>
        <row r="462">
          <cell r="B462" t="str">
            <v>CCE10</v>
          </cell>
          <cell r="C462" t="str">
            <v xml:space="preserve">CABLE NYSY UNIPOLAR 10 KV; 150 mm2                                                                                                                                                                                                                        </v>
          </cell>
          <cell r="D462">
            <v>23.67</v>
          </cell>
          <cell r="E462">
            <v>14.380400000000002</v>
          </cell>
        </row>
        <row r="463">
          <cell r="B463" t="str">
            <v>CCE11</v>
          </cell>
          <cell r="C463" t="str">
            <v xml:space="preserve">CABLE NYSY UNIPOLAR 10 KV; 240 mm2                                                                                                                                                                                                                        </v>
          </cell>
          <cell r="D463">
            <v>33.6</v>
          </cell>
          <cell r="E463">
            <v>20.410400000000003</v>
          </cell>
        </row>
        <row r="464">
          <cell r="B464" t="str">
            <v>CCB35</v>
          </cell>
          <cell r="C464" t="str">
            <v xml:space="preserve">CABLE NYY DE 2X6 mm2; BAJA TENSION                                                                                                                                                                                                                        </v>
          </cell>
          <cell r="D464">
            <v>2.0699999999999998</v>
          </cell>
          <cell r="E464">
            <v>1.1942717296121452</v>
          </cell>
        </row>
        <row r="465">
          <cell r="B465" t="str">
            <v>CCB36</v>
          </cell>
          <cell r="C465" t="str">
            <v xml:space="preserve">CABLE NYY DE 3X6 mm2; BAJA TENSION                                                                                                                                                                                                                        </v>
          </cell>
          <cell r="D465">
            <v>2.04</v>
          </cell>
          <cell r="E465">
            <v>1.7929335858743929</v>
          </cell>
        </row>
        <row r="466">
          <cell r="B466" t="str">
            <v>CCB37</v>
          </cell>
          <cell r="C466" t="str">
            <v xml:space="preserve">CABLE NYY DE 3X10 mm2; BAJA TENSION                                                                                                                                                                                                                       </v>
          </cell>
          <cell r="D466">
            <v>3.4</v>
          </cell>
          <cell r="E466">
            <v>2.9914299305600704</v>
          </cell>
        </row>
        <row r="467">
          <cell r="B467" t="str">
            <v>CCB38</v>
          </cell>
          <cell r="C467" t="str">
            <v xml:space="preserve">CABLE NYY DE 3X16 mm2; BAJA TENSION                                                                                                                                                                                                                       </v>
          </cell>
          <cell r="D467">
            <v>5.44</v>
          </cell>
          <cell r="E467">
            <v>4.7910143236506029</v>
          </cell>
        </row>
        <row r="468">
          <cell r="B468" t="str">
            <v>CCB40</v>
          </cell>
          <cell r="C468" t="str">
            <v xml:space="preserve">CABLE NYY DE 3X25 mm2; BAJA TENSION                                                                                                                                                                                                                       </v>
          </cell>
          <cell r="D468">
            <v>8.5</v>
          </cell>
          <cell r="E468">
            <v>7.4929790328008608</v>
          </cell>
        </row>
        <row r="469">
          <cell r="B469" t="str">
            <v>CCB39</v>
          </cell>
          <cell r="C469" t="str">
            <v xml:space="preserve">CABLE NYY DE 3X35 mm2; BAJA TENSION                                                                                                                                                                                                                       </v>
          </cell>
          <cell r="D469">
            <v>11.89</v>
          </cell>
          <cell r="E469">
            <v>10.497585532738951</v>
          </cell>
        </row>
        <row r="470">
          <cell r="B470" t="str">
            <v>CCB41</v>
          </cell>
          <cell r="C470" t="str">
            <v xml:space="preserve">CABLE NYY DE 3X50 mm2; BAJA TENSION                                                                                                                                                                                                                       </v>
          </cell>
          <cell r="D470">
            <v>16.989999999999998</v>
          </cell>
          <cell r="E470">
            <v>15.007787646035521</v>
          </cell>
        </row>
        <row r="471">
          <cell r="B471" t="str">
            <v>CCB42</v>
          </cell>
          <cell r="C471" t="str">
            <v xml:space="preserve">CABLE NYY DE 3X70 mm2; BAJA TENSION                                                                                                                                                                                                                       </v>
          </cell>
          <cell r="D471">
            <v>17.41</v>
          </cell>
          <cell r="E471">
            <v>15.69</v>
          </cell>
        </row>
        <row r="472">
          <cell r="B472" t="str">
            <v>CCB51</v>
          </cell>
          <cell r="C472" t="str">
            <v xml:space="preserve">CABLE NYY DE 3X95 mm2; BAJA TENSION                                                                                                                                                                                                                       </v>
          </cell>
          <cell r="D472">
            <v>32.26</v>
          </cell>
          <cell r="E472">
            <v>28.553257341404105</v>
          </cell>
        </row>
        <row r="473">
          <cell r="B473" t="str">
            <v>CCB43</v>
          </cell>
          <cell r="C473" t="str">
            <v xml:space="preserve">CABLE NYY DE 3X120 mm2; BAJA TENSION                                                                                                                                                                                                                      </v>
          </cell>
          <cell r="D473">
            <v>40.75</v>
          </cell>
          <cell r="E473">
            <v>36.084971058298798</v>
          </cell>
        </row>
        <row r="474">
          <cell r="B474" t="str">
            <v>CCB44</v>
          </cell>
          <cell r="C474" t="str">
            <v xml:space="preserve">CABLE NYY DE 3X150 mm2; BAJA TENSION                                                                                                                                                                                                                      </v>
          </cell>
          <cell r="D474">
            <v>50.93</v>
          </cell>
          <cell r="E474">
            <v>45.12735561357502</v>
          </cell>
        </row>
        <row r="475">
          <cell r="B475" t="str">
            <v>CCB45</v>
          </cell>
          <cell r="C475" t="str">
            <v xml:space="preserve">CABLE NYY DE 3X185 mm2; BAJA TENSION                                                                                                                                                                                                                      </v>
          </cell>
          <cell r="D475">
            <v>62.81</v>
          </cell>
          <cell r="E475">
            <v>55.681589426348843</v>
          </cell>
        </row>
        <row r="476">
          <cell r="B476" t="str">
            <v>CCB46</v>
          </cell>
          <cell r="C476" t="str">
            <v xml:space="preserve">CABLE NYY DE 3X200 mm2; BAJA TENSION                                                                                                                                                                                                                      </v>
          </cell>
          <cell r="D476">
            <v>67.900000000000006</v>
          </cell>
          <cell r="E476">
            <v>60.206168994567093</v>
          </cell>
        </row>
        <row r="477">
          <cell r="B477" t="str">
            <v>CCB47</v>
          </cell>
          <cell r="C477" t="str">
            <v xml:space="preserve">CABLE NYY DE 3X240 mm2; BAJA TENSION                                                                                                                                                                                                                      </v>
          </cell>
          <cell r="D477">
            <v>81.47</v>
          </cell>
          <cell r="E477">
            <v>72.275069833453628</v>
          </cell>
        </row>
        <row r="478">
          <cell r="B478" t="str">
            <v>CCB48</v>
          </cell>
          <cell r="C478" t="str">
            <v xml:space="preserve">CABLE NYY DE 3X300 mm2; BAJA TENSION                                                                                                                                                                                                                      </v>
          </cell>
          <cell r="D478">
            <v>101.83</v>
          </cell>
          <cell r="E478">
            <v>90.386182466402062</v>
          </cell>
        </row>
        <row r="479">
          <cell r="B479" t="str">
            <v>CCB49</v>
          </cell>
          <cell r="C479" t="str">
            <v xml:space="preserve">CABLE NYY DE 3X360 mm2; BAJA TENSION                                                                                                                                                                                                                      </v>
          </cell>
          <cell r="D479">
            <v>122.18</v>
          </cell>
          <cell r="E479">
            <v>108.5049548714516</v>
          </cell>
        </row>
        <row r="480">
          <cell r="B480" t="str">
            <v>CCB50</v>
          </cell>
          <cell r="C480" t="str">
            <v xml:space="preserve">CABLE NYY DE 3X500 mm2; BAJA TENSION                                                                                                                                                                                                                      </v>
          </cell>
          <cell r="D480">
            <v>169.67</v>
          </cell>
          <cell r="E480">
            <v>150.80532467531179</v>
          </cell>
        </row>
        <row r="481">
          <cell r="B481" t="str">
            <v>CCB52</v>
          </cell>
          <cell r="C481" t="str">
            <v xml:space="preserve">CABLE NYY DE 3X800 mm2; BAJA TENSION                                                                                                                                                                                                                      </v>
          </cell>
          <cell r="D481">
            <v>271.41000000000003</v>
          </cell>
          <cell r="E481">
            <v>241.52679065657634</v>
          </cell>
        </row>
        <row r="482">
          <cell r="B482" t="str">
            <v>CCB11</v>
          </cell>
          <cell r="C482" t="str">
            <v xml:space="preserve">CABLE NYY UNIPOLAR DE 6 mm2; BAJA TENSION                                                                                                                                                                                                                 </v>
          </cell>
          <cell r="D482">
            <v>0.67</v>
          </cell>
          <cell r="E482">
            <v>0.65322250379568036</v>
          </cell>
        </row>
        <row r="483">
          <cell r="B483" t="str">
            <v>CCB12</v>
          </cell>
          <cell r="C483" t="str">
            <v xml:space="preserve">CABLE NYY UNIPOLAR DE 10 mm2; BAJA TENSION                                                                                                                                                                                                                </v>
          </cell>
          <cell r="D483">
            <v>1.1299999999999999</v>
          </cell>
          <cell r="E483">
            <v>1.1017036258046549</v>
          </cell>
        </row>
        <row r="484">
          <cell r="B484" t="str">
            <v>CCB13</v>
          </cell>
          <cell r="C484" t="str">
            <v xml:space="preserve">CABLE NYY UNIPOLAR DE 16 mm2; BAJA TENSION                                                                                                                                                                                                                </v>
          </cell>
          <cell r="D484">
            <v>1.81</v>
          </cell>
          <cell r="E484">
            <v>1.76</v>
          </cell>
        </row>
        <row r="485">
          <cell r="B485" t="str">
            <v>CCB14</v>
          </cell>
          <cell r="C485" t="str">
            <v xml:space="preserve">CABLE NYY UNIPOLAR DE 20 mm2; BAJA TENSION                                                                                                                                                                                                                </v>
          </cell>
          <cell r="D485">
            <v>2.27</v>
          </cell>
          <cell r="E485">
            <v>2.2131568412182006</v>
          </cell>
        </row>
        <row r="486">
          <cell r="B486" t="str">
            <v>CCB15</v>
          </cell>
          <cell r="C486" t="str">
            <v xml:space="preserve">CABLE NYY UNIPOLAR DE 25 mm2; BAJA TENSION                                                                                                                                                                                                                </v>
          </cell>
          <cell r="D486">
            <v>2.84</v>
          </cell>
          <cell r="E486">
            <v>3.52</v>
          </cell>
        </row>
        <row r="487">
          <cell r="B487" t="str">
            <v>CCB16</v>
          </cell>
          <cell r="C487" t="str">
            <v xml:space="preserve">CABLE NYY UNIPOLAR DE 35 mm2; BAJA TENSION                                                                                                                                                                                                                </v>
          </cell>
          <cell r="D487">
            <v>4.2699999999999996</v>
          </cell>
          <cell r="E487">
            <v>3.67</v>
          </cell>
        </row>
        <row r="488">
          <cell r="B488" t="str">
            <v>CCB17</v>
          </cell>
          <cell r="C488" t="str">
            <v xml:space="preserve">CABLE NYY UNIPOLAR DE 50 mm2; BAJA TENSION                                                                                                                                                                                                                </v>
          </cell>
          <cell r="D488">
            <v>5.66</v>
          </cell>
          <cell r="E488">
            <v>5.55</v>
          </cell>
        </row>
        <row r="489">
          <cell r="B489" t="str">
            <v>CCB18</v>
          </cell>
          <cell r="C489" t="str">
            <v xml:space="preserve">CABLE NYY UNIPOLAR DE 70 mm2; BAJA TENSION                                                                                                                                                                                                                </v>
          </cell>
          <cell r="D489">
            <v>8.02</v>
          </cell>
          <cell r="E489">
            <v>8.7899999999999991</v>
          </cell>
        </row>
        <row r="490">
          <cell r="B490" t="str">
            <v>CCB19</v>
          </cell>
          <cell r="C490" t="str">
            <v xml:space="preserve">CABLE NYY UNIPOLAR DE 95 mm2; BAJA TENSION                                                                                                                                                                                                                </v>
          </cell>
          <cell r="D490">
            <v>9.25</v>
          </cell>
          <cell r="E490">
            <v>9.0183703882239463</v>
          </cell>
        </row>
        <row r="491">
          <cell r="B491" t="str">
            <v>CCB20</v>
          </cell>
          <cell r="C491" t="str">
            <v xml:space="preserve">CABLE NYY UNIPOLAR DE 120 mm2; BAJA TENSION                                                                                                                                                                                                               </v>
          </cell>
          <cell r="D491">
            <v>13.82</v>
          </cell>
          <cell r="E491">
            <v>9.6999999999999993</v>
          </cell>
        </row>
        <row r="492">
          <cell r="B492" t="str">
            <v>CCB21</v>
          </cell>
          <cell r="C492" t="str">
            <v xml:space="preserve">CABLE NYY UNIPOLAR DE 150 mm2; BAJA TENSION                                                                                                                                                                                                               </v>
          </cell>
          <cell r="D492">
            <v>19</v>
          </cell>
          <cell r="E492">
            <v>18.524220256892427</v>
          </cell>
        </row>
        <row r="493">
          <cell r="B493" t="str">
            <v>CCB22</v>
          </cell>
          <cell r="C493" t="str">
            <v xml:space="preserve">CABLE NYY UNIPOLAR DE 185 mm2; BAJA TENSION                                                                                                                                                                                                               </v>
          </cell>
          <cell r="D493">
            <v>21.39</v>
          </cell>
          <cell r="E493">
            <v>20.854372173417318</v>
          </cell>
        </row>
        <row r="494">
          <cell r="B494" t="str">
            <v>CCB23</v>
          </cell>
          <cell r="C494" t="str">
            <v xml:space="preserve">CABLE NYY UNIPOLAR DE 200 mm2; BAJA TENSION                                                                                                                                                                                                               </v>
          </cell>
          <cell r="D494">
            <v>23.14</v>
          </cell>
          <cell r="E494">
            <v>22.560550354973202</v>
          </cell>
        </row>
        <row r="495">
          <cell r="B495" t="str">
            <v>CCB24</v>
          </cell>
          <cell r="C495" t="str">
            <v xml:space="preserve">CABLE NYY UNIPOLAR DE 240 mm2; BAJA TENSION                                                                                                                                                                                                               </v>
          </cell>
          <cell r="D495">
            <v>27.81</v>
          </cell>
          <cell r="E495">
            <v>27.11360870232518</v>
          </cell>
        </row>
        <row r="496">
          <cell r="B496" t="str">
            <v>CCB25</v>
          </cell>
          <cell r="C496" t="str">
            <v xml:space="preserve">CABLE NYY UNIPOLAR DE 300 mm2; BAJA TENSION                                                                                                                                                                                                               </v>
          </cell>
          <cell r="D496">
            <v>34.83</v>
          </cell>
          <cell r="E496">
            <v>33.957820607766486</v>
          </cell>
        </row>
        <row r="497">
          <cell r="B497" t="str">
            <v>CCB26</v>
          </cell>
          <cell r="C497" t="str">
            <v xml:space="preserve">CABLE NYY UNIPOLAR DE 360 mm2; BAJA TENSION                                                                                                                                                                                                               </v>
          </cell>
          <cell r="D497">
            <v>41.87</v>
          </cell>
          <cell r="E497">
            <v>40.821531692425573</v>
          </cell>
        </row>
        <row r="498">
          <cell r="B498" t="str">
            <v>CCB27</v>
          </cell>
          <cell r="C498" t="str">
            <v xml:space="preserve">CABLE NYY UNIPOLAR DE 500 mm2; BAJA TENSION                                                                                                                                                                                                               </v>
          </cell>
          <cell r="D498">
            <v>59.03</v>
          </cell>
          <cell r="E498">
            <v>57.551827461282109</v>
          </cell>
        </row>
        <row r="499">
          <cell r="B499" t="str">
            <v>CCB28</v>
          </cell>
          <cell r="C499" t="str">
            <v xml:space="preserve">CABLE NYY UNIPOLAR DE 800 mm2; BAJA TENSION                                                                                                                                                                                                               </v>
          </cell>
          <cell r="D499">
            <v>93.71</v>
          </cell>
          <cell r="E499">
            <v>91.363404224915229</v>
          </cell>
        </row>
        <row r="500">
          <cell r="B500" t="str">
            <v>CCB01</v>
          </cell>
          <cell r="C500" t="str">
            <v xml:space="preserve">CABLE NYY DE 2-1X  6 mm2; BAJA TENSION                                                                                                                                                                                                                    </v>
          </cell>
          <cell r="D500">
            <v>1.46</v>
          </cell>
          <cell r="E500">
            <v>0.98</v>
          </cell>
        </row>
        <row r="501">
          <cell r="B501" t="str">
            <v>CCB02</v>
          </cell>
          <cell r="C501" t="str">
            <v xml:space="preserve">CABLE NYY DE 3-1X  6 mm2; BAJA TENSION                                                                                                                                                                                                                    </v>
          </cell>
          <cell r="D501">
            <v>1.39</v>
          </cell>
          <cell r="E501">
            <v>1.6</v>
          </cell>
        </row>
        <row r="502">
          <cell r="B502" t="str">
            <v>CCB03</v>
          </cell>
          <cell r="C502" t="str">
            <v xml:space="preserve">CABLE NYY DE 3-1X 10 mm2; BAJA TENSION                                                                                                                                                                                                                    </v>
          </cell>
          <cell r="D502">
            <v>1.98</v>
          </cell>
          <cell r="E502">
            <v>2.68</v>
          </cell>
        </row>
        <row r="503">
          <cell r="B503" t="str">
            <v>CCB04</v>
          </cell>
          <cell r="C503" t="str">
            <v xml:space="preserve">CABLE NYY DE 3-1X 16 mm2; BAJA TENSION                                                                                                                                                                                                                    </v>
          </cell>
          <cell r="D503">
            <v>5.56</v>
          </cell>
          <cell r="E503">
            <v>3.42</v>
          </cell>
        </row>
        <row r="504">
          <cell r="B504" t="str">
            <v>CCB29</v>
          </cell>
          <cell r="C504" t="str">
            <v xml:space="preserve">CABLE NYY DE 3-1X 25 mm2; BAJA TENSION                                                                                                                                                                                                                    </v>
          </cell>
          <cell r="D504">
            <v>6.51</v>
          </cell>
          <cell r="E504">
            <v>6.45</v>
          </cell>
        </row>
        <row r="505">
          <cell r="B505" t="str">
            <v>CCB05</v>
          </cell>
          <cell r="C505" t="str">
            <v xml:space="preserve">CABLE NYY DE 3-1X 35 mm2; BAJA TENSION                                                                                                                                                                                                                    </v>
          </cell>
          <cell r="D505">
            <v>9.51</v>
          </cell>
          <cell r="E505">
            <v>8.14</v>
          </cell>
        </row>
        <row r="506">
          <cell r="B506" t="str">
            <v>CCB30</v>
          </cell>
          <cell r="C506" t="str">
            <v xml:space="preserve">CABLE NYY DE 3-1X 50 mm2; BAJA TENSION                                                                                                                                                                                                                    </v>
          </cell>
          <cell r="D506">
            <v>12.91</v>
          </cell>
          <cell r="E506">
            <v>13.95</v>
          </cell>
        </row>
        <row r="507">
          <cell r="B507" t="str">
            <v>CCB06</v>
          </cell>
          <cell r="C507" t="str">
            <v xml:space="preserve">CABLE NYY DE 3-1X 70 mm2; BAJA TENSION                                                                                                                                                                                                                    </v>
          </cell>
          <cell r="D507">
            <v>17.41</v>
          </cell>
          <cell r="E507">
            <v>15</v>
          </cell>
        </row>
        <row r="508">
          <cell r="B508" t="str">
            <v>CCB31</v>
          </cell>
          <cell r="C508" t="str">
            <v xml:space="preserve">CABLE NYY DE 3-1X 95 mm2; BAJA TENSION                                                                                                                                                                                                                    </v>
          </cell>
          <cell r="D508">
            <v>27.58</v>
          </cell>
          <cell r="E508">
            <v>21.510178959278235</v>
          </cell>
        </row>
        <row r="509">
          <cell r="B509" t="str">
            <v>CCB07</v>
          </cell>
          <cell r="C509" t="str">
            <v xml:space="preserve">CABLE NYY DE 3-1X120 mm2; BAJA TENSION                                                                                                                                                                                                                    </v>
          </cell>
          <cell r="D509">
            <v>29.06</v>
          </cell>
          <cell r="E509">
            <v>25.99</v>
          </cell>
        </row>
        <row r="510">
          <cell r="B510" t="str">
            <v>CCB32</v>
          </cell>
          <cell r="C510" t="str">
            <v xml:space="preserve">CABLE NYY DE 3-1X 150 mm2; BAJA TENSION                                                                                                                                                                                                                   </v>
          </cell>
          <cell r="D510">
            <v>58.05</v>
          </cell>
          <cell r="E510">
            <v>33.119335886533058</v>
          </cell>
        </row>
        <row r="511">
          <cell r="B511" t="str">
            <v>CCB08</v>
          </cell>
          <cell r="C511" t="str">
            <v xml:space="preserve">CABLE NYY DE 3-1X185 mm2; BAJA TENSION                                                                                                                                                                                                                    </v>
          </cell>
          <cell r="D511">
            <v>56.71</v>
          </cell>
          <cell r="E511">
            <v>40.377883918174689</v>
          </cell>
        </row>
        <row r="512">
          <cell r="B512" t="str">
            <v>CCB33</v>
          </cell>
          <cell r="C512" t="str">
            <v xml:space="preserve">CABLE NYY DE 3-1X 240 mm2; BAJA TENSION                                                                                                                                                                                                                   </v>
          </cell>
          <cell r="D512">
            <v>75.150000000000006</v>
          </cell>
          <cell r="E512">
            <v>51.636237691936856</v>
          </cell>
        </row>
        <row r="513">
          <cell r="B513" t="str">
            <v>CCB09</v>
          </cell>
          <cell r="C513" t="str">
            <v xml:space="preserve">CABLE NYY DE 3-1X300 mm2; BAJA TENSION                                                                                                                                                                                                                    </v>
          </cell>
          <cell r="D513">
            <v>95.66</v>
          </cell>
          <cell r="E513">
            <v>63.756557946192331</v>
          </cell>
        </row>
        <row r="514">
          <cell r="B514" t="str">
            <v>CCB34</v>
          </cell>
          <cell r="C514" t="str">
            <v xml:space="preserve">CABLE NYY DE 3-1X 360 mm2; BAJA TENSION                                                                                                                                                                                                                   </v>
          </cell>
          <cell r="D514">
            <v>116.51</v>
          </cell>
          <cell r="E514">
            <v>75.743125478082305</v>
          </cell>
        </row>
        <row r="515">
          <cell r="B515" t="str">
            <v>CCB10</v>
          </cell>
          <cell r="C515" t="str">
            <v xml:space="preserve">CABLE NYY DE 3-1X500 mm2; BAJA TENSION                                                                                                                                                                                                                    </v>
          </cell>
          <cell r="D515">
            <v>166.21</v>
          </cell>
          <cell r="E515">
            <v>103.31175664932235</v>
          </cell>
        </row>
        <row r="516">
          <cell r="B516" t="str">
            <v>CCI01</v>
          </cell>
          <cell r="C516" t="str">
            <v>CABLE NAYY DE 3X16 mm2; BAJA TENSION</v>
          </cell>
          <cell r="D516">
            <v>1.21</v>
          </cell>
          <cell r="E516">
            <v>1.0382338689923833</v>
          </cell>
        </row>
        <row r="517">
          <cell r="B517" t="str">
            <v>CCI02</v>
          </cell>
          <cell r="C517" t="str">
            <v>CABLE NAYY DE 3X70 mm2; BAJA TENSION</v>
          </cell>
          <cell r="D517">
            <v>3.76</v>
          </cell>
          <cell r="E517">
            <v>3.6353787200800709</v>
          </cell>
        </row>
        <row r="518">
          <cell r="B518" t="str">
            <v>CCI03</v>
          </cell>
          <cell r="C518" t="str">
            <v>CABLE NAYY DE 3X120 mm2; BAJA TENSION</v>
          </cell>
          <cell r="D518">
            <v>6.55</v>
          </cell>
          <cell r="E518">
            <v>5.7452603125480621</v>
          </cell>
        </row>
        <row r="519">
          <cell r="B519" t="str">
            <v>CCI04</v>
          </cell>
          <cell r="C519" t="str">
            <v>CABLE NAYY DE 3X185 mm2; BAJA TENSION</v>
          </cell>
          <cell r="D519">
            <v>9.49</v>
          </cell>
          <cell r="E519">
            <v>8.2972166376501093</v>
          </cell>
        </row>
        <row r="520">
          <cell r="B520" t="str">
            <v>CCI05</v>
          </cell>
          <cell r="C520" t="str">
            <v>CABLE NAYY DE 3X300 mm2; BAJA TENSION</v>
          </cell>
          <cell r="D520">
            <v>14.36</v>
          </cell>
          <cell r="E520">
            <v>12.50836576755397</v>
          </cell>
        </row>
        <row r="521">
          <cell r="B521" t="str">
            <v>CCI06</v>
          </cell>
          <cell r="C521" t="str">
            <v>CABLE NAYY DE 3X10 mm2; BAJA TENSION</v>
          </cell>
          <cell r="D521" t="str">
            <v>NUEVO</v>
          </cell>
          <cell r="E521">
            <v>0.69658948569503509</v>
          </cell>
        </row>
        <row r="522">
          <cell r="B522" t="str">
            <v>CCI07</v>
          </cell>
          <cell r="C522" t="str">
            <v>CABLE NAYY DE 3X25 mm2; BAJA TENSION</v>
          </cell>
          <cell r="D522" t="str">
            <v>NUEVO</v>
          </cell>
          <cell r="E522">
            <v>1.5165885622058861</v>
          </cell>
        </row>
        <row r="523">
          <cell r="B523" t="str">
            <v>CCI08</v>
          </cell>
          <cell r="C523" t="str">
            <v>CABLE NAYY DE 3X95 mm2; BAJA TENSION</v>
          </cell>
          <cell r="D523" t="str">
            <v>NUEVO</v>
          </cell>
          <cell r="E523">
            <v>4.7115307314234016</v>
          </cell>
        </row>
        <row r="524">
          <cell r="B524" t="str">
            <v>CCI09</v>
          </cell>
          <cell r="C524" t="str">
            <v>CABLE NAYY DE 3X400 mm2; BAJA TENSION</v>
          </cell>
          <cell r="D524" t="str">
            <v>NUEVO</v>
          </cell>
          <cell r="E524">
            <v>15.96930639562488</v>
          </cell>
        </row>
        <row r="525">
          <cell r="B525" t="str">
            <v>CCI10</v>
          </cell>
          <cell r="C525" t="str">
            <v>CABLE NAYY DE 3X500 mm2; BAJA TENSION</v>
          </cell>
          <cell r="D525" t="str">
            <v>NUEVO</v>
          </cell>
          <cell r="E525">
            <v>19.300668237125922</v>
          </cell>
        </row>
        <row r="526">
          <cell r="B526" t="str">
            <v>RCA01</v>
          </cell>
          <cell r="C526" t="str">
            <v>CABLE PARA VIENTO DE ACERO GALVANIZADO TEMPLE S&amp;M, 10 mm (3/8 PULG.) DIAM.</v>
          </cell>
          <cell r="D526">
            <v>0.87</v>
          </cell>
          <cell r="E526">
            <v>0.86</v>
          </cell>
        </row>
        <row r="527">
          <cell r="B527" t="str">
            <v>RCA02</v>
          </cell>
          <cell r="C527" t="str">
            <v>CABLE PARA VIENTO DE ACERO GALVANIZADO TEMPLE S&amp;M, 13 mm (1/2 PULG.) DIAM.</v>
          </cell>
          <cell r="D527">
            <v>1.96</v>
          </cell>
          <cell r="E527">
            <v>1.937471264367816</v>
          </cell>
        </row>
        <row r="528">
          <cell r="B528" t="str">
            <v>RCW01</v>
          </cell>
          <cell r="C528" t="str">
            <v>CABLE PARA VIENTO DE ALUMOWELD 7 X 9 AWG.</v>
          </cell>
          <cell r="D528">
            <v>2.1</v>
          </cell>
          <cell r="E528">
            <v>2.0758620689655172</v>
          </cell>
        </row>
        <row r="529">
          <cell r="B529" t="str">
            <v>RCW02</v>
          </cell>
          <cell r="C529" t="str">
            <v>CABLE PARA VIENTO DE COPPERWELD 7 X 9 AWG.</v>
          </cell>
          <cell r="D529">
            <v>2.67</v>
          </cell>
          <cell r="E529">
            <v>2.6393103448275861</v>
          </cell>
        </row>
        <row r="530">
          <cell r="B530" t="str">
            <v>DCT01</v>
          </cell>
          <cell r="C530" t="str">
            <v>CAJA DE MEDICION TIPO LT CON TABLERO, VIDRIO Y CERRADURA</v>
          </cell>
          <cell r="D530">
            <v>18.87</v>
          </cell>
          <cell r="E530">
            <v>18.87</v>
          </cell>
        </row>
        <row r="531">
          <cell r="B531" t="str">
            <v>LEC03</v>
          </cell>
          <cell r="C531" t="str">
            <v>CAJA DE TABLERO DE CONTROL DE A.P. DE 610 X 480 X 200 mm.</v>
          </cell>
          <cell r="D531">
            <v>9.51</v>
          </cell>
          <cell r="E531">
            <v>9.51</v>
          </cell>
        </row>
        <row r="532">
          <cell r="B532" t="str">
            <v>CXY01</v>
          </cell>
          <cell r="C532" t="str">
            <v>CAJA METALICA DE DERIVACION AEREA BT</v>
          </cell>
          <cell r="D532">
            <v>13.72</v>
          </cell>
          <cell r="E532">
            <v>12.45</v>
          </cell>
        </row>
        <row r="533">
          <cell r="B533" t="str">
            <v>LEC04</v>
          </cell>
          <cell r="C533" t="str">
            <v>CAJA METALICA PORTAMEDIDOR TIPO MONOFASICO PARA ALUMBRADO</v>
          </cell>
          <cell r="D533">
            <v>7.73</v>
          </cell>
          <cell r="E533">
            <v>9.15</v>
          </cell>
        </row>
        <row r="534">
          <cell r="B534" t="str">
            <v>DXS25</v>
          </cell>
          <cell r="C534" t="str">
            <v>CAJA PARA TABLERO DISTRIBUCION, TIPO M01, PARA S.E. MONOPOSTE</v>
          </cell>
          <cell r="D534" t="str">
            <v>Sin Costo (No Utilizado)</v>
          </cell>
          <cell r="E534">
            <v>0</v>
          </cell>
        </row>
        <row r="535">
          <cell r="B535" t="str">
            <v>DXS24</v>
          </cell>
          <cell r="C535" t="str">
            <v>CAJA PARA TABLERO DISTRIBUCION, TIPO M02, PARA S.E. AREA BIPOSTE</v>
          </cell>
          <cell r="D535" t="str">
            <v>Sin Costo (No Utilizado)</v>
          </cell>
          <cell r="E535">
            <v>0</v>
          </cell>
        </row>
        <row r="536">
          <cell r="B536" t="str">
            <v>DXS26</v>
          </cell>
          <cell r="C536" t="str">
            <v>CAJA PARA TABLERO DISTRIBUCION, TIPO M03, PARA S.E. MONOPOSTE</v>
          </cell>
          <cell r="D536" t="str">
            <v>Sin Costo (No Utilizado)</v>
          </cell>
          <cell r="E536">
            <v>0</v>
          </cell>
        </row>
        <row r="537">
          <cell r="B537" t="str">
            <v>DXS27</v>
          </cell>
          <cell r="C537" t="str">
            <v>CAJA PARA TABLERO DISTRIBUCION, TIPO M04, PARA S.E. AEREA BIPOSTE</v>
          </cell>
          <cell r="D537" t="str">
            <v>Sin Costo (No Utilizado)</v>
          </cell>
          <cell r="E537">
            <v>0</v>
          </cell>
        </row>
        <row r="538">
          <cell r="B538" t="str">
            <v>SSI01</v>
          </cell>
          <cell r="C538" t="str">
            <v>CAJA SECCIONADORA SF6, 3 VIAS, M.T.</v>
          </cell>
          <cell r="D538">
            <v>8542.66</v>
          </cell>
          <cell r="E538">
            <v>8542.66</v>
          </cell>
        </row>
        <row r="539">
          <cell r="B539" t="str">
            <v>SSI02</v>
          </cell>
          <cell r="C539" t="str">
            <v>CAJA SECCIONADORA SF6, 4 VIAS, M.T.</v>
          </cell>
          <cell r="D539" t="str">
            <v>Sin Costo (No Utilizado)</v>
          </cell>
          <cell r="E539">
            <v>0</v>
          </cell>
        </row>
        <row r="540">
          <cell r="B540" t="str">
            <v>DCT03</v>
          </cell>
          <cell r="C540" t="str">
            <v>CAJA TOMA TIPO F2 CON TABLERO DE DISTRIBUCION 100KVA</v>
          </cell>
          <cell r="D540">
            <v>13.91</v>
          </cell>
          <cell r="E540">
            <v>13.91</v>
          </cell>
        </row>
        <row r="541">
          <cell r="B541" t="str">
            <v>DXS06</v>
          </cell>
          <cell r="C541" t="str">
            <v>BARRA COLECTORA BT SUBESTACION CONVENCIONAL 100/250KVA 8X60X1030MM</v>
          </cell>
          <cell r="D541">
            <v>25.84</v>
          </cell>
          <cell r="E541">
            <v>28.898415094339619</v>
          </cell>
        </row>
        <row r="542">
          <cell r="B542" t="str">
            <v>DXS04</v>
          </cell>
          <cell r="C542" t="str">
            <v>BARRA COLECTORA BT SUBESTACION CONVENCIONAL 100/250KVA 8X60X660MM</v>
          </cell>
          <cell r="D542">
            <v>16.559999999999999</v>
          </cell>
          <cell r="E542">
            <v>18.517431031324417</v>
          </cell>
        </row>
        <row r="543">
          <cell r="B543" t="str">
            <v>DXS07</v>
          </cell>
          <cell r="C543" t="str">
            <v>BARRA COLECTORA BT SUBESTACION CONVENCIONAL 400KVA 8X80X1110MM</v>
          </cell>
          <cell r="D543">
            <v>37.130000000000003</v>
          </cell>
          <cell r="E543">
            <v>41.523936252060807</v>
          </cell>
        </row>
        <row r="544">
          <cell r="B544" t="str">
            <v>DXS08</v>
          </cell>
          <cell r="C544" t="str">
            <v>BARRA COLECTORA BT SUBESTACION CONVENCIONAL 630KVA 8X80X1190MM</v>
          </cell>
          <cell r="D544">
            <v>39.81</v>
          </cell>
          <cell r="E544">
            <v>44.516652378335465</v>
          </cell>
        </row>
        <row r="545">
          <cell r="B545" t="str">
            <v>DXS05</v>
          </cell>
          <cell r="C545" t="str">
            <v>BARRA COLECTORA TABLERO DE DISTRIBUCION SECUNDARIA AP (U-V-W)</v>
          </cell>
          <cell r="D545">
            <v>15.44</v>
          </cell>
          <cell r="E545">
            <v>17.2650443915247</v>
          </cell>
        </row>
        <row r="546">
          <cell r="B546" t="str">
            <v>DXS01</v>
          </cell>
          <cell r="C546" t="str">
            <v>BARRA DE COBRE PARA TABLERO B.T. 40 X 5 mm.</v>
          </cell>
          <cell r="D546">
            <v>8.7100000000000009</v>
          </cell>
          <cell r="E546">
            <v>9.7395425291567452</v>
          </cell>
        </row>
        <row r="547">
          <cell r="B547" t="str">
            <v>CXX34</v>
          </cell>
          <cell r="C547" t="str">
            <v>CINTA AISLANTE DE ALGODON DE 19MM ANCHO</v>
          </cell>
          <cell r="D547">
            <v>0.22</v>
          </cell>
          <cell r="E547">
            <v>0.48</v>
          </cell>
        </row>
        <row r="548">
          <cell r="B548" t="str">
            <v>CXX32</v>
          </cell>
          <cell r="C548" t="str">
            <v>CINTA AISLANTE TERMOCONTRAIBLE PARA LINEAS AEREAS 10KV</v>
          </cell>
          <cell r="D548">
            <v>8.57</v>
          </cell>
          <cell r="E548">
            <v>13.90218387892301</v>
          </cell>
        </row>
        <row r="549">
          <cell r="B549" t="str">
            <v>FKC01</v>
          </cell>
          <cell r="C549" t="str">
            <v>CINTA BANDIT</v>
          </cell>
          <cell r="D549">
            <v>0.91</v>
          </cell>
          <cell r="E549">
            <v>0.42</v>
          </cell>
        </row>
        <row r="550">
          <cell r="B550" t="str">
            <v>CXX30</v>
          </cell>
          <cell r="C550" t="str">
            <v>CINTA ELECTR.TERMOPLASTICA BLANCA 19MM.X 10M</v>
          </cell>
          <cell r="D550">
            <v>0.23</v>
          </cell>
          <cell r="E550">
            <v>0.68</v>
          </cell>
        </row>
        <row r="551">
          <cell r="B551" t="str">
            <v>CXX09</v>
          </cell>
          <cell r="C551" t="str">
            <v>CINTA PLANA DE ARMAR DE ALUMINIO DE 1.4 mm x 7.6 mm</v>
          </cell>
          <cell r="D551">
            <v>0.18</v>
          </cell>
          <cell r="E551">
            <v>0.16</v>
          </cell>
        </row>
        <row r="552">
          <cell r="B552" t="str">
            <v>CXX10</v>
          </cell>
          <cell r="C552" t="str">
            <v>CINTA SEÑALIZADORA, PLASTICO PESADO ROJO, 0.05m ANCHO, INST. CABLE SUBTERRANEO DE B.T.</v>
          </cell>
          <cell r="D552">
            <v>7.0000000000000007E-2</v>
          </cell>
          <cell r="E552">
            <v>0.11355342724907944</v>
          </cell>
        </row>
        <row r="553">
          <cell r="B553" t="str">
            <v>CAA14</v>
          </cell>
          <cell r="C553" t="str">
            <v xml:space="preserve">CONDUCTOR TIPO ACSR 16 mm2 - 7/1 HILOS                                                                                                                                                                                                                    </v>
          </cell>
          <cell r="D553">
            <v>0.34</v>
          </cell>
          <cell r="E553">
            <v>0.34</v>
          </cell>
        </row>
        <row r="554">
          <cell r="B554" t="str">
            <v>CAA15</v>
          </cell>
          <cell r="C554" t="str">
            <v xml:space="preserve">CONDUCTOR TIPO ACSR 25 mm2 - 7/1 HILOS                                                                                                                                                                                                                    </v>
          </cell>
          <cell r="D554">
            <v>0.52</v>
          </cell>
          <cell r="E554">
            <v>0.52</v>
          </cell>
        </row>
        <row r="555">
          <cell r="B555" t="str">
            <v>CAA16</v>
          </cell>
          <cell r="C555" t="str">
            <v xml:space="preserve">CONDUCTOR TIPO ACSR 35 mm2 - 6/1 HILOS                                                                                                                                                                                                                    </v>
          </cell>
          <cell r="D555">
            <v>0.72</v>
          </cell>
          <cell r="E555">
            <v>0.72</v>
          </cell>
        </row>
        <row r="556">
          <cell r="B556" t="str">
            <v>CAA17</v>
          </cell>
          <cell r="C556" t="str">
            <v xml:space="preserve">CONDUCTOR TIPO ACSR 50 mm2 - 6/1 HILOS                                                                                                                                                                                                                    </v>
          </cell>
          <cell r="D556">
            <v>0.88</v>
          </cell>
          <cell r="E556">
            <v>0.88</v>
          </cell>
        </row>
        <row r="557">
          <cell r="B557" t="str">
            <v>CAA18</v>
          </cell>
          <cell r="C557" t="str">
            <v xml:space="preserve">CONDUCTOR TIPO ACSR 70 mm2 - 6/1 HILOS                                                                                                                                                                                                                    </v>
          </cell>
          <cell r="D557">
            <v>1.62</v>
          </cell>
          <cell r="E557">
            <v>1.62</v>
          </cell>
        </row>
        <row r="558">
          <cell r="B558" t="str">
            <v>CAA02</v>
          </cell>
          <cell r="C558" t="str">
            <v>CONDUCTOR DE AA. DESNUDO   6 mm2, 7 HILOS</v>
          </cell>
          <cell r="D558">
            <v>0.15</v>
          </cell>
          <cell r="E558">
            <v>9.7000000000000003E-2</v>
          </cell>
        </row>
        <row r="559">
          <cell r="B559" t="str">
            <v>CAA04</v>
          </cell>
          <cell r="C559" t="str">
            <v>CONDUCTOR DE AA. DESNUDO  10 mm2, 7 HILOS</v>
          </cell>
          <cell r="D559">
            <v>0.15</v>
          </cell>
          <cell r="E559">
            <v>0.13059999999999999</v>
          </cell>
        </row>
        <row r="560">
          <cell r="B560" t="str">
            <v>CAA06</v>
          </cell>
          <cell r="C560" t="str">
            <v>CONDUCTOR DE AA. DESNUDO  16 mm2, 7 HILOS</v>
          </cell>
          <cell r="D560">
            <v>0.17</v>
          </cell>
          <cell r="E560">
            <v>0.18099999999999999</v>
          </cell>
        </row>
        <row r="561">
          <cell r="B561" t="str">
            <v>CAA01</v>
          </cell>
          <cell r="C561" t="str">
            <v>CONDUCTOR DE AA. DESNUDO   6 mm2, 1 HILO</v>
          </cell>
          <cell r="D561">
            <v>0.15</v>
          </cell>
          <cell r="E561">
            <v>9.7000000000000003E-2</v>
          </cell>
        </row>
        <row r="562">
          <cell r="B562" t="str">
            <v>CAA03</v>
          </cell>
          <cell r="C562" t="str">
            <v>CONDUCTOR DE AA. DESNUDO  10 mm2, 1 HILO</v>
          </cell>
          <cell r="D562">
            <v>0.15</v>
          </cell>
          <cell r="E562">
            <v>0.13059999999999999</v>
          </cell>
        </row>
        <row r="563">
          <cell r="B563" t="str">
            <v>CAA05</v>
          </cell>
          <cell r="C563" t="str">
            <v>CONDUCTOR DE AA. DESNUDO  16 mm2, 1 HILO</v>
          </cell>
          <cell r="D563">
            <v>0.17</v>
          </cell>
          <cell r="E563">
            <v>0.18099999999999999</v>
          </cell>
        </row>
        <row r="564">
          <cell r="B564" t="str">
            <v>CAA07</v>
          </cell>
          <cell r="C564" t="str">
            <v>CONDUCTOR DE AA. DESNUDO  25 mm2, 7 HILOS</v>
          </cell>
          <cell r="D564">
            <v>0.28999999999999998</v>
          </cell>
          <cell r="E564">
            <v>0.24</v>
          </cell>
        </row>
        <row r="565">
          <cell r="B565" t="str">
            <v>CAA08</v>
          </cell>
          <cell r="C565" t="str">
            <v>CONDUCTOR DE AA. DESNUDO  35 mm2, 7 HILOS</v>
          </cell>
          <cell r="D565">
            <v>0.32</v>
          </cell>
          <cell r="E565">
            <v>0.3</v>
          </cell>
        </row>
        <row r="566">
          <cell r="B566" t="str">
            <v>CAA09</v>
          </cell>
          <cell r="C566" t="str">
            <v>CONDUCTOR DE AA. DESNUDO  50 mm2, 19 HILOS</v>
          </cell>
          <cell r="D566">
            <v>0.46</v>
          </cell>
          <cell r="E566">
            <v>0.43</v>
          </cell>
        </row>
        <row r="567">
          <cell r="B567" t="str">
            <v>CAA10</v>
          </cell>
          <cell r="C567" t="str">
            <v>CONDUCTOR DE AA. DESNUDO  70 mm2, 19 HILOS</v>
          </cell>
          <cell r="D567">
            <v>0.68</v>
          </cell>
          <cell r="E567">
            <v>0.66</v>
          </cell>
        </row>
        <row r="568">
          <cell r="B568" t="str">
            <v>CAA19</v>
          </cell>
          <cell r="C568" t="str">
            <v>CONDUCTOR DE AA. DESNUDO  85 mm2</v>
          </cell>
          <cell r="D568">
            <v>0.96</v>
          </cell>
          <cell r="E568">
            <v>0.76059999999999994</v>
          </cell>
        </row>
        <row r="569">
          <cell r="B569" t="str">
            <v>CAA11</v>
          </cell>
          <cell r="C569" t="str">
            <v>CONDUCTOR DE AA. DESNUDO  95 mm2, 19 HILOS</v>
          </cell>
          <cell r="D569">
            <v>1.0900000000000001</v>
          </cell>
          <cell r="E569">
            <v>0.95</v>
          </cell>
        </row>
        <row r="570">
          <cell r="B570" t="str">
            <v>CAA12</v>
          </cell>
          <cell r="C570" t="str">
            <v>CONDUCTOR DE AA. DESNUDO 120 mm2, 19 HILOS</v>
          </cell>
          <cell r="D570">
            <v>1.22</v>
          </cell>
          <cell r="E570">
            <v>1.04</v>
          </cell>
        </row>
        <row r="571">
          <cell r="B571" t="str">
            <v>CAA20</v>
          </cell>
          <cell r="C571" t="str">
            <v>CONDUCTOR DE AA. DESNUDO  125 mm2</v>
          </cell>
          <cell r="D571">
            <v>1.45</v>
          </cell>
          <cell r="E571">
            <v>1.0966</v>
          </cell>
        </row>
        <row r="572">
          <cell r="B572" t="str">
            <v>CAA21</v>
          </cell>
          <cell r="C572" t="str">
            <v>CONDUCTOR DE AA. DESNUDO  150 mm2</v>
          </cell>
          <cell r="D572">
            <v>1.76</v>
          </cell>
          <cell r="E572">
            <v>1.3066</v>
          </cell>
        </row>
        <row r="573">
          <cell r="B573" t="str">
            <v>CAA13</v>
          </cell>
          <cell r="C573" t="str">
            <v>CONDUCTOR DE AA. DESNUDO 185 mm2,  19 HILOS</v>
          </cell>
          <cell r="D573">
            <v>2.1800000000000002</v>
          </cell>
          <cell r="E573">
            <v>1.6005999999999998</v>
          </cell>
        </row>
        <row r="574">
          <cell r="B574" t="str">
            <v>CAA24</v>
          </cell>
          <cell r="C574" t="str">
            <v>CONDUCTOR DE AA. DESNUDO 210 mm2</v>
          </cell>
          <cell r="D574">
            <v>2.4900000000000002</v>
          </cell>
          <cell r="E574">
            <v>1.8105999999999998</v>
          </cell>
        </row>
        <row r="575">
          <cell r="B575" t="str">
            <v>CAA22</v>
          </cell>
          <cell r="C575" t="str">
            <v>CONDUCTOR DE AA. DESNUDO  235 mm2</v>
          </cell>
          <cell r="D575">
            <v>2.79</v>
          </cell>
          <cell r="E575">
            <v>2.0206</v>
          </cell>
        </row>
        <row r="576">
          <cell r="B576" t="str">
            <v>CAA23</v>
          </cell>
          <cell r="C576" t="str">
            <v>CONDUCTOR DE AA. DESNUDO  240 mm2</v>
          </cell>
          <cell r="D576">
            <v>2.85</v>
          </cell>
          <cell r="E576">
            <v>2.0299999999999998</v>
          </cell>
        </row>
        <row r="577">
          <cell r="B577" t="str">
            <v>CAE06</v>
          </cell>
          <cell r="C577" t="str">
            <v>CONDUCTOR DE ALUMINIO AUTOSOPORTADO 3x16 mm2 + portante</v>
          </cell>
          <cell r="D577">
            <v>3.97</v>
          </cell>
          <cell r="E577">
            <v>1.4203770863694363</v>
          </cell>
        </row>
        <row r="578">
          <cell r="B578" t="str">
            <v>CAE07</v>
          </cell>
          <cell r="C578" t="str">
            <v>CONDUCTOR DE ALUMINIO AUTOSOPORTADO 3x25 mm2 + portante</v>
          </cell>
          <cell r="D578">
            <v>7.98</v>
          </cell>
          <cell r="E578">
            <v>4.1735668511944173</v>
          </cell>
        </row>
        <row r="579">
          <cell r="B579" t="str">
            <v>CAE01</v>
          </cell>
          <cell r="C579" t="str">
            <v>CONDUCTOR DE ALUMINIO AUTOSOPORTADO 3x35 mm2 + portante</v>
          </cell>
          <cell r="D579">
            <v>9.85</v>
          </cell>
          <cell r="E579">
            <v>6.4179442508710798</v>
          </cell>
        </row>
        <row r="580">
          <cell r="B580" t="str">
            <v>CAE04</v>
          </cell>
          <cell r="C580" t="str">
            <v>CONDUCTOR DE ALUMINIO AUTOSOPORTADO 3x50 mm2 + portante</v>
          </cell>
          <cell r="D580">
            <v>15.82</v>
          </cell>
          <cell r="E580">
            <v>8.4496611227867771</v>
          </cell>
        </row>
        <row r="581">
          <cell r="B581" t="str">
            <v>CAE02</v>
          </cell>
          <cell r="C581" t="str">
            <v>CONDUCTOR DE ALUMINIO AUTOSOPORTADO 3x70 mm2 + portante</v>
          </cell>
          <cell r="D581">
            <v>17.22</v>
          </cell>
          <cell r="E581">
            <v>10.14</v>
          </cell>
        </row>
        <row r="582">
          <cell r="B582" t="str">
            <v>CAE05</v>
          </cell>
          <cell r="C582" t="str">
            <v>CONDUCTOR DE ALUMINIO AUTOSOPORTADO 3x95 mm2 + portante</v>
          </cell>
          <cell r="D582">
            <v>19.96</v>
          </cell>
          <cell r="E582">
            <v>12.409321931972899</v>
          </cell>
        </row>
        <row r="583">
          <cell r="B583" t="str">
            <v>CAE03</v>
          </cell>
          <cell r="C583" t="str">
            <v>CONDUCTOR DE ALUMINIO AUTOSOPORTADO 3x120 mm2 + portante</v>
          </cell>
          <cell r="D583">
            <v>21.59</v>
          </cell>
          <cell r="E583">
            <v>14.067351916376307</v>
          </cell>
        </row>
        <row r="584">
          <cell r="B584" t="str">
            <v>CAE08</v>
          </cell>
          <cell r="C584" t="str">
            <v>CONDUCTOR DE ALUMINIO AUTOSOPORTADO 3x185 mm2 + portante</v>
          </cell>
          <cell r="D584">
            <v>25.94</v>
          </cell>
          <cell r="E584">
            <v>16.520897120490694</v>
          </cell>
        </row>
        <row r="585">
          <cell r="B585" t="str">
            <v>CAC73</v>
          </cell>
          <cell r="C585" t="str">
            <v>CONDUCTOR DE ALUMINIO AUTOSOPORTADO DE 1x10 mm2+portante</v>
          </cell>
          <cell r="D585">
            <v>0.53</v>
          </cell>
          <cell r="E585">
            <v>0.40439001742416758</v>
          </cell>
        </row>
        <row r="586">
          <cell r="B586" t="str">
            <v>CAC23</v>
          </cell>
          <cell r="C586" t="str">
            <v>CONDUCTOR DE ALUMINIO AUTOSOPORTADO DE 1x16 mm2+portante</v>
          </cell>
          <cell r="D586">
            <v>1.05</v>
          </cell>
          <cell r="E586">
            <v>0.75</v>
          </cell>
        </row>
        <row r="587">
          <cell r="B587" t="str">
            <v>CAC24</v>
          </cell>
          <cell r="C587" t="str">
            <v>CONDUCTOR DE ALUMINIO AUTOSOPORTADO DE 1x25 mm2+portante</v>
          </cell>
          <cell r="D587">
            <v>0.83</v>
          </cell>
          <cell r="E587">
            <v>0.8864505714631602</v>
          </cell>
        </row>
        <row r="588">
          <cell r="B588" t="str">
            <v>CAC25</v>
          </cell>
          <cell r="C588" t="str">
            <v>CONDUCTOR DE ALUMINIO AUTOSOPORTADO DE 1x35 mm2+portante</v>
          </cell>
          <cell r="D588">
            <v>1.1399999999999999</v>
          </cell>
          <cell r="E588">
            <v>1.0634686151495805</v>
          </cell>
        </row>
        <row r="589">
          <cell r="B589" t="str">
            <v>CAC26</v>
          </cell>
          <cell r="C589" t="str">
            <v>CONDUCTOR DE ALUMINIO AUTOSOPORTADO DE 1x50 mm2+portante</v>
          </cell>
          <cell r="D589">
            <v>1.5</v>
          </cell>
          <cell r="E589">
            <v>1.2511153031557476</v>
          </cell>
        </row>
        <row r="590">
          <cell r="B590" t="str">
            <v>CAC27</v>
          </cell>
          <cell r="C590" t="str">
            <v>CONDUCTOR DE ALUMINIO AUTOSOPORTADO DE 1x70 mm2+portante</v>
          </cell>
          <cell r="D590">
            <v>1.98</v>
          </cell>
          <cell r="E590">
            <v>1.4281333468421682</v>
          </cell>
        </row>
        <row r="591">
          <cell r="B591" t="str">
            <v>CAC28</v>
          </cell>
          <cell r="C591" t="str">
            <v>CONDUCTOR DE ALUMINIO AUTOSOPORTADO DE 1x95 mm2+portante</v>
          </cell>
          <cell r="D591">
            <v>2.59</v>
          </cell>
          <cell r="E591">
            <v>1.5887946326710445</v>
          </cell>
        </row>
        <row r="592">
          <cell r="B592" t="str">
            <v>CAC74</v>
          </cell>
          <cell r="C592" t="str">
            <v>CONDUCTOR DE ALUMINIO AUTOSOPORTADO, DUPLEX  DE 2 x 10 + 25 mm2</v>
          </cell>
          <cell r="D592">
            <v>1.22</v>
          </cell>
          <cell r="E592">
            <v>0.98949320708967137</v>
          </cell>
        </row>
        <row r="593">
          <cell r="B593" t="str">
            <v>CAC01</v>
          </cell>
          <cell r="C593" t="str">
            <v>CONDUCTOR DE ALUMINIO AUTOSOPORTADO, DUPLEX  DE 2 x  16 + 25 mm2</v>
          </cell>
          <cell r="D593">
            <v>1.22</v>
          </cell>
          <cell r="E593">
            <v>1.04</v>
          </cell>
        </row>
        <row r="594">
          <cell r="B594" t="str">
            <v>CAC02</v>
          </cell>
          <cell r="C594" t="str">
            <v>CONDUCTOR DE ALUMINIO AUTOSOPORTADO, DUPLEX  DE 2 x  25 + 25 mm2</v>
          </cell>
          <cell r="D594">
            <v>1.33</v>
          </cell>
          <cell r="E594">
            <v>1.24</v>
          </cell>
        </row>
        <row r="595">
          <cell r="B595" t="str">
            <v>CAC03</v>
          </cell>
          <cell r="C595" t="str">
            <v>CONDUCTOR DE ALUMINIO AUTOSOPORTADO, DUPLEX  DE 2 x  35 + 25 mm2</v>
          </cell>
          <cell r="D595">
            <v>1.59</v>
          </cell>
          <cell r="E595">
            <v>1.51</v>
          </cell>
        </row>
        <row r="596">
          <cell r="B596" t="str">
            <v>CAC04</v>
          </cell>
          <cell r="C596" t="str">
            <v>CONDUCTOR DE ALUMINIO AUTOSOPORTADO, DUPLEX  DE 2 x  50 + 35 mm2</v>
          </cell>
          <cell r="D596">
            <v>2.09</v>
          </cell>
          <cell r="E596">
            <v>1.9767170442392801</v>
          </cell>
        </row>
        <row r="597">
          <cell r="B597" t="str">
            <v>CAC05</v>
          </cell>
          <cell r="C597" t="str">
            <v>CONDUCTOR DE ALUMINIO AUTOSOPORTADO, DUPLEX  DE 2 x  70 + 50 mm2</v>
          </cell>
          <cell r="D597">
            <v>3.01</v>
          </cell>
          <cell r="E597">
            <v>2.7938967464385902</v>
          </cell>
        </row>
        <row r="598">
          <cell r="B598" t="str">
            <v>CAC06</v>
          </cell>
          <cell r="C598" t="str">
            <v>CONDUCTOR DE ALUMINIO AUTOSOPORTADO, DUPLEX  DE 2 x  95 + 70 mm2</v>
          </cell>
          <cell r="D598">
            <v>4.74</v>
          </cell>
          <cell r="E598">
            <v>4.3056890057872499</v>
          </cell>
        </row>
        <row r="599">
          <cell r="B599" t="str">
            <v>CAC07</v>
          </cell>
          <cell r="C599" t="str">
            <v>CONDUCTOR DE ALUMINIO AUTOSOPORTADO, DUPLEX  DE 2 x 120 + 95 mm2</v>
          </cell>
          <cell r="D599">
            <v>7.48</v>
          </cell>
          <cell r="E599">
            <v>6.6355200270693642</v>
          </cell>
        </row>
        <row r="600">
          <cell r="B600" t="str">
            <v>CAC75</v>
          </cell>
          <cell r="C600" t="str">
            <v>CONDUCTOR DE ALUMINIO AUTOSOPORTADO, TRIPLEX DE 3 x 10 +25 mm2</v>
          </cell>
          <cell r="D600">
            <v>1.04</v>
          </cell>
          <cell r="E600">
            <v>0.90469999999999995</v>
          </cell>
        </row>
        <row r="601">
          <cell r="B601" t="str">
            <v>CAC08</v>
          </cell>
          <cell r="C601" t="str">
            <v>CONDUCTOR DE ALUMINIO AUTOSOPORTADO, TRIPLEX DE 3 x  16 + 25 mm2</v>
          </cell>
          <cell r="D601">
            <v>1.77</v>
          </cell>
          <cell r="E601">
            <v>1.44</v>
          </cell>
        </row>
        <row r="602">
          <cell r="B602" t="str">
            <v>CAC09</v>
          </cell>
          <cell r="C602" t="str">
            <v>CONDUCTOR DE ALUMINIO AUTOSOPORTADO, TRIPLEX DE 3 x  25 + 25 mm2</v>
          </cell>
          <cell r="D602">
            <v>2.3199999999999998</v>
          </cell>
          <cell r="E602">
            <v>1.55</v>
          </cell>
        </row>
        <row r="603">
          <cell r="B603" t="str">
            <v>CAC10</v>
          </cell>
          <cell r="C603" t="str">
            <v>CONDUCTOR DE ALUMINIO AUTOSOPORTADO, TRIPLEX DE 3 x  35 + 25 mm2</v>
          </cell>
          <cell r="D603">
            <v>3.05</v>
          </cell>
          <cell r="E603">
            <v>2.5499999999999998</v>
          </cell>
        </row>
        <row r="604">
          <cell r="B604" t="str">
            <v>CAC11</v>
          </cell>
          <cell r="C604" t="str">
            <v>CONDUCTOR DE ALUMINIO AUTOSOPORTADO, TRIPLEX DE 3 x  50 + 35 mm2</v>
          </cell>
          <cell r="D604">
            <v>4.4400000000000004</v>
          </cell>
          <cell r="E604">
            <v>4.29</v>
          </cell>
        </row>
        <row r="605">
          <cell r="B605" t="str">
            <v>CAC12</v>
          </cell>
          <cell r="C605" t="str">
            <v>CONDUCTOR DE ALUMINIO AUTOSOPORTADO, TRIPLEX DE 3 x  70 + 50 mm2</v>
          </cell>
          <cell r="D605">
            <v>6.14</v>
          </cell>
          <cell r="E605">
            <v>5.0866999999999996</v>
          </cell>
        </row>
        <row r="606">
          <cell r="B606" t="str">
            <v>CAC13</v>
          </cell>
          <cell r="C606" t="str">
            <v>CONDUCTOR DE ALUMINIO AUTOSOPORTADO, TRIPLEX DE 3 x  95 + 70 mm2</v>
          </cell>
          <cell r="D606">
            <v>8.27</v>
          </cell>
          <cell r="E606">
            <v>6.8292000000000002</v>
          </cell>
        </row>
        <row r="607">
          <cell r="B607" t="str">
            <v>CAC14</v>
          </cell>
          <cell r="C607" t="str">
            <v>CONDUCTOR DE ALUMINIO AUTOSOPORTADO, TRIPLEX DE 3 x 120 + 95 mm2</v>
          </cell>
          <cell r="D607">
            <v>10.39</v>
          </cell>
          <cell r="E607">
            <v>8.5716999999999999</v>
          </cell>
        </row>
        <row r="608">
          <cell r="B608" t="str">
            <v>CAC29</v>
          </cell>
          <cell r="C608" t="str">
            <v>CONDUCTOR DE ALUMINIO AUTOSOPORTADO DE 3x150 mm2+portante</v>
          </cell>
          <cell r="D608">
            <v>12.94</v>
          </cell>
          <cell r="E608">
            <v>10.662700000000001</v>
          </cell>
        </row>
        <row r="609">
          <cell r="B609" t="str">
            <v>CAC80</v>
          </cell>
          <cell r="C609" t="str">
            <v>CONDUCTOR DE ALUMINIO AUTOSOPORTADO SP+AP 1x16 mm2+1x16 mm2+portante, PARA AP</v>
          </cell>
          <cell r="D609">
            <v>0.35</v>
          </cell>
          <cell r="E609">
            <v>0.40599696484916203</v>
          </cell>
        </row>
        <row r="610">
          <cell r="B610" t="str">
            <v>CAC82</v>
          </cell>
          <cell r="C610" t="str">
            <v>CONDUCTOR DE ALUMINIO AUTOSOPORTADO SP+AP 1x25 mm2+1x16 mm2+portante, PARA AP</v>
          </cell>
          <cell r="D610">
            <v>0.35</v>
          </cell>
          <cell r="E610">
            <v>0.40599696484916203</v>
          </cell>
        </row>
        <row r="611">
          <cell r="B611" t="str">
            <v>CAC84</v>
          </cell>
          <cell r="C611" t="str">
            <v>CONDUCTOR DE ALUMINIO AUTOSOPORTADO SP+AP 1x25 mm2+1x25 mm2+portante, PARA AP</v>
          </cell>
          <cell r="D611">
            <v>0.94</v>
          </cell>
          <cell r="E611">
            <v>0.77885132032288229</v>
          </cell>
        </row>
        <row r="612">
          <cell r="B612" t="str">
            <v>CAC86</v>
          </cell>
          <cell r="C612" t="str">
            <v>CONDUCTOR DE ALUMINIO AUTOSOPORTADO SP+AP 2x16 mm2+1x16 mm2+portante, PARA AP</v>
          </cell>
          <cell r="D612">
            <v>0.35</v>
          </cell>
          <cell r="E612">
            <v>0.40599696484916203</v>
          </cell>
        </row>
        <row r="613">
          <cell r="B613" t="str">
            <v>CAC88</v>
          </cell>
          <cell r="C613" t="str">
            <v>CONDUCTOR DE ALUMINIO AUTOSOPORTADO SP+AP 2x16 mm2+1x25 mm2+portante, PARA AP</v>
          </cell>
          <cell r="D613">
            <v>0.94</v>
          </cell>
          <cell r="E613">
            <v>0.77885132032288229</v>
          </cell>
        </row>
        <row r="614">
          <cell r="B614" t="str">
            <v>CAC90</v>
          </cell>
          <cell r="C614" t="str">
            <v>CONDUCTOR DE ALUMINIO AUTOSOPORTADO SP+AP 2x16 mm2+2x16 mm2+portante, PARA AP</v>
          </cell>
          <cell r="D614">
            <v>0.96</v>
          </cell>
          <cell r="E614">
            <v>0.79542262501060323</v>
          </cell>
        </row>
        <row r="615">
          <cell r="B615" t="str">
            <v>CAC92</v>
          </cell>
          <cell r="C615" t="str">
            <v>CONDUCTOR DE ALUMINIO AUTOSOPORTADO SP+AP 2x25 mm2+1x16 mm2+portante, PARA AP</v>
          </cell>
          <cell r="D615">
            <v>0.35</v>
          </cell>
          <cell r="E615">
            <v>0.40599696484916203</v>
          </cell>
        </row>
        <row r="616">
          <cell r="B616" t="str">
            <v>CAC94</v>
          </cell>
          <cell r="C616" t="str">
            <v>CONDUCTOR DE ALUMINIO AUTOSOPORTADO SP+AP 2x35 mm2+1x16 mm2+portante, PARA AP</v>
          </cell>
          <cell r="D616">
            <v>0.35</v>
          </cell>
          <cell r="E616">
            <v>0.40599696484916203</v>
          </cell>
        </row>
        <row r="617">
          <cell r="B617" t="str">
            <v>CAC61</v>
          </cell>
          <cell r="C617" t="str">
            <v>CONDUCTOR DE ALUMINIO AUTOSOPORTADO SP+AP 3x120 mm2+1x25 mm2+portante, PARA AP</v>
          </cell>
          <cell r="D617">
            <v>0.94</v>
          </cell>
          <cell r="E617">
            <v>0.77885132032288229</v>
          </cell>
        </row>
        <row r="618">
          <cell r="B618" t="str">
            <v>CAC62</v>
          </cell>
          <cell r="C618" t="str">
            <v>CONDUCTOR DE ALUMINIO AUTOSOPORTADO SP+AP 3x150 mm2+1x25 mm2+portante, PARA AP</v>
          </cell>
          <cell r="D618">
            <v>0.94</v>
          </cell>
          <cell r="E618">
            <v>0.77885132032288229</v>
          </cell>
        </row>
        <row r="619">
          <cell r="B619" t="str">
            <v>CAC69</v>
          </cell>
          <cell r="C619" t="str">
            <v>CONDUCTOR DE ALUMINIO AUTOSOPORTADO SP+AP 3x16 mm2+1x16 mm2+portante, PARA AP</v>
          </cell>
          <cell r="D619">
            <v>0.35</v>
          </cell>
          <cell r="E619">
            <v>0.40599696484916203</v>
          </cell>
        </row>
        <row r="620">
          <cell r="B620" t="str">
            <v>CAC68</v>
          </cell>
          <cell r="C620" t="str">
            <v>CONDUCTOR DE ALUMINIO AUTOSOPORTADO SP+AP 3x16 mm2+1x25 mm2+portante, PARA AP</v>
          </cell>
          <cell r="D620">
            <v>0.94</v>
          </cell>
          <cell r="E620">
            <v>0.77885132032288229</v>
          </cell>
        </row>
        <row r="621">
          <cell r="B621" t="str">
            <v>CAC77</v>
          </cell>
          <cell r="C621" t="str">
            <v>CONDUCTOR DE ALUMINIO AUTOSOPORTADO SP+AP 3x16 mm2+2x16 mm2+portante, PARA AP</v>
          </cell>
          <cell r="D621">
            <v>0.96</v>
          </cell>
          <cell r="E621">
            <v>0.79542262501060323</v>
          </cell>
        </row>
        <row r="622">
          <cell r="B622" t="str">
            <v>CAC70</v>
          </cell>
          <cell r="C622" t="str">
            <v>CONDUCTOR DE ALUMINIO AUTOSOPORTADO SP+AP 3x25 mm2+1x16 mm2+portante, PARA AP</v>
          </cell>
          <cell r="D622">
            <v>0.35</v>
          </cell>
          <cell r="E622">
            <v>0.40599696484916203</v>
          </cell>
        </row>
        <row r="623">
          <cell r="B623" t="str">
            <v>CAC42</v>
          </cell>
          <cell r="C623" t="str">
            <v>CONDUCTOR DE ALUMINIO AUTOSOPORTADO SP+AP 3x25 mm2+1x25 mm2+portante, PARA AP</v>
          </cell>
          <cell r="D623">
            <v>0.94</v>
          </cell>
          <cell r="E623">
            <v>0.77885132032288229</v>
          </cell>
        </row>
        <row r="624">
          <cell r="B624" t="str">
            <v>CAC46</v>
          </cell>
          <cell r="C624" t="str">
            <v>CONDUCTOR DE ALUMINIO AUTOSOPORTADO SP+AP 3x25 mm2+2x16 mm2+portante, PARA AP</v>
          </cell>
          <cell r="D624">
            <v>0.96</v>
          </cell>
          <cell r="E624">
            <v>0.79542262501060323</v>
          </cell>
        </row>
        <row r="625">
          <cell r="B625" t="str">
            <v>CAC71</v>
          </cell>
          <cell r="C625" t="str">
            <v>CONDUCTOR DE ALUMINIO AUTOSOPORTADO SP+AP 3x35 mm2+1x16 mm2+portante, PARA AP</v>
          </cell>
          <cell r="D625">
            <v>0.35</v>
          </cell>
          <cell r="E625">
            <v>0.40599696484916203</v>
          </cell>
        </row>
        <row r="626">
          <cell r="B626" t="str">
            <v>CAC43</v>
          </cell>
          <cell r="C626" t="str">
            <v>CONDUCTOR DE ALUMINIO AUTOSOPORTADO SP+AP 3x35 mm2+1x25 mm2+portante, PARA AP</v>
          </cell>
          <cell r="D626">
            <v>0.94</v>
          </cell>
          <cell r="E626">
            <v>0.77885132032288229</v>
          </cell>
        </row>
        <row r="627">
          <cell r="B627" t="str">
            <v>CAC51</v>
          </cell>
          <cell r="C627" t="str">
            <v>CONDUCTOR DE ALUMINIO AUTOSOPORTADO SP+AP 3x35 mm2+2x10 mm2+portante, PARA AP</v>
          </cell>
          <cell r="D627">
            <v>0.69</v>
          </cell>
          <cell r="E627">
            <v>0.57171001172637104</v>
          </cell>
        </row>
        <row r="628">
          <cell r="B628" t="str">
            <v>CAC47</v>
          </cell>
          <cell r="C628" t="str">
            <v>CONDUCTOR DE ALUMINIO AUTOSOPORTADO SP+AP 3x35 mm2+2x16 mm2+portante, PARA AP</v>
          </cell>
          <cell r="D628">
            <v>0.96</v>
          </cell>
          <cell r="E628">
            <v>0.79542262501060323</v>
          </cell>
        </row>
        <row r="629">
          <cell r="B629" t="str">
            <v>CAC50</v>
          </cell>
          <cell r="C629" t="str">
            <v>CONDUCTOR DE ALUMINIO AUTOSOPORTADO SP+AP 3x35 mm2+2x6 mm2+portante, PARA AP</v>
          </cell>
          <cell r="D629">
            <v>0.48</v>
          </cell>
          <cell r="E629">
            <v>0.39771131250530162</v>
          </cell>
        </row>
        <row r="630">
          <cell r="B630" t="str">
            <v>CAC72</v>
          </cell>
          <cell r="C630" t="str">
            <v>CONDUCTOR DE ALUMINIO AUTOSOPORTADO SP+AP 3x50 mm2+1x16 mm2+portante, PARA AP</v>
          </cell>
          <cell r="D630">
            <v>0.35</v>
          </cell>
          <cell r="E630">
            <v>0.40599696484916203</v>
          </cell>
        </row>
        <row r="631">
          <cell r="B631" t="str">
            <v>CAC44</v>
          </cell>
          <cell r="C631" t="str">
            <v>CONDUCTOR DE ALUMINIO AUTOSOPORTADO SP+AP 3x50 mm2+1x25 mm2+portante, PARA AP</v>
          </cell>
          <cell r="D631">
            <v>0.94</v>
          </cell>
          <cell r="E631">
            <v>0.77885132032288229</v>
          </cell>
        </row>
        <row r="632">
          <cell r="B632" t="str">
            <v>CAC48</v>
          </cell>
          <cell r="C632" t="str">
            <v>CONDUCTOR DE ALUMINIO AUTOSOPORTADO SP+AP 3x50 mm2+2x16 mm2+portante, PARA AP</v>
          </cell>
          <cell r="D632">
            <v>0.96</v>
          </cell>
          <cell r="E632">
            <v>0.79542262501060323</v>
          </cell>
        </row>
        <row r="633">
          <cell r="B633" t="str">
            <v>CAC52</v>
          </cell>
          <cell r="C633" t="str">
            <v>CONDUCTOR DE ALUMINIO AUTOSOPORTADO SP+AP 3x70 mm2+1x16 mm2+portante, PARA AP</v>
          </cell>
          <cell r="D633">
            <v>0.35</v>
          </cell>
          <cell r="E633">
            <v>0.40599696484916203</v>
          </cell>
        </row>
        <row r="634">
          <cell r="B634" t="str">
            <v>CAC45</v>
          </cell>
          <cell r="C634" t="str">
            <v>CONDUCTOR DE ALUMINIO AUTOSOPORTADO SP+AP 3x70 mm2+1x25 mm2+portante, PARA AP</v>
          </cell>
          <cell r="D634">
            <v>0.94</v>
          </cell>
          <cell r="E634">
            <v>0.77885132032288229</v>
          </cell>
        </row>
        <row r="635">
          <cell r="B635" t="str">
            <v>CAC54</v>
          </cell>
          <cell r="C635" t="str">
            <v>CONDUCTOR DE ALUMINIO AUTOSOPORTADO SP+AP 3x70 mm2+2x10 mm2+portante, PARA AP</v>
          </cell>
          <cell r="D635">
            <v>0.69</v>
          </cell>
          <cell r="E635">
            <v>0.57171001172637104</v>
          </cell>
        </row>
        <row r="636">
          <cell r="B636" t="str">
            <v>CAC49</v>
          </cell>
          <cell r="C636" t="str">
            <v>CONDUCTOR DE ALUMINIO AUTOSOPORTADO SP+AP 3x70 mm2+2x16 mm2+portante, PARA AP</v>
          </cell>
          <cell r="D636">
            <v>0.96</v>
          </cell>
          <cell r="E636">
            <v>0.79542262501060323</v>
          </cell>
        </row>
        <row r="637">
          <cell r="B637" t="str">
            <v>CAC53</v>
          </cell>
          <cell r="C637" t="str">
            <v>CONDUCTOR DE ALUMINIO AUTOSOPORTADO SP+AP 3x70 mm2+2x6 mm2+portante, PARA AP</v>
          </cell>
          <cell r="D637">
            <v>0.48</v>
          </cell>
          <cell r="E637">
            <v>0.39771131250530162</v>
          </cell>
        </row>
        <row r="638">
          <cell r="B638" t="str">
            <v>CAC57</v>
          </cell>
          <cell r="C638" t="str">
            <v>CONDUCTOR DE ALUMINIO AUTOSOPORTADO SP+AP 3x95 mm2+1x10 mm2+portante, PARA AP</v>
          </cell>
          <cell r="D638">
            <v>0.27</v>
          </cell>
          <cell r="E638">
            <v>0.22371261328423217</v>
          </cell>
        </row>
        <row r="639">
          <cell r="B639" t="str">
            <v>CAC58</v>
          </cell>
          <cell r="C639" t="str">
            <v>CONDUCTOR DE ALUMINIO AUTOSOPORTADO SP+AP 3x95 mm2+1x16 mm2+portante, PARA AP</v>
          </cell>
          <cell r="D639">
            <v>0.35</v>
          </cell>
          <cell r="E639">
            <v>0.40599696484916203</v>
          </cell>
        </row>
        <row r="640">
          <cell r="B640" t="str">
            <v>CAC59</v>
          </cell>
          <cell r="C640" t="str">
            <v>CONDUCTOR DE ALUMINIO AUTOSOPORTADO SP+AP 3x95 mm2+1x25 mm2+portante, PARA AP</v>
          </cell>
          <cell r="D640">
            <v>0.94</v>
          </cell>
          <cell r="E640">
            <v>0.77885132032288229</v>
          </cell>
        </row>
        <row r="641">
          <cell r="B641" t="str">
            <v>CAC55</v>
          </cell>
          <cell r="C641" t="str">
            <v>CONDUCTOR DE ALUMINIO AUTOSOPORTADO SP+AP 3x95 mm2+1x6 mm2+portante, PARA AP</v>
          </cell>
          <cell r="D641">
            <v>0.14000000000000001</v>
          </cell>
          <cell r="E641">
            <v>0.11599913281404631</v>
          </cell>
        </row>
        <row r="642">
          <cell r="B642" t="str">
            <v>CAC60</v>
          </cell>
          <cell r="C642" t="str">
            <v>CONDUCTOR DE ALUMINIO AUTOSOPORTADO SP+AP 3x95 mm2+2x16 mm2+portante, PARA AP</v>
          </cell>
          <cell r="D642">
            <v>0.96</v>
          </cell>
          <cell r="E642">
            <v>0.79542262501060323</v>
          </cell>
        </row>
        <row r="643">
          <cell r="B643" t="str">
            <v>CAC79</v>
          </cell>
          <cell r="C643" t="str">
            <v>CONDUCTOR DE ALUMINIO AUTOSOPORTADO SP+AP 1x16 mm2+1x16 mm2+portante, PARA SP</v>
          </cell>
          <cell r="D643">
            <v>1.05</v>
          </cell>
          <cell r="E643">
            <v>0.36840182109050279</v>
          </cell>
        </row>
        <row r="644">
          <cell r="B644" t="str">
            <v>CAC81</v>
          </cell>
          <cell r="C644" t="str">
            <v>CONDUCTOR DE ALUMINIO AUTOSOPORTADO SP+AP 1x25 mm2+1x16 mm2+portante, PARA SP</v>
          </cell>
          <cell r="D644">
            <v>1.26</v>
          </cell>
          <cell r="E644">
            <v>0.45156805274039447</v>
          </cell>
        </row>
        <row r="645">
          <cell r="B645" t="str">
            <v>CAC83</v>
          </cell>
          <cell r="C645" t="str">
            <v>CONDUCTOR DE ALUMINIO AUTOSOPORTADO SP+AP 1x25 mm2+1x25 mm2+portante, PARA SP</v>
          </cell>
          <cell r="D645">
            <v>1.26</v>
          </cell>
          <cell r="E645">
            <v>0.45156805274039447</v>
          </cell>
        </row>
        <row r="646">
          <cell r="B646" t="str">
            <v>CAC85</v>
          </cell>
          <cell r="C646" t="str">
            <v>CONDUCTOR DE ALUMINIO AUTOSOPORTADO SP+AP 2x16 mm2+1x16 mm2+portante, PARA SP</v>
          </cell>
          <cell r="D646">
            <v>1.29</v>
          </cell>
          <cell r="E646">
            <v>0.4802129384789649</v>
          </cell>
        </row>
        <row r="647">
          <cell r="B647" t="str">
            <v>CAC87</v>
          </cell>
          <cell r="C647" t="str">
            <v>CONDUCTOR DE ALUMINIO AUTOSOPORTADO SP+AP 2x16 mm2+1x25 mm2+portante, PARA SP</v>
          </cell>
          <cell r="D647">
            <v>1.29</v>
          </cell>
          <cell r="E647">
            <v>0.4802129384789649</v>
          </cell>
        </row>
        <row r="648">
          <cell r="B648" t="str">
            <v>CAC89</v>
          </cell>
          <cell r="C648" t="str">
            <v>CONDUCTOR DE ALUMINIO AUTOSOPORTADO SP+AP 2x16 mm2+2x16 mm2+portante, PARA SP</v>
          </cell>
          <cell r="D648">
            <v>1.29</v>
          </cell>
          <cell r="E648">
            <v>0.4802129384789649</v>
          </cell>
        </row>
        <row r="649">
          <cell r="B649" t="str">
            <v>CAC91</v>
          </cell>
          <cell r="C649" t="str">
            <v>CONDUCTOR DE ALUMINIO AUTOSOPORTADO SP+AP 2x25 mm2+1x16 mm2+portante, PARA SP</v>
          </cell>
          <cell r="D649">
            <v>1.79</v>
          </cell>
          <cell r="E649">
            <v>1.0840030351508378</v>
          </cell>
        </row>
        <row r="650">
          <cell r="B650" t="str">
            <v>CAC93</v>
          </cell>
          <cell r="C650" t="str">
            <v>CONDUCTOR DE ALUMINIO AUTOSOPORTADO SP+AP 2x35 mm2+1x16 mm2+portante, PARA SP</v>
          </cell>
          <cell r="D650">
            <v>2.4500000000000002</v>
          </cell>
          <cell r="E650">
            <v>1.1312024281206703</v>
          </cell>
        </row>
        <row r="651">
          <cell r="B651" t="str">
            <v>CAC40</v>
          </cell>
          <cell r="C651" t="str">
            <v>CONDUCTOR DE ALUMINIO AUTOSOPORTADO SP+AP 3x120 mm2+1x25 mm2+portante, PARA SP</v>
          </cell>
          <cell r="D651">
            <v>8.84</v>
          </cell>
          <cell r="E651">
            <v>7.854798421979706</v>
          </cell>
        </row>
        <row r="652">
          <cell r="B652" t="str">
            <v>CAC41</v>
          </cell>
          <cell r="C652" t="str">
            <v>CONDUCTOR DE ALUMINIO AUTOSOPORTADO SP+AP 3x150 mm2+1x25 mm2+portante, PARA SP</v>
          </cell>
          <cell r="D652">
            <v>10.89</v>
          </cell>
          <cell r="E652">
            <v>8.2442240821411481</v>
          </cell>
        </row>
        <row r="653">
          <cell r="B653" t="str">
            <v>CAC64</v>
          </cell>
          <cell r="C653" t="str">
            <v>CONDUCTOR DE ALUMINIO AUTOSOPORTADO SP+AP 3x16 mm2+1x16 mm2+portante, PARA SP</v>
          </cell>
          <cell r="D653">
            <v>1.35</v>
          </cell>
          <cell r="E653">
            <v>0.79569281823348159</v>
          </cell>
        </row>
        <row r="654">
          <cell r="B654" t="str">
            <v>CAC63</v>
          </cell>
          <cell r="C654" t="str">
            <v>CONDUCTOR DE ALUMINIO AUTOSOPORTADO SP+AP 3x16 mm2+1x25 mm2+portante, PARA SP</v>
          </cell>
          <cell r="D654">
            <v>1.35</v>
          </cell>
          <cell r="E654">
            <v>0.79569281823348159</v>
          </cell>
        </row>
        <row r="655">
          <cell r="B655" t="str">
            <v>CAC78</v>
          </cell>
          <cell r="C655" t="str">
            <v>CONDUCTOR DE ALUMINIO AUTOSOPORTADO SP+AP 3x16 mm2+2x16 mm2+portante, PARA SP</v>
          </cell>
          <cell r="D655">
            <v>1.35</v>
          </cell>
          <cell r="E655">
            <v>0.79569281823348159</v>
          </cell>
        </row>
        <row r="656">
          <cell r="B656" t="str">
            <v>CAC65</v>
          </cell>
          <cell r="C656" t="str">
            <v>CONDUCTOR DE ALUMINIO AUTOSOPORTADO SP+AP 3x25 mm2+1x16 mm2+portante, PARA SP</v>
          </cell>
          <cell r="D656">
            <v>1.78</v>
          </cell>
          <cell r="E656">
            <v>1.2322678807270018</v>
          </cell>
        </row>
        <row r="657">
          <cell r="B657" t="str">
            <v>CAC15</v>
          </cell>
          <cell r="C657" t="str">
            <v>CONDUCTOR DE ALUMINIO AUTOSOPORTADO SP+AP 3x25 mm2+1x25 mm2+portante, PARA SP</v>
          </cell>
          <cell r="D657">
            <v>1.78</v>
          </cell>
          <cell r="E657">
            <v>1.2322678807270018</v>
          </cell>
        </row>
        <row r="658">
          <cell r="B658" t="str">
            <v>CAC19</v>
          </cell>
          <cell r="C658" t="str">
            <v>CONDUCTOR DE ALUMINIO AUTOSOPORTADO SP+AP 3x25 mm2+2x16 mm2+portante, PARA SP</v>
          </cell>
          <cell r="D658">
            <v>1.78</v>
          </cell>
          <cell r="E658">
            <v>1.2322678807270018</v>
          </cell>
        </row>
        <row r="659">
          <cell r="B659" t="str">
            <v>CAC66</v>
          </cell>
          <cell r="C659" t="str">
            <v>CONDUCTOR DE ALUMINIO AUTOSOPORTADO SP+AP 3x35 mm2+1x16 mm2+portante, PARA SP</v>
          </cell>
          <cell r="D659">
            <v>2.0299999999999998</v>
          </cell>
          <cell r="E659">
            <v>1.3488565234386045</v>
          </cell>
        </row>
        <row r="660">
          <cell r="B660" t="str">
            <v>CAC16</v>
          </cell>
          <cell r="C660" t="str">
            <v>CONDUCTOR DE ALUMINIO AUTOSOPORTADO SP+AP 3x35 mm2+1x25 mm2+portante, PARA SP</v>
          </cell>
          <cell r="D660">
            <v>2.0299999999999998</v>
          </cell>
          <cell r="E660">
            <v>1.3488565234386045</v>
          </cell>
        </row>
        <row r="661">
          <cell r="B661" t="str">
            <v>CAC31</v>
          </cell>
          <cell r="C661" t="str">
            <v>CONDUCTOR DE ALUMINIO AUTOSOPORTADO SP+AP 3x35 mm2+2x10 mm2+portante, PARA SP</v>
          </cell>
          <cell r="D661">
            <v>2.0299999999999998</v>
          </cell>
          <cell r="E661">
            <v>1.3488565234386045</v>
          </cell>
        </row>
        <row r="662">
          <cell r="B662" t="str">
            <v>CAC20</v>
          </cell>
          <cell r="C662" t="str">
            <v>CONDUCTOR DE ALUMINIO AUTOSOPORTADO SP+AP 3x35 mm2+2x16 mm2+portante, PARA SP</v>
          </cell>
          <cell r="D662">
            <v>2.0299999999999998</v>
          </cell>
          <cell r="E662">
            <v>1.3488565234386045</v>
          </cell>
        </row>
        <row r="663">
          <cell r="B663" t="str">
            <v>CAC30</v>
          </cell>
          <cell r="C663" t="str">
            <v>CONDUCTOR DE ALUMINIO AUTOSOPORTADO SP+AP 3x35 mm2+2x6 mm2+portante, PARA SP</v>
          </cell>
          <cell r="D663">
            <v>2.0299999999999998</v>
          </cell>
          <cell r="E663">
            <v>1.3488565234386045</v>
          </cell>
        </row>
        <row r="664">
          <cell r="B664" t="str">
            <v>CAC67</v>
          </cell>
          <cell r="C664" t="str">
            <v>CONDUCTOR DE ALUMINIO AUTOSOPORTADO SP+AP 3x50 mm2+1x16 mm2+portante, PARA SP</v>
          </cell>
          <cell r="D664">
            <v>3.33</v>
          </cell>
          <cell r="E664">
            <v>2.0662837734409609</v>
          </cell>
        </row>
        <row r="665">
          <cell r="B665" t="str">
            <v>CAC17</v>
          </cell>
          <cell r="C665" t="str">
            <v>CONDUCTOR DE ALUMINIO AUTOSOPORTADO SP+AP 3x50 mm2+1x25 mm2+portante, PARA SP</v>
          </cell>
          <cell r="D665">
            <v>3.33</v>
          </cell>
          <cell r="E665">
            <v>2.0662837734409609</v>
          </cell>
        </row>
        <row r="666">
          <cell r="B666" t="str">
            <v>CAC21</v>
          </cell>
          <cell r="C666" t="str">
            <v>CONDUCTOR DE ALUMINIO AUTOSOPORTADO SP+AP 3x50 mm2+2x16 mm2+portante, PARA SP</v>
          </cell>
          <cell r="D666">
            <v>3.33</v>
          </cell>
          <cell r="E666">
            <v>2.0662837734409609</v>
          </cell>
        </row>
        <row r="667">
          <cell r="B667" t="str">
            <v>CAC32</v>
          </cell>
          <cell r="C667" t="str">
            <v>CONDUCTOR DE ALUMINIO AUTOSOPORTADO SP+AP 3x70 mm2+1x16 mm2+portante, PARA SP</v>
          </cell>
          <cell r="D667">
            <v>4.83</v>
          </cell>
          <cell r="E667">
            <v>3.1912436023678943</v>
          </cell>
        </row>
        <row r="668">
          <cell r="B668" t="str">
            <v>CAC18</v>
          </cell>
          <cell r="C668" t="str">
            <v>CONDUCTOR DE ALUMINIO AUTOSOPORTADO SP+AP 3x70 mm2+1x25 mm2+portante, PARA SP</v>
          </cell>
          <cell r="D668">
            <v>4.83</v>
          </cell>
          <cell r="E668">
            <v>3.1912436023678943</v>
          </cell>
        </row>
        <row r="669">
          <cell r="B669" t="str">
            <v>CAC34</v>
          </cell>
          <cell r="C669" t="str">
            <v>CONDUCTOR DE ALUMINIO AUTOSOPORTADO SP+AP 3x70 mm2+2x10 mm2+portante, PARA SP</v>
          </cell>
          <cell r="D669">
            <v>4.83</v>
          </cell>
          <cell r="E669">
            <v>3.1912436023678943</v>
          </cell>
        </row>
        <row r="670">
          <cell r="B670" t="str">
            <v>CAC22</v>
          </cell>
          <cell r="C670" t="str">
            <v>CONDUCTOR DE ALUMINIO AUTOSOPORTADO SP+AP 3x70 mm2+2x16 mm2+portante, PARA SP</v>
          </cell>
          <cell r="D670">
            <v>4.83</v>
          </cell>
          <cell r="E670">
            <v>3.1912436023678943</v>
          </cell>
        </row>
        <row r="671">
          <cell r="B671" t="str">
            <v>CAC33</v>
          </cell>
          <cell r="C671" t="str">
            <v>CONDUCTOR DE ALUMINIO AUTOSOPORTADO SP+AP 3x70 mm2+2x6 mm2+portante, PARA SP</v>
          </cell>
          <cell r="D671">
            <v>4.83</v>
          </cell>
          <cell r="E671">
            <v>3.1912436023678943</v>
          </cell>
        </row>
        <row r="672">
          <cell r="B672" t="str">
            <v>CAC36</v>
          </cell>
          <cell r="C672" t="str">
            <v>CONDUCTOR DE ALUMINIO AUTOSOPORTADO SP+AP 3x95 mm2+1x10 mm2+portante, PARA SP</v>
          </cell>
          <cell r="D672">
            <v>5.35</v>
          </cell>
          <cell r="E672">
            <v>6.9060912286076839</v>
          </cell>
        </row>
        <row r="673">
          <cell r="B673" t="str">
            <v>CAC37</v>
          </cell>
          <cell r="C673" t="str">
            <v>CONDUCTOR DE ALUMINIO AUTOSOPORTADO SP+AP 3x95 mm2+1x16 mm2+portante, PARA SP</v>
          </cell>
          <cell r="D673">
            <v>5.35</v>
          </cell>
          <cell r="E673">
            <v>6.9060912286076839</v>
          </cell>
        </row>
        <row r="674">
          <cell r="B674" t="str">
            <v>CAC38</v>
          </cell>
          <cell r="C674" t="str">
            <v>CONDUCTOR DE ALUMINIO AUTOSOPORTADO SP+AP 3x95 mm2+1x25 mm2+portante, PARA SP</v>
          </cell>
          <cell r="D674">
            <v>5.35</v>
          </cell>
          <cell r="E674">
            <v>6.9060912286076839</v>
          </cell>
        </row>
        <row r="675">
          <cell r="B675" t="str">
            <v>CAC35</v>
          </cell>
          <cell r="C675" t="str">
            <v>CONDUCTOR DE ALUMINIO AUTOSOPORTADO SP+AP 3x95 mm2+1x6 mm2+portante, PARA SP</v>
          </cell>
          <cell r="D675">
            <v>5.35</v>
          </cell>
          <cell r="E675">
            <v>6.9060912286076839</v>
          </cell>
        </row>
        <row r="676">
          <cell r="B676" t="str">
            <v>CAC39</v>
          </cell>
          <cell r="C676" t="str">
            <v>CONDUCTOR DE ALUMINIO AUTOSOPORTADO SP+AP 3x95 mm2+2x16 mm2+portante, PARA SP</v>
          </cell>
          <cell r="D676">
            <v>5.35</v>
          </cell>
          <cell r="E676">
            <v>6.9060912286076839</v>
          </cell>
        </row>
        <row r="677">
          <cell r="B677" t="str">
            <v>CAC95</v>
          </cell>
          <cell r="C677" t="str">
            <v>CONDUCTOR DE ALUMINIO AUTOSOPORTADO SP+AP 1x35 mm2+1x16 mm2+portante, PARA AP</v>
          </cell>
          <cell r="D677">
            <v>0.94</v>
          </cell>
          <cell r="E677">
            <v>0.77885132032288229</v>
          </cell>
        </row>
        <row r="678">
          <cell r="B678" t="str">
            <v>CAC76</v>
          </cell>
          <cell r="C678" t="str">
            <v>CONDUCTOR DE ALUMINIO AUTOSOPORTADO SP+AP 3x16 mm2+1x10 mm2+portante, PARA SP</v>
          </cell>
          <cell r="D678">
            <v>1.35</v>
          </cell>
          <cell r="E678">
            <v>0.79569281823348159</v>
          </cell>
        </row>
        <row r="679">
          <cell r="B679" t="str">
            <v>CAC97</v>
          </cell>
          <cell r="C679" t="str">
            <v>CONDUCTOR DE ALUMINIO AUTOSOPORTADO SP+AP 3x120 mm2+portante, PARA AP</v>
          </cell>
          <cell r="D679">
            <v>0</v>
          </cell>
          <cell r="E679">
            <v>7.854798421979706</v>
          </cell>
        </row>
        <row r="680">
          <cell r="B680" t="str">
            <v>CAC96</v>
          </cell>
          <cell r="C680" t="str">
            <v>CONDUCTOR DE ALUMINIO AUTOSOPORTADO SP+AP 1x35 mm2+1x16 mm2+portante, PARA SP</v>
          </cell>
          <cell r="D680">
            <v>1.1399999999999999</v>
          </cell>
          <cell r="E680">
            <v>0.77885132032288229</v>
          </cell>
        </row>
        <row r="681">
          <cell r="B681" t="str">
            <v>CAC98</v>
          </cell>
          <cell r="C681" t="str">
            <v>CONDUCTOR DE ALUMINIO AUTOSOPORTADO DE 3x300 mm2+portante</v>
          </cell>
          <cell r="D681" t="str">
            <v>NUEVO</v>
          </cell>
          <cell r="E681">
            <v>21.117699999999999</v>
          </cell>
        </row>
        <row r="682">
          <cell r="B682" t="str">
            <v>CAB01</v>
          </cell>
          <cell r="C682" t="str">
            <v>CONDUCTOR DE ALUM. PROTEGIDO, DE  6 mm2, 1 HILO; BAJA TENSION</v>
          </cell>
          <cell r="D682">
            <v>0.24</v>
          </cell>
          <cell r="E682">
            <v>0.20342849043801392</v>
          </cell>
        </row>
        <row r="683">
          <cell r="B683" t="str">
            <v>CAB03</v>
          </cell>
          <cell r="C683" t="str">
            <v>CONDUCTOR DE ALUM. PROTEGIDO, DE 10 mm2, 1 HILO; BAJA TENSION</v>
          </cell>
          <cell r="D683">
            <v>0.24</v>
          </cell>
          <cell r="E683">
            <v>0.22312107130645889</v>
          </cell>
        </row>
        <row r="684">
          <cell r="B684" t="str">
            <v>CAB05</v>
          </cell>
          <cell r="C684" t="str">
            <v>CONDUCTOR DE ALUM. PROTEGIDO, DE 16 mm2, 1 HILO; BAJA TENSION</v>
          </cell>
          <cell r="D684">
            <v>0.4</v>
          </cell>
          <cell r="E684">
            <v>0.25629126324554147</v>
          </cell>
        </row>
        <row r="685">
          <cell r="B685" t="str">
            <v>CAB02</v>
          </cell>
          <cell r="C685" t="str">
            <v>CONDUCTOR DE ALUM. PROTEGIDO, DE  6 mm2, 7 HILOS; BAJA TENSION</v>
          </cell>
          <cell r="D685">
            <v>0.24</v>
          </cell>
          <cell r="E685">
            <v>0.20342849043801392</v>
          </cell>
        </row>
        <row r="686">
          <cell r="B686" t="str">
            <v>CAB04</v>
          </cell>
          <cell r="C686" t="str">
            <v>CONDUCTOR DE ALUM. PROTEGIDO, DE 10 mm2, 7 HILOS; BAJA TENSION</v>
          </cell>
          <cell r="D686">
            <v>0.24</v>
          </cell>
          <cell r="E686">
            <v>0.22312107130645889</v>
          </cell>
        </row>
        <row r="687">
          <cell r="B687" t="str">
            <v>CAB06</v>
          </cell>
          <cell r="C687" t="str">
            <v>CONDUCTOR DE ALUM. PROTEGIDO, DE 16 mm2, 7 HILOS; BAJA TENSION</v>
          </cell>
          <cell r="D687">
            <v>0.4</v>
          </cell>
          <cell r="E687">
            <v>0.25629126324554147</v>
          </cell>
        </row>
        <row r="688">
          <cell r="B688" t="str">
            <v>CAB07</v>
          </cell>
          <cell r="C688" t="str">
            <v>CONDUCTOR DE ALUM. PROTEGIDO, DE 25 mm2, 7 HILOS; BAJA TENSION</v>
          </cell>
          <cell r="D688">
            <v>0.53</v>
          </cell>
          <cell r="E688">
            <v>0.31551762520806476</v>
          </cell>
        </row>
        <row r="689">
          <cell r="B689" t="str">
            <v>CAB08</v>
          </cell>
          <cell r="C689" t="str">
            <v>CONDUCTOR DE ALUM. PROTEGIDO, DE 35 mm2, 7 HILOS; BAJA TENSION</v>
          </cell>
          <cell r="D689">
            <v>0.88</v>
          </cell>
          <cell r="E689">
            <v>0.39750779532746017</v>
          </cell>
        </row>
        <row r="690">
          <cell r="B690" t="str">
            <v>CAB09</v>
          </cell>
          <cell r="C690" t="str">
            <v>CONDUCTOR DE ALUM. PROTEGIDO, DE 50 mm2, 7 HILOS; BAJA TENSION</v>
          </cell>
          <cell r="D690">
            <v>0.98</v>
          </cell>
          <cell r="E690">
            <v>0.45</v>
          </cell>
        </row>
        <row r="691">
          <cell r="B691" t="str">
            <v>CAB10</v>
          </cell>
          <cell r="C691" t="str">
            <v>CONDUCTOR DE ALUM. PROTEGIDO, DE 70 mm2, 19 HILOS; BAJA TENSION</v>
          </cell>
          <cell r="D691">
            <v>1.31</v>
          </cell>
          <cell r="E691">
            <v>1.03</v>
          </cell>
        </row>
        <row r="692">
          <cell r="B692" t="str">
            <v>CAB11</v>
          </cell>
          <cell r="C692" t="str">
            <v>CONDUCTOR DE ALUM. PROTEGIDO, DE 95 mm2; BAJA TENSION</v>
          </cell>
          <cell r="D692">
            <v>1.71</v>
          </cell>
          <cell r="E692">
            <v>1.5895632068307743</v>
          </cell>
        </row>
        <row r="693">
          <cell r="B693" t="str">
            <v>CAB12</v>
          </cell>
          <cell r="C693" t="str">
            <v>CONDUCTOR DE ALUM. PROTEGIDO, DE 120 mm2; BAJA TENSION</v>
          </cell>
          <cell r="D693">
            <v>2.12</v>
          </cell>
          <cell r="E693">
            <v>2.12</v>
          </cell>
        </row>
        <row r="694">
          <cell r="B694" t="str">
            <v>CAB13</v>
          </cell>
          <cell r="C694" t="str">
            <v>CONDUCTOR DE ALUM. PROTEGIDO, DE 150 mm2; BAJA TENSION</v>
          </cell>
          <cell r="D694">
            <v>2.6</v>
          </cell>
          <cell r="E694">
            <v>2.6</v>
          </cell>
        </row>
        <row r="695">
          <cell r="B695" t="str">
            <v>CAB14</v>
          </cell>
          <cell r="C695" t="str">
            <v>CONDUCTOR DE ALUM. PROTEGIDO, DE 185 mm2; BAJA TENSION</v>
          </cell>
          <cell r="D695">
            <v>3.17</v>
          </cell>
          <cell r="E695">
            <v>3.17</v>
          </cell>
        </row>
        <row r="696">
          <cell r="B696" t="str">
            <v>CAB15</v>
          </cell>
          <cell r="C696" t="str">
            <v>CONDUCTOR DE ALUM. PROTEGIDO, DE 240 mm2; BAJA TENSION</v>
          </cell>
          <cell r="D696">
            <v>4.0599999999999996</v>
          </cell>
          <cell r="E696">
            <v>4.0599999999999996</v>
          </cell>
        </row>
        <row r="697">
          <cell r="B697" t="str">
            <v>CAM02</v>
          </cell>
          <cell r="C697" t="str">
            <v>CONDUCTOR DE ALUMINIO PROTEGIDO, DE 50 mm2</v>
          </cell>
          <cell r="D697">
            <v>0.98</v>
          </cell>
          <cell r="E697">
            <v>0.44999999999999996</v>
          </cell>
        </row>
        <row r="698">
          <cell r="B698" t="str">
            <v>CAM01</v>
          </cell>
          <cell r="C698" t="str">
            <v>CONDUCTOR DE ALUMINIO PROTEGIDO, DE 70 mm2, 7 HILOS; MEDIA TENSIÓN</v>
          </cell>
          <cell r="D698">
            <v>1.31</v>
          </cell>
          <cell r="E698">
            <v>1.03</v>
          </cell>
        </row>
        <row r="699">
          <cell r="B699" t="str">
            <v>CBC37</v>
          </cell>
          <cell r="C699" t="str">
            <v xml:space="preserve">CONDUCTOR DE COBRE AUTOSOPORTADO DE 1x10 mm2+portante                                                                                                                                                                                                     </v>
          </cell>
          <cell r="D699">
            <v>2.93</v>
          </cell>
          <cell r="E699">
            <v>3.2763329059046225</v>
          </cell>
        </row>
        <row r="700">
          <cell r="B700" t="str">
            <v>CBC43</v>
          </cell>
          <cell r="C700" t="str">
            <v xml:space="preserve">CONDUCTOR DE COBRE AUTOSOPORTADO DE 1x120 mm2+portante                                                                                                                                                                                                    </v>
          </cell>
          <cell r="D700">
            <v>27.89</v>
          </cell>
          <cell r="E700">
            <v>31.186663735726935</v>
          </cell>
        </row>
        <row r="701">
          <cell r="B701" t="str">
            <v>CBC38</v>
          </cell>
          <cell r="C701" t="str">
            <v xml:space="preserve">CONDUCTOR DE COBRE AUTOSOPORTADO DE 1x16 mm2+portante                                                                                                                                                                                                     </v>
          </cell>
          <cell r="D701">
            <v>3.07</v>
          </cell>
          <cell r="E701">
            <v>3.432881235879587</v>
          </cell>
        </row>
        <row r="702">
          <cell r="B702" t="str">
            <v>CBC39</v>
          </cell>
          <cell r="C702" t="str">
            <v xml:space="preserve">CONDUCTOR DE COBRE AUTOSOPORTADO DE 1x25 mm2+portante                                                                                                                                                                                                     </v>
          </cell>
          <cell r="D702">
            <v>5.92</v>
          </cell>
          <cell r="E702">
            <v>6.6197579532270865</v>
          </cell>
        </row>
        <row r="703">
          <cell r="B703" t="str">
            <v>CBC40</v>
          </cell>
          <cell r="C703" t="str">
            <v xml:space="preserve">CONDUCTOR DE COBRE AUTOSOPORTADO DE 1x35 mm2+portante                                                                                                                                                                                                     </v>
          </cell>
          <cell r="D703">
            <v>8.19</v>
          </cell>
          <cell r="E703">
            <v>9.1580773035354461</v>
          </cell>
        </row>
        <row r="704">
          <cell r="B704" t="str">
            <v>CBC41</v>
          </cell>
          <cell r="C704" t="str">
            <v xml:space="preserve">CONDUCTOR DE COBRE AUTOSOPORTADO DE 1x50 mm2+portante                                                                                                                                                                                                     </v>
          </cell>
          <cell r="D704">
            <v>12</v>
          </cell>
          <cell r="E704">
            <v>13.418428283568419</v>
          </cell>
        </row>
        <row r="705">
          <cell r="B705" t="str">
            <v>CBC36</v>
          </cell>
          <cell r="C705" t="str">
            <v xml:space="preserve">CONDUCTOR DE COBRE AUTOSOPORTADO DE 1x6 mm2+portante                                                                                                                                                                                                      </v>
          </cell>
          <cell r="D705">
            <v>2.56</v>
          </cell>
          <cell r="E705">
            <v>2.8625980338279295</v>
          </cell>
        </row>
        <row r="706">
          <cell r="B706" t="str">
            <v>CBC42</v>
          </cell>
          <cell r="C706" t="str">
            <v xml:space="preserve">CONDUCTOR DE COBRE AUTOSOPORTADO DE 1x70 mm2+portante                                                                                                                                                                                                     </v>
          </cell>
          <cell r="D706">
            <v>16.440000000000001</v>
          </cell>
          <cell r="E706">
            <v>18.383246748488734</v>
          </cell>
        </row>
        <row r="707">
          <cell r="B707" t="str">
            <v>CBC01</v>
          </cell>
          <cell r="C707" t="str">
            <v xml:space="preserve">CONDUCTOR DE COBRE AUTOSOPORTADO DE 2 x  6 + 6 mm2                                                                                                                                                                                                        </v>
          </cell>
          <cell r="D707">
            <v>3.7</v>
          </cell>
          <cell r="E707">
            <v>4.1373487207669291</v>
          </cell>
        </row>
        <row r="708">
          <cell r="B708" t="str">
            <v>CBC02</v>
          </cell>
          <cell r="C708" t="str">
            <v xml:space="preserve">CONDUCTOR DE COBRE AUTOSOPORTADO DE 2 x 10 + 10 mm2                                                                                                                                                                                                       </v>
          </cell>
          <cell r="D708">
            <v>4.88</v>
          </cell>
          <cell r="E708">
            <v>5.4568275019844901</v>
          </cell>
        </row>
        <row r="709">
          <cell r="B709" t="str">
            <v>CBC03</v>
          </cell>
          <cell r="C709" t="str">
            <v xml:space="preserve">CONDUCTOR DE COBRE AUTOSOPORTADO DE 2 x 16 + 16 mm2                                                                                                                                                                                                       </v>
          </cell>
          <cell r="D709">
            <v>7.04</v>
          </cell>
          <cell r="E709">
            <v>7.8721445930268059</v>
          </cell>
        </row>
        <row r="710">
          <cell r="B710" t="str">
            <v>CBC04</v>
          </cell>
          <cell r="C710" t="str">
            <v xml:space="preserve">CONDUCTOR DE COBRE AUTOSOPORTADO DE 2 x 25 + 25 mm2                                                                                                                                                                                                       </v>
          </cell>
          <cell r="D710">
            <v>10.33</v>
          </cell>
          <cell r="E710">
            <v>11.551030347438481</v>
          </cell>
        </row>
        <row r="711">
          <cell r="B711" t="str">
            <v>CBC49</v>
          </cell>
          <cell r="C711" t="str">
            <v xml:space="preserve">CONDUCTOR DE COBRE AUTOSOPORTADO DE 2x120 mm2+portante                                                                                                                                                                                                    </v>
          </cell>
          <cell r="D711">
            <v>43.78</v>
          </cell>
          <cell r="E711">
            <v>48.954899187885452</v>
          </cell>
        </row>
        <row r="712">
          <cell r="B712" t="str">
            <v>CBC44</v>
          </cell>
          <cell r="C712" t="str">
            <v xml:space="preserve">CONDUCTOR DE COBRE AUTOSOPORTADO DE 2x35 mm2+portante                                                                                                                                                                                                     </v>
          </cell>
          <cell r="D712">
            <v>15</v>
          </cell>
          <cell r="E712">
            <v>16.773035354460525</v>
          </cell>
        </row>
        <row r="713">
          <cell r="B713" t="str">
            <v>CBC45</v>
          </cell>
          <cell r="C713" t="str">
            <v xml:space="preserve">CONDUCTOR DE COBRE AUTOSOPORTADO DE 2x50 mm2+portante                                                                                                                                                                                                     </v>
          </cell>
          <cell r="D713">
            <v>19.45</v>
          </cell>
          <cell r="E713">
            <v>21.749035842950477</v>
          </cell>
        </row>
        <row r="714">
          <cell r="B714" t="str">
            <v>CBC46</v>
          </cell>
          <cell r="C714" t="str">
            <v xml:space="preserve">CONDUCTOR DE COBRE AUTOSOPORTADO DE 2x70 mm2+portante                                                                                                                                                                                                     </v>
          </cell>
          <cell r="D714">
            <v>27.99</v>
          </cell>
          <cell r="E714">
            <v>31.298483971423334</v>
          </cell>
        </row>
        <row r="715">
          <cell r="B715" t="str">
            <v>CBC47</v>
          </cell>
          <cell r="C715" t="str">
            <v xml:space="preserve">CONDUCTOR DE COBRE AUTOSOPORTADO DE 2x75 mm2+portante                                                                                                                                                                                                     </v>
          </cell>
          <cell r="D715">
            <v>27.99</v>
          </cell>
          <cell r="E715">
            <v>31.298483971423334</v>
          </cell>
        </row>
        <row r="716">
          <cell r="B716" t="str">
            <v>CBC48</v>
          </cell>
          <cell r="C716" t="str">
            <v xml:space="preserve">CONDUCTOR DE COBRE AUTOSOPORTADO DE 2x95 mm2+portante                                                                                                                                                                                                     </v>
          </cell>
          <cell r="D716">
            <v>33.619999999999997</v>
          </cell>
          <cell r="E716">
            <v>37.593963241130851</v>
          </cell>
        </row>
        <row r="717">
          <cell r="B717" t="str">
            <v>CBC05</v>
          </cell>
          <cell r="C717" t="str">
            <v xml:space="preserve">CONDUCTOR DE COBRE AUTOSOPORTADO DE 3 x  6 + 1 x 4 + 6 mm2                                                                                                                                                                                                </v>
          </cell>
          <cell r="D717">
            <v>5.26</v>
          </cell>
          <cell r="E717">
            <v>5.8817443976308237</v>
          </cell>
        </row>
        <row r="718">
          <cell r="B718" t="str">
            <v>CBC06</v>
          </cell>
          <cell r="C718" t="str">
            <v xml:space="preserve">CONDUCTOR DE COBRE AUTOSOPORTADO DE 3 x  6 + 1 x 4 mm2                                                                                                                                                                                                    </v>
          </cell>
          <cell r="D718">
            <v>5.26</v>
          </cell>
          <cell r="E718">
            <v>5.8817443976308237</v>
          </cell>
        </row>
        <row r="719">
          <cell r="B719" t="str">
            <v>CBC07</v>
          </cell>
          <cell r="C719" t="str">
            <v xml:space="preserve">CONDUCTOR DE COBRE AUTOSOPORTADO DE 3 x  6 + 6 mm2                                                                                                                                                                                                        </v>
          </cell>
          <cell r="D719">
            <v>5.1100000000000003</v>
          </cell>
          <cell r="E719">
            <v>5.7140140440862188</v>
          </cell>
        </row>
        <row r="720">
          <cell r="B720" t="str">
            <v>CBC08</v>
          </cell>
          <cell r="C720" t="str">
            <v xml:space="preserve">CONDUCTOR DE COBRE AUTOSOPORTADO DE 3 x  6 mm2                                                                                                                                                                                                            </v>
          </cell>
          <cell r="D720">
            <v>4.7699999999999996</v>
          </cell>
          <cell r="E720">
            <v>5.3338252427184463</v>
          </cell>
        </row>
        <row r="721">
          <cell r="B721" t="str">
            <v>CBC09</v>
          </cell>
          <cell r="C721" t="str">
            <v xml:space="preserve">CONDUCTOR DE COBRE AUTOSOPORTADO DE 3 x 10 + 1 x 4 + 10 mm2                                                                                                                                                                                               </v>
          </cell>
          <cell r="D721">
            <v>6.29</v>
          </cell>
          <cell r="E721">
            <v>7.0334928253037798</v>
          </cell>
        </row>
        <row r="722">
          <cell r="B722" t="str">
            <v>CBC10</v>
          </cell>
          <cell r="C722" t="str">
            <v xml:space="preserve">CONDUCTOR DE COBRE AUTOSOPORTADO DE 3 x 10 + 1 x 4 mm2                                                                                                                                                                                                    </v>
          </cell>
          <cell r="D722">
            <v>6.29</v>
          </cell>
          <cell r="E722">
            <v>7.0334928253037798</v>
          </cell>
        </row>
        <row r="723">
          <cell r="B723" t="str">
            <v>CBC11</v>
          </cell>
          <cell r="C723" t="str">
            <v xml:space="preserve">CONDUCTOR DE COBRE AUTOSOPORTADO DE 3 x 10 + 1 x 4 mm2                                                                                                                                                                                                    </v>
          </cell>
          <cell r="D723">
            <v>6.29</v>
          </cell>
          <cell r="E723">
            <v>7.0334928253037798</v>
          </cell>
        </row>
        <row r="724">
          <cell r="B724" t="str">
            <v>CBC12</v>
          </cell>
          <cell r="C724" t="str">
            <v xml:space="preserve">CONDUCTOR DE COBRE AUTOSOPORTADO DE 3 x 10 + 10 mm2                                                                                                                                                                                                       </v>
          </cell>
          <cell r="D724">
            <v>5.77</v>
          </cell>
          <cell r="E724">
            <v>6.4520275996824807</v>
          </cell>
        </row>
        <row r="725">
          <cell r="B725" t="str">
            <v>CBC13</v>
          </cell>
          <cell r="C725" t="str">
            <v xml:space="preserve">CONDUCTOR DE COBRE AUTOSOPORTADO DE 3 x 10 mm2                                                                                                                                                                                                            </v>
          </cell>
          <cell r="D725">
            <v>6.11</v>
          </cell>
          <cell r="E725">
            <v>6.8322164010502533</v>
          </cell>
        </row>
        <row r="726">
          <cell r="B726" t="str">
            <v>CBC14</v>
          </cell>
          <cell r="C726" t="str">
            <v xml:space="preserve">CONDUCTOR DE COBRE AUTOSOPORTADO DE 3 x 16 + 1 x 4 + 16 mm2                                                                                                                                                                                               </v>
          </cell>
          <cell r="D726">
            <v>8.6300000000000008</v>
          </cell>
          <cell r="E726">
            <v>9.6500863405996213</v>
          </cell>
        </row>
        <row r="727">
          <cell r="B727" t="str">
            <v>CBC15</v>
          </cell>
          <cell r="C727" t="str">
            <v xml:space="preserve">CONDUCTOR DE COBRE AUTOSOPORTADO DE 3 x 16 + 1 x 4 mm2                                                                                                                                                                                                    </v>
          </cell>
          <cell r="D727">
            <v>8.6300000000000008</v>
          </cell>
          <cell r="E727">
            <v>9.6500863405996213</v>
          </cell>
        </row>
        <row r="728">
          <cell r="B728" t="str">
            <v>CBC16</v>
          </cell>
          <cell r="C728" t="str">
            <v xml:space="preserve">CONDUCTOR DE COBRE AUTOSOPORTADO DE 3 x 16 + 16 mm2                                                                                                                                                                                                       </v>
          </cell>
          <cell r="D728">
            <v>7.29</v>
          </cell>
          <cell r="E728">
            <v>8.1516951822678152</v>
          </cell>
        </row>
        <row r="729">
          <cell r="B729" t="str">
            <v>CBC17</v>
          </cell>
          <cell r="C729" t="str">
            <v xml:space="preserve">CONDUCTOR DE COBRE AUTOSOPORTADO DE 3 x 16 mm2                                                                                                                                                                                                            </v>
          </cell>
          <cell r="D729">
            <v>7.63</v>
          </cell>
          <cell r="E729">
            <v>8.531883983635586</v>
          </cell>
        </row>
        <row r="730">
          <cell r="B730" t="str">
            <v>CBC18</v>
          </cell>
          <cell r="C730" t="str">
            <v xml:space="preserve">CONDUCTOR DE COBRE AUTOSOPORTADO DE 3 x 25 + 1 x 4 + 25 mm2                                                                                                                                                                                               </v>
          </cell>
          <cell r="D730">
            <v>12.89</v>
          </cell>
          <cell r="E730">
            <v>14.413628381266411</v>
          </cell>
        </row>
        <row r="731">
          <cell r="B731" t="str">
            <v>CBC19</v>
          </cell>
          <cell r="C731" t="str">
            <v xml:space="preserve">CONDUCTOR DE COBRE AUTOSOPORTADO DE 3 x 25 + 25 mm2                                                                                                                                                                                                       </v>
          </cell>
          <cell r="D731">
            <v>12.26</v>
          </cell>
          <cell r="E731">
            <v>13.709160896379068</v>
          </cell>
        </row>
        <row r="732">
          <cell r="B732" t="str">
            <v>CBC20</v>
          </cell>
          <cell r="C732" t="str">
            <v xml:space="preserve">CONDUCTOR DE COBRE AUTOSOPORTADO DE 3 x 25 mm2                                                                                                                                                                                                            </v>
          </cell>
          <cell r="D732">
            <v>12.89</v>
          </cell>
          <cell r="E732">
            <v>14.413628381266411</v>
          </cell>
        </row>
        <row r="733">
          <cell r="B733" t="str">
            <v>CBE01</v>
          </cell>
          <cell r="C733" t="str">
            <v xml:space="preserve">CONDUCTOR DE COBRE AUTOSOPORTADO DE 3 x 25 mm2 + portante                                                                                                                                                                                                 </v>
          </cell>
          <cell r="D733">
            <v>42.99</v>
          </cell>
          <cell r="E733">
            <v>48.071519325883862</v>
          </cell>
        </row>
        <row r="734">
          <cell r="B734" t="str">
            <v>CBE02</v>
          </cell>
          <cell r="C734" t="str">
            <v xml:space="preserve">CONDUCTOR DE COBRE AUTOSOPORTADO DE 3 x 35 mm2 + portante                                                                                                                                                                                                 </v>
          </cell>
          <cell r="D734">
            <v>45.96</v>
          </cell>
          <cell r="E734">
            <v>51.392580326067048</v>
          </cell>
        </row>
        <row r="735">
          <cell r="B735" t="str">
            <v>CBE03</v>
          </cell>
          <cell r="C735" t="str">
            <v xml:space="preserve">CONDUCTOR DE COBRE AUTOSOPORTADO DE 3 x 50 mm2 + portante                                                                                                                                                                                                 </v>
          </cell>
          <cell r="D735">
            <v>50.41</v>
          </cell>
          <cell r="E735">
            <v>56.368580814556999</v>
          </cell>
        </row>
        <row r="736">
          <cell r="B736" t="str">
            <v>CBE04</v>
          </cell>
          <cell r="C736" t="str">
            <v xml:space="preserve">CONDUCTOR DE COBRE AUTOSOPORTADO DE 3 x 70 mm2 + portante                                                                                                                                                                                                 </v>
          </cell>
          <cell r="D736">
            <v>53.04</v>
          </cell>
          <cell r="E736">
            <v>59.309453013372412</v>
          </cell>
        </row>
        <row r="737">
          <cell r="B737" t="str">
            <v>CBE05</v>
          </cell>
          <cell r="C737" t="str">
            <v xml:space="preserve">CONDUCTOR DE COBRE AUTOSOPORTADO DE 3 x 95 mm2 + portante                                                                                                                                                                                                 </v>
          </cell>
          <cell r="D737">
            <v>59.99</v>
          </cell>
          <cell r="E737">
            <v>67.080959394272455</v>
          </cell>
        </row>
        <row r="738">
          <cell r="B738" t="str">
            <v>CBC55</v>
          </cell>
          <cell r="C738" t="str">
            <v xml:space="preserve">CONDUCTOR DE COBRE AUTOSOPORTADO DE 3x120 mm2+portante                                                                                                                                                                                                    </v>
          </cell>
          <cell r="D738">
            <v>49.07</v>
          </cell>
          <cell r="E738">
            <v>54.870189656225193</v>
          </cell>
        </row>
        <row r="739">
          <cell r="B739" t="str">
            <v>CBC50</v>
          </cell>
          <cell r="C739" t="str">
            <v xml:space="preserve">CONDUCTOR DE COBRE AUTOSOPORTADO DE 3x35 mm2+portante                                                                                                                                                                                                     </v>
          </cell>
          <cell r="D739">
            <v>14.59</v>
          </cell>
          <cell r="E739">
            <v>16.314572388105269</v>
          </cell>
        </row>
        <row r="740">
          <cell r="B740" t="str">
            <v>CBC51</v>
          </cell>
          <cell r="C740" t="str">
            <v xml:space="preserve">CONDUCTOR DE COBRE AUTOSOPORTADO DE 3x50 mm2+portante                                                                                                                                                                                                     </v>
          </cell>
          <cell r="D740">
            <v>25.81</v>
          </cell>
          <cell r="E740">
            <v>28.860802833241738</v>
          </cell>
        </row>
        <row r="741">
          <cell r="B741" t="str">
            <v>CBC52</v>
          </cell>
          <cell r="C741" t="str">
            <v xml:space="preserve">CONDUCTOR DE COBRE AUTOSOPORTADO DE 3x70 mm2+portante                                                                                                                                                                                                     </v>
          </cell>
          <cell r="D741">
            <v>27.22</v>
          </cell>
          <cell r="E741">
            <v>30.437468156561028</v>
          </cell>
        </row>
        <row r="742">
          <cell r="B742" t="str">
            <v>CBC53</v>
          </cell>
          <cell r="C742" t="str">
            <v xml:space="preserve">CONDUCTOR DE COBRE AUTOSOPORTADO DE 3x75 mm2+portante                                                                                                                                                                                                     </v>
          </cell>
          <cell r="D742">
            <v>38.29</v>
          </cell>
          <cell r="E742">
            <v>42.815968248152899</v>
          </cell>
        </row>
        <row r="743">
          <cell r="B743" t="str">
            <v>CBC54</v>
          </cell>
          <cell r="C743" t="str">
            <v xml:space="preserve">CONDUCTOR DE COBRE AUTOSOPORTADO DE 3x95 mm2+portante                                                                                                                                                                                                     </v>
          </cell>
          <cell r="D743">
            <v>49.07</v>
          </cell>
          <cell r="E743">
            <v>54.870189656225193</v>
          </cell>
        </row>
        <row r="744">
          <cell r="B744" t="str">
            <v>CBC108</v>
          </cell>
          <cell r="C744" t="str">
            <v xml:space="preserve">CONDUCTOR DE COBRE AUTOSOPORTADO SP+AP 1x10 mm2+1x10 mm2+portante, PARA AP                                                                                                                                                                                </v>
          </cell>
          <cell r="D744">
            <v>3.29</v>
          </cell>
          <cell r="E744">
            <v>3.6788857544116751</v>
          </cell>
        </row>
        <row r="745">
          <cell r="B745" t="str">
            <v>CBC107</v>
          </cell>
          <cell r="C745" t="str">
            <v xml:space="preserve">CONDUCTOR DE COBRE AUTOSOPORTADO SP+AP 1x10 mm2+1x10 mm2+portante, PARA SP                                                                                                                                                                                </v>
          </cell>
          <cell r="D745">
            <v>3.29</v>
          </cell>
          <cell r="E745">
            <v>3.6788857544116751</v>
          </cell>
        </row>
        <row r="746">
          <cell r="B746" t="str">
            <v>CBC104</v>
          </cell>
          <cell r="C746" t="str">
            <v xml:space="preserve">CONDUCTOR DE COBRE AUTOSOPORTADO SP+AP 2x10 mm2+1x10 mm2+portante, PARA AP                                                                                                                                                                                </v>
          </cell>
          <cell r="D746">
            <v>3.29</v>
          </cell>
          <cell r="E746">
            <v>3.6788857544116751</v>
          </cell>
        </row>
        <row r="747">
          <cell r="B747" t="str">
            <v>CBC103</v>
          </cell>
          <cell r="C747" t="str">
            <v xml:space="preserve">CONDUCTOR DE COBRE AUTOSOPORTADO SP+AP 2x10 mm2+1x10 mm2+portante, PARA SP                                                                                                                                                                                </v>
          </cell>
          <cell r="D747">
            <v>4.08</v>
          </cell>
          <cell r="E747">
            <v>4.5622656164132627</v>
          </cell>
        </row>
        <row r="748">
          <cell r="B748" t="str">
            <v>CBC65</v>
          </cell>
          <cell r="C748" t="str">
            <v xml:space="preserve">CONDUCTOR DE COBRE AUTOSOPORTADO SP+AP 3x10 mm2+1x10 mm2+portante, PARA AP                                                                                                                                                                                </v>
          </cell>
          <cell r="D748">
            <v>3.29</v>
          </cell>
          <cell r="E748">
            <v>3.6788857544116751</v>
          </cell>
        </row>
        <row r="749">
          <cell r="B749" t="str">
            <v>CBC24</v>
          </cell>
          <cell r="C749" t="str">
            <v xml:space="preserve">CONDUCTOR DE COBRE AUTOSOPORTADO SP+AP 3x10 mm2+1x10 mm2+portante, PARA SP                                                                                                                                                                                </v>
          </cell>
          <cell r="D749">
            <v>6.11</v>
          </cell>
          <cell r="E749">
            <v>6.8322164010502533</v>
          </cell>
        </row>
        <row r="750">
          <cell r="B750" t="str">
            <v>CBC106</v>
          </cell>
          <cell r="C750" t="str">
            <v xml:space="preserve">CONDUCTOR DE COBRE AUTOSOPORTADO SP+AP 3x10 mm2+1x16 mm2+portante, PARA AP                                                                                                                                                                                </v>
          </cell>
          <cell r="D750">
            <v>4.4800000000000004</v>
          </cell>
          <cell r="E750">
            <v>5.0095465591988768</v>
          </cell>
        </row>
        <row r="751">
          <cell r="B751" t="str">
            <v>CBC99</v>
          </cell>
          <cell r="C751" t="str">
            <v xml:space="preserve">CONDUCTOR DE COBRE AUTOSOPORTADO SP+AP 3x10 mm2+1x16 mm2+portante, PARA SP                                                                                                                                                                                </v>
          </cell>
          <cell r="D751">
            <v>6.29</v>
          </cell>
          <cell r="E751">
            <v>7.0334928253037798</v>
          </cell>
        </row>
        <row r="752">
          <cell r="B752" t="str">
            <v>CBC77</v>
          </cell>
          <cell r="C752" t="str">
            <v xml:space="preserve">CONDUCTOR DE COBRE AUTOSOPORTADO SP+AP 3x10 mm2+1x6 mm2+portante, PARA AP                                                                                                                                                                                 </v>
          </cell>
          <cell r="D752">
            <v>2.34</v>
          </cell>
          <cell r="E752">
            <v>2.6165935152958415</v>
          </cell>
        </row>
        <row r="753">
          <cell r="B753" t="str">
            <v>CBC56</v>
          </cell>
          <cell r="C753" t="str">
            <v xml:space="preserve">CONDUCTOR DE COBRE AUTOSOPORTADO SP+AP 3x10 mm2+1x6 mm2+portante, PARA SP                                                                                                                                                                                 </v>
          </cell>
          <cell r="D753">
            <v>6.11</v>
          </cell>
          <cell r="E753">
            <v>6.8322164010502533</v>
          </cell>
        </row>
        <row r="754">
          <cell r="B754" t="str">
            <v>CBC92</v>
          </cell>
          <cell r="C754" t="str">
            <v xml:space="preserve">CONDUCTOR DE COBRE AUTOSOPORTADO SP+AP 3x10 mm2+2x10 mm2+portante, PARA AP                                                                                                                                                                                </v>
          </cell>
          <cell r="D754">
            <v>4.88</v>
          </cell>
          <cell r="E754">
            <v>5.4568275019844901</v>
          </cell>
        </row>
        <row r="755">
          <cell r="B755" t="str">
            <v>CBC84</v>
          </cell>
          <cell r="C755" t="str">
            <v xml:space="preserve">CONDUCTOR DE COBRE AUTOSOPORTADO SP+AP 3x10 mm2+2x10 mm2+portante, PARA SP                                                                                                                                                                                </v>
          </cell>
          <cell r="D755">
            <v>6.11</v>
          </cell>
          <cell r="E755">
            <v>6.8322164010502533</v>
          </cell>
        </row>
        <row r="756">
          <cell r="B756" t="str">
            <v>CBC91</v>
          </cell>
          <cell r="C756" t="str">
            <v xml:space="preserve">CONDUCTOR DE COBRE AUTOSOPORTADO SP+AP 3x10 mm2+2x6 mm2+portante, PARA AP                                                                                                                                                                                 </v>
          </cell>
          <cell r="D756">
            <v>4.18</v>
          </cell>
          <cell r="E756">
            <v>4.6740858521096653</v>
          </cell>
        </row>
        <row r="757">
          <cell r="B757" t="str">
            <v>CBC83</v>
          </cell>
          <cell r="C757" t="str">
            <v xml:space="preserve">CONDUCTOR DE COBRE AUTOSOPORTADO SP+AP 3x10 mm2+2x6 mm2+portante, PARA SP                                                                                                                                                                                 </v>
          </cell>
          <cell r="D757">
            <v>6.11</v>
          </cell>
          <cell r="E757">
            <v>6.8322164010502533</v>
          </cell>
        </row>
        <row r="758">
          <cell r="B758" t="str">
            <v>CBC81</v>
          </cell>
          <cell r="C758" t="str">
            <v xml:space="preserve">CONDUCTOR DE COBRE AUTOSOPORTADO SP+AP 3x120 mm2+1x6 mm2+portante, PARA AP                                                                                                                                                                                </v>
          </cell>
          <cell r="D758">
            <v>2.34</v>
          </cell>
          <cell r="E758">
            <v>2.6165935152958415</v>
          </cell>
        </row>
        <row r="759">
          <cell r="B759" t="str">
            <v>CBC60</v>
          </cell>
          <cell r="C759" t="str">
            <v xml:space="preserve">CONDUCTOR DE COBRE AUTOSOPORTADO SP+AP 3x120 mm2+1x6 mm2+portante, PARA SP                                                                                                                                                                                </v>
          </cell>
          <cell r="D759">
            <v>61.92</v>
          </cell>
          <cell r="E759">
            <v>69.239089943213045</v>
          </cell>
        </row>
        <row r="760">
          <cell r="B760" t="str">
            <v>CBC66</v>
          </cell>
          <cell r="C760" t="str">
            <v xml:space="preserve">CONDUCTOR DE COBRE AUTOSOPORTADO SP+AP 3x16 mm2+1x10 mm2+portante, PARA AP                                                                                                                                                                                </v>
          </cell>
          <cell r="D760">
            <v>3.29</v>
          </cell>
          <cell r="E760">
            <v>3.6788857544116751</v>
          </cell>
        </row>
        <row r="761">
          <cell r="B761" t="str">
            <v>CBC25</v>
          </cell>
          <cell r="C761" t="str">
            <v xml:space="preserve">CONDUCTOR DE COBRE AUTOSOPORTADO SP+AP 3x16 mm2+1x10 mm2+portante, PARA SP                                                                                                                                                                                </v>
          </cell>
          <cell r="D761">
            <v>7.63</v>
          </cell>
          <cell r="E761">
            <v>8.531883983635586</v>
          </cell>
        </row>
        <row r="762">
          <cell r="B762" t="str">
            <v>CBC105</v>
          </cell>
          <cell r="C762" t="str">
            <v xml:space="preserve">CONDUCTOR DE COBRE AUTOSOPORTADO SP+AP 3x16 mm2+1x16 mm2+portante, PARA AP                                                                                                                                                                                </v>
          </cell>
          <cell r="D762">
            <v>4.4800000000000004</v>
          </cell>
          <cell r="E762">
            <v>5.0095465591988768</v>
          </cell>
        </row>
        <row r="763">
          <cell r="B763" t="str">
            <v>CBC100</v>
          </cell>
          <cell r="C763" t="str">
            <v xml:space="preserve">CONDUCTOR DE COBRE AUTOSOPORTADO SP+AP 3x16 mm2+1x16 mm2+portante, PARA SP                                                                                                                                                                                </v>
          </cell>
          <cell r="D763">
            <v>7.63</v>
          </cell>
          <cell r="E763">
            <v>8.531883983635586</v>
          </cell>
        </row>
        <row r="764">
          <cell r="B764" t="str">
            <v>CBC62</v>
          </cell>
          <cell r="C764" t="str">
            <v xml:space="preserve">CONDUCTOR DE COBRE AUTOSOPORTADO SP+AP 3x16 mm2+1x6 mm2+portante, PARA AP                                                                                                                                                                                 </v>
          </cell>
          <cell r="D764">
            <v>2.34</v>
          </cell>
          <cell r="E764">
            <v>2.6165935152958415</v>
          </cell>
        </row>
        <row r="765">
          <cell r="B765" t="str">
            <v>CBC21</v>
          </cell>
          <cell r="C765" t="str">
            <v xml:space="preserve">CONDUCTOR DE COBRE AUTOSOPORTADO SP+AP 3x16 mm2+1x6 mm2+portante, PARA SP                                                                                                                                                                                 </v>
          </cell>
          <cell r="D765">
            <v>8.6300000000000008</v>
          </cell>
          <cell r="E765">
            <v>9.6500863405996213</v>
          </cell>
        </row>
        <row r="766">
          <cell r="B766" t="str">
            <v>CBC76</v>
          </cell>
          <cell r="C766" t="str">
            <v xml:space="preserve">CONDUCTOR DE COBRE AUTOSOPORTADO SP+AP 3x16 mm2+2x10 mm2+portante, PARA AP                                                                                                                                                                                </v>
          </cell>
          <cell r="D766">
            <v>4.29</v>
          </cell>
          <cell r="E766">
            <v>4.79708811137571</v>
          </cell>
        </row>
        <row r="767">
          <cell r="B767" t="str">
            <v>CBC35</v>
          </cell>
          <cell r="C767" t="str">
            <v xml:space="preserve">CONDUCTOR DE COBRE AUTOSOPORTADO SP+AP 3x16 mm2+2x10 mm2+portante, PARA SP                                                                                                                                                                                </v>
          </cell>
          <cell r="D767">
            <v>8.8000000000000007</v>
          </cell>
          <cell r="E767">
            <v>9.8401807412835076</v>
          </cell>
        </row>
        <row r="768">
          <cell r="B768" t="str">
            <v>CBC74</v>
          </cell>
          <cell r="C768" t="str">
            <v xml:space="preserve">CONDUCTOR DE COBRE AUTOSOPORTADO SP+AP 3x16 mm2+2x6 mm2+portante, PARA AP                                                                                                                                                                                 </v>
          </cell>
          <cell r="D768">
            <v>4.18</v>
          </cell>
          <cell r="E768">
            <v>4.6740858521096653</v>
          </cell>
        </row>
        <row r="769">
          <cell r="B769" t="str">
            <v>CBC33</v>
          </cell>
          <cell r="C769" t="str">
            <v xml:space="preserve">CONDUCTOR DE COBRE AUTOSOPORTADO SP+AP 3x16 mm2+2x6 mm2+portante, PARA SP                                                                                                                                                                                 </v>
          </cell>
          <cell r="D769">
            <v>7.63</v>
          </cell>
          <cell r="E769">
            <v>8.531883983635586</v>
          </cell>
        </row>
        <row r="770">
          <cell r="B770" t="str">
            <v>CBC67</v>
          </cell>
          <cell r="C770" t="str">
            <v xml:space="preserve">CONDUCTOR DE COBRE AUTOSOPORTADO SP+AP 3x25 mm2+1x10 mm2+portante, PARA AP                                                                                                                                                                                </v>
          </cell>
          <cell r="D770">
            <v>3.29</v>
          </cell>
          <cell r="E770">
            <v>3.6788857544116751</v>
          </cell>
        </row>
        <row r="771">
          <cell r="B771" t="str">
            <v>CBC26</v>
          </cell>
          <cell r="C771" t="str">
            <v xml:space="preserve">CONDUCTOR DE COBRE AUTOSOPORTADO SP+AP 3x25 mm2+1x10 mm2+portante, PARA SP                                                                                                                                                                                </v>
          </cell>
          <cell r="D771">
            <v>12</v>
          </cell>
          <cell r="E771">
            <v>13.418428283568419</v>
          </cell>
        </row>
        <row r="772">
          <cell r="B772" t="str">
            <v>CBC102</v>
          </cell>
          <cell r="C772" t="str">
            <v xml:space="preserve">CONDUCTOR DE COBRE AUTOSOPORTADO SP+AP 3x25 mm2+1x16 mm2+portante, PARA AP                                                                                                                                                                                </v>
          </cell>
          <cell r="D772">
            <v>4.4800000000000004</v>
          </cell>
          <cell r="E772">
            <v>5.0095465591988768</v>
          </cell>
        </row>
        <row r="773">
          <cell r="B773" t="str">
            <v>CBC101</v>
          </cell>
          <cell r="C773" t="str">
            <v xml:space="preserve">CONDUCTOR DE COBRE AUTOSOPORTADO SP+AP 3x25 mm2+1x16 mm2+portante, PARA SP                                                                                                                                                                                </v>
          </cell>
          <cell r="D773">
            <v>12.26</v>
          </cell>
          <cell r="E773">
            <v>13.709160896379068</v>
          </cell>
        </row>
        <row r="774">
          <cell r="B774" t="str">
            <v>CBC78</v>
          </cell>
          <cell r="C774" t="str">
            <v xml:space="preserve">CONDUCTOR DE COBRE AUTOSOPORTADO SP+AP 3x25 mm2+1x6 mm2+portante, PARA AP                                                                                                                                                                                 </v>
          </cell>
          <cell r="D774">
            <v>2.34</v>
          </cell>
          <cell r="E774">
            <v>2.6165935152958415</v>
          </cell>
        </row>
        <row r="775">
          <cell r="B775" t="str">
            <v>CBC57</v>
          </cell>
          <cell r="C775" t="str">
            <v xml:space="preserve">CONDUCTOR DE COBRE AUTOSOPORTADO SP+AP 3x25 mm2+1x6 mm2+portante, PARA SP                                                                                                                                                                                 </v>
          </cell>
          <cell r="D775">
            <v>12.26</v>
          </cell>
          <cell r="E775">
            <v>13.709160896379068</v>
          </cell>
        </row>
        <row r="776">
          <cell r="B776" t="str">
            <v>CBC97</v>
          </cell>
          <cell r="C776" t="str">
            <v xml:space="preserve">CONDUCTOR DE COBRE AUTOSOPORTADO SP+AP 3x25 mm2+2x10 mm2+portante, PARA AP                                                                                                                                                                                </v>
          </cell>
          <cell r="D776">
            <v>4.29</v>
          </cell>
          <cell r="E776">
            <v>4.79708811137571</v>
          </cell>
        </row>
        <row r="777">
          <cell r="B777" t="str">
            <v>CBC95</v>
          </cell>
          <cell r="C777" t="str">
            <v xml:space="preserve">CONDUCTOR DE COBRE AUTOSOPORTADO SP+AP 3x25 mm2+2x10 mm2+portante, PARA SP                                                                                                                                                                                </v>
          </cell>
          <cell r="D777">
            <v>12.26</v>
          </cell>
          <cell r="E777">
            <v>13.709160896379068</v>
          </cell>
        </row>
        <row r="778">
          <cell r="B778" t="str">
            <v>CBC93</v>
          </cell>
          <cell r="C778" t="str">
            <v xml:space="preserve">CONDUCTOR DE COBRE AUTOSOPORTADO SP+AP 3x25 mm2+2x6 mm2+portante, PARA AP                                                                                                                                                                                 </v>
          </cell>
          <cell r="D778">
            <v>4.18</v>
          </cell>
          <cell r="E778">
            <v>4.6740858521096653</v>
          </cell>
        </row>
        <row r="779">
          <cell r="B779" t="str">
            <v>CBC85</v>
          </cell>
          <cell r="C779" t="str">
            <v xml:space="preserve">CONDUCTOR DE COBRE AUTOSOPORTADO SP+AP 3x25 mm2+2x6 mm2+portante, PARA SP                                                                                                                                                                                 </v>
          </cell>
          <cell r="D779">
            <v>12.26</v>
          </cell>
          <cell r="E779">
            <v>13.709160896379068</v>
          </cell>
        </row>
        <row r="780">
          <cell r="B780" t="str">
            <v>CBC68</v>
          </cell>
          <cell r="C780" t="str">
            <v xml:space="preserve">CONDUCTOR DE COBRE AUTOSOPORTADO SP+AP 3x35 mm2+1x10 mm2+portante, PARA AP                                                                                                                                                                                </v>
          </cell>
          <cell r="D780">
            <v>3.29</v>
          </cell>
          <cell r="E780">
            <v>3.6788857544116751</v>
          </cell>
        </row>
        <row r="781">
          <cell r="B781" t="str">
            <v>CBC27</v>
          </cell>
          <cell r="C781" t="str">
            <v xml:space="preserve">CONDUCTOR DE COBRE AUTOSOPORTADO SP+AP 3x35 mm2+1x10 mm2+portante, PARA SP                                                                                                                                                                                </v>
          </cell>
          <cell r="D781">
            <v>13.71</v>
          </cell>
          <cell r="E781">
            <v>15.33055431397692</v>
          </cell>
        </row>
        <row r="782">
          <cell r="B782" t="str">
            <v>CBC71</v>
          </cell>
          <cell r="C782" t="str">
            <v xml:space="preserve">CONDUCTOR DE COBRE AUTOSOPORTADO SP+AP 3x35 mm2+1x16 mm2+portante, PARA AP                                                                                                                                                                                </v>
          </cell>
          <cell r="D782">
            <v>4.4800000000000004</v>
          </cell>
          <cell r="E782">
            <v>5.0095465591988768</v>
          </cell>
        </row>
        <row r="783">
          <cell r="B783" t="str">
            <v>CBC30</v>
          </cell>
          <cell r="C783" t="str">
            <v xml:space="preserve">CONDUCTOR DE COBRE AUTOSOPORTADO SP+AP 3x35 mm2+1x16 mm2+portante, PARA SP                                                                                                                                                                                </v>
          </cell>
          <cell r="D783">
            <v>16.59</v>
          </cell>
          <cell r="E783">
            <v>18.55097710203334</v>
          </cell>
        </row>
        <row r="784">
          <cell r="B784" t="str">
            <v>CBC63</v>
          </cell>
          <cell r="C784" t="str">
            <v xml:space="preserve">CONDUCTOR DE COBRE AUTOSOPORTADO SP+AP 3x35 mm2+1x6 mm2+portante, PARA AP                                                                                                                                                                                 </v>
          </cell>
          <cell r="D784">
            <v>2.34</v>
          </cell>
          <cell r="E784">
            <v>2.6165935152958415</v>
          </cell>
        </row>
        <row r="785">
          <cell r="B785" t="str">
            <v>CBC22</v>
          </cell>
          <cell r="C785" t="str">
            <v xml:space="preserve">CONDUCTOR DE COBRE AUTOSOPORTADO SP+AP 3x35 mm2+1x6 mm2+portante, PARA SP                                                                                                                                                                                 </v>
          </cell>
          <cell r="D785">
            <v>13.71</v>
          </cell>
          <cell r="E785">
            <v>15.33055431397692</v>
          </cell>
        </row>
        <row r="786">
          <cell r="B786" t="str">
            <v>CBC82</v>
          </cell>
          <cell r="C786" t="str">
            <v xml:space="preserve">CONDUCTOR DE COBRE AUTOSOPORTADO SP+AP 3x35 mm2+2x10 mm2+portante, PARA AP                                                                                                                                                                                </v>
          </cell>
          <cell r="D786">
            <v>4.29</v>
          </cell>
          <cell r="E786">
            <v>4.79708811137571</v>
          </cell>
        </row>
        <row r="787">
          <cell r="B787" t="str">
            <v>CBC61</v>
          </cell>
          <cell r="C787" t="str">
            <v xml:space="preserve">CONDUCTOR DE COBRE AUTOSOPORTADO SP+AP 3x35 mm2+2x10 mm2+portante, PARA SP                                                                                                                                                                                </v>
          </cell>
          <cell r="D787">
            <v>13.71</v>
          </cell>
          <cell r="E787">
            <v>15.33055431397692</v>
          </cell>
        </row>
        <row r="788">
          <cell r="B788" t="str">
            <v>CBC75</v>
          </cell>
          <cell r="C788" t="str">
            <v xml:space="preserve">CONDUCTOR DE COBRE AUTOSOPORTADO SP+AP 3x35 mm2+2x6 mm2+portante, PARA AP                                                                                                                                                                                 </v>
          </cell>
          <cell r="D788">
            <v>4.18</v>
          </cell>
          <cell r="E788">
            <v>4.6740858521096653</v>
          </cell>
        </row>
        <row r="789">
          <cell r="B789" t="str">
            <v>CBC34</v>
          </cell>
          <cell r="C789" t="str">
            <v xml:space="preserve">CONDUCTOR DE COBRE AUTOSOPORTADO SP+AP 3x35 mm2+2x6 mm2+portante, PARA SP                                                                                                                                                                                 </v>
          </cell>
          <cell r="D789">
            <v>13.71</v>
          </cell>
          <cell r="E789">
            <v>15.33055431397692</v>
          </cell>
        </row>
        <row r="790">
          <cell r="B790" t="str">
            <v>CBC69</v>
          </cell>
          <cell r="C790" t="str">
            <v xml:space="preserve">CONDUCTOR DE COBRE AUTOSOPORTADO SP+AP 3x50 mm2+1x10 mm2+portante, PARA AP                                                                                                                                                                                </v>
          </cell>
          <cell r="D790">
            <v>3.29</v>
          </cell>
          <cell r="E790">
            <v>3.6788857544116751</v>
          </cell>
        </row>
        <row r="791">
          <cell r="B791" t="str">
            <v>CBC28</v>
          </cell>
          <cell r="C791" t="str">
            <v xml:space="preserve">CONDUCTOR DE COBRE AUTOSOPORTADO SP+AP 3x50 mm2+1x10 mm2+portante, PARA SP                                                                                                                                                                                </v>
          </cell>
          <cell r="D791">
            <v>23.04</v>
          </cell>
          <cell r="E791">
            <v>25.763382304451362</v>
          </cell>
        </row>
        <row r="792">
          <cell r="B792" t="str">
            <v>CBC72</v>
          </cell>
          <cell r="C792" t="str">
            <v xml:space="preserve">CONDUCTOR DE COBRE AUTOSOPORTADO SP+AP 3x50 mm2+1x16 mm2+portante, PARA AP                                                                                                                                                                                </v>
          </cell>
          <cell r="D792">
            <v>4.4800000000000004</v>
          </cell>
          <cell r="E792">
            <v>5.0095465591988768</v>
          </cell>
        </row>
        <row r="793">
          <cell r="B793" t="str">
            <v>CBC31</v>
          </cell>
          <cell r="C793" t="str">
            <v xml:space="preserve">CONDUCTOR DE COBRE AUTOSOPORTADO SP+AP 3x50 mm2+1x16 mm2+portante, PARA SP                                                                                                                                                                                </v>
          </cell>
          <cell r="D793">
            <v>23.04</v>
          </cell>
          <cell r="E793">
            <v>25.763382304451362</v>
          </cell>
        </row>
        <row r="794">
          <cell r="B794" t="str">
            <v>CBC79</v>
          </cell>
          <cell r="C794" t="str">
            <v xml:space="preserve">CONDUCTOR DE COBRE AUTOSOPORTADO SP+AP 3x50 mm2+1x6 mm2+portante, PARA AP                                                                                                                                                                                 </v>
          </cell>
          <cell r="D794">
            <v>2.34</v>
          </cell>
          <cell r="E794">
            <v>2.6165935152958415</v>
          </cell>
        </row>
        <row r="795">
          <cell r="B795" t="str">
            <v>CBC58</v>
          </cell>
          <cell r="C795" t="str">
            <v xml:space="preserve">CONDUCTOR DE COBRE AUTOSOPORTADO SP+AP 3x50 mm2+1x6 mm2+portante, PARA SP                                                                                                                                                                                 </v>
          </cell>
          <cell r="D795">
            <v>23.04</v>
          </cell>
          <cell r="E795">
            <v>25.763382304451362</v>
          </cell>
        </row>
        <row r="796">
          <cell r="B796" t="str">
            <v>CBC98</v>
          </cell>
          <cell r="C796" t="str">
            <v xml:space="preserve">CONDUCTOR DE COBRE AUTOSOPORTADO SP+AP 3x50 mm2+2x10 mm2+portante, PARA AP                                                                                                                                                                                </v>
          </cell>
          <cell r="D796">
            <v>4.29</v>
          </cell>
          <cell r="E796">
            <v>4.79708811137571</v>
          </cell>
        </row>
        <row r="797">
          <cell r="B797" t="str">
            <v>CBC96</v>
          </cell>
          <cell r="C797" t="str">
            <v xml:space="preserve">CONDUCTOR DE COBRE AUTOSOPORTADO SP+AP 3x50 mm2+2x10 mm2+portante, PARA SP                                                                                                                                                                                </v>
          </cell>
          <cell r="D797">
            <v>23.04</v>
          </cell>
          <cell r="E797">
            <v>25.763382304451362</v>
          </cell>
        </row>
        <row r="798">
          <cell r="B798" t="str">
            <v>CBC70</v>
          </cell>
          <cell r="C798" t="str">
            <v xml:space="preserve">CONDUCTOR DE COBRE AUTOSOPORTADO SP+AP 3x70 mm2+1x10 mm2+portante, PARA AP                                                                                                                                                                                </v>
          </cell>
          <cell r="D798">
            <v>3.29</v>
          </cell>
          <cell r="E798">
            <v>3.6788857544116751</v>
          </cell>
        </row>
        <row r="799">
          <cell r="B799" t="str">
            <v>CBC29</v>
          </cell>
          <cell r="C799" t="str">
            <v xml:space="preserve">CONDUCTOR DE COBRE AUTOSOPORTADO SP+AP 3x70 mm2+1x10 mm2+portante, PARA SP                                                                                                                                                                                </v>
          </cell>
          <cell r="D799">
            <v>30.41</v>
          </cell>
          <cell r="E799">
            <v>34.004533675276299</v>
          </cell>
        </row>
        <row r="800">
          <cell r="B800" t="str">
            <v>CBC73</v>
          </cell>
          <cell r="C800" t="str">
            <v xml:space="preserve">CONDUCTOR DE COBRE AUTOSOPORTADO SP+AP 3x70 mm2+1x16 mm2+portante, PARA AP                                                                                                                                                                                </v>
          </cell>
          <cell r="D800">
            <v>4.4800000000000004</v>
          </cell>
          <cell r="E800">
            <v>5.0095465591988768</v>
          </cell>
        </row>
        <row r="801">
          <cell r="B801" t="str">
            <v>CBC32</v>
          </cell>
          <cell r="C801" t="str">
            <v xml:space="preserve">CONDUCTOR DE COBRE AUTOSOPORTADO SP+AP 3x70 mm2+1x16 mm2+portante, PARA SP                                                                                                                                                                                </v>
          </cell>
          <cell r="D801">
            <v>30.41</v>
          </cell>
          <cell r="E801">
            <v>34.004533675276299</v>
          </cell>
        </row>
        <row r="802">
          <cell r="B802" t="str">
            <v>CBC64</v>
          </cell>
          <cell r="C802" t="str">
            <v xml:space="preserve">CONDUCTOR DE COBRE AUTOSOPORTADO SP+AP 3x70 mm2+1x6 mm2+portante, PARA AP                                                                                                                                                                                 </v>
          </cell>
          <cell r="D802">
            <v>2.34</v>
          </cell>
          <cell r="E802">
            <v>2.6165935152958415</v>
          </cell>
        </row>
        <row r="803">
          <cell r="B803" t="str">
            <v>CBC23</v>
          </cell>
          <cell r="C803" t="str">
            <v xml:space="preserve">CONDUCTOR DE COBRE AUTOSOPORTADO SP+AP 3x70 mm2+1x6 mm2+portante, PARA SP                                                                                                                                                                                 </v>
          </cell>
          <cell r="D803">
            <v>30.41</v>
          </cell>
          <cell r="E803">
            <v>34.004533675276299</v>
          </cell>
        </row>
        <row r="804">
          <cell r="B804" t="str">
            <v>CBC94</v>
          </cell>
          <cell r="C804" t="str">
            <v xml:space="preserve">CONDUCTOR DE COBRE AUTOSOPORTADO SP+AP 3x70 mm2+2x10 mm2+portante, PARA AP                                                                                                                                                                                </v>
          </cell>
          <cell r="D804">
            <v>4.29</v>
          </cell>
          <cell r="E804">
            <v>4.79708811137571</v>
          </cell>
        </row>
        <row r="805">
          <cell r="B805" t="str">
            <v>CBC86</v>
          </cell>
          <cell r="C805" t="str">
            <v xml:space="preserve">CONDUCTOR DE COBRE AUTOSOPORTADO SP+AP 3x70 mm2+2x10 mm2+portante, PARA SP                                                                                                                                                                                </v>
          </cell>
          <cell r="D805">
            <v>30.41</v>
          </cell>
          <cell r="E805">
            <v>34.004533675276299</v>
          </cell>
        </row>
        <row r="806">
          <cell r="B806" t="str">
            <v>CBC80</v>
          </cell>
          <cell r="C806" t="str">
            <v xml:space="preserve">CONDUCTOR DE COBRE AUTOSOPORTADO SP+AP 3x95 mm2+1x6 mm2+portante, PARA AP                                                                                                                                                                                 </v>
          </cell>
          <cell r="D806">
            <v>2.34</v>
          </cell>
          <cell r="E806">
            <v>2.6165935152958415</v>
          </cell>
        </row>
        <row r="807">
          <cell r="B807" t="str">
            <v>CBC59</v>
          </cell>
          <cell r="C807" t="str">
            <v xml:space="preserve">CONDUCTOR DE COBRE AUTOSOPORTADO SP+AP 3x95 mm2+1x6 mm2+portante, PARA SP                                                                                                                                                                                 </v>
          </cell>
          <cell r="D807">
            <v>49.07</v>
          </cell>
          <cell r="E807">
            <v>54.870189656225193</v>
          </cell>
        </row>
        <row r="808">
          <cell r="B808" t="str">
            <v>CBC115</v>
          </cell>
          <cell r="C808" t="str">
            <v>CONDUCTOR DE COBRE AUTOSOPORTADO SP+AP 1x16 mm2+1x10 mm2+portante, PARA SP</v>
          </cell>
          <cell r="D808">
            <v>0</v>
          </cell>
          <cell r="E808">
            <v>3.432881235879587</v>
          </cell>
        </row>
        <row r="809">
          <cell r="B809" t="str">
            <v>CBC114</v>
          </cell>
          <cell r="C809" t="str">
            <v>CONDUCTOR DE COBRE AUTOSOPORTADO SP+AP 1x16 mm2+1x10 mm2+portante, PARA AP</v>
          </cell>
          <cell r="D809">
            <v>0</v>
          </cell>
          <cell r="E809">
            <v>3.6788857544116751</v>
          </cell>
        </row>
        <row r="810">
          <cell r="B810" t="str">
            <v>CBC117</v>
          </cell>
          <cell r="C810" t="str">
            <v>CONDUCTOR DE COBRE AUTOSOPORTADO SP+AP 1x16 mm2+1x16 mm2+portante, PARA SP</v>
          </cell>
          <cell r="D810">
            <v>0</v>
          </cell>
          <cell r="E810">
            <v>3.432881235879587</v>
          </cell>
        </row>
        <row r="811">
          <cell r="B811" t="str">
            <v>CBC116</v>
          </cell>
          <cell r="C811" t="str">
            <v>CONDUCTOR DE COBRE AUTOSOPORTADO SP+AP 1x16 mm2+1x16 mm2+portante, PARA AP</v>
          </cell>
          <cell r="D811">
            <v>0</v>
          </cell>
          <cell r="E811">
            <v>5.0095465591988768</v>
          </cell>
        </row>
        <row r="812">
          <cell r="B812" t="str">
            <v>CBC113</v>
          </cell>
          <cell r="C812" t="str">
            <v>CONDUCTOR DE COBRE AUTOSOPORTADO SP+AP 2x10 mm2+1x16 mm2+portante, PARA SP</v>
          </cell>
          <cell r="D812">
            <v>0</v>
          </cell>
          <cell r="E812">
            <v>4.5622656164132627</v>
          </cell>
        </row>
        <row r="813">
          <cell r="B813" t="str">
            <v>CBC112</v>
          </cell>
          <cell r="C813" t="str">
            <v>CONDUCTOR DE COBRE AUTOSOPORTADO SP+AP 2x10 mm2+1x16 mm2+portante, PARA AP</v>
          </cell>
          <cell r="D813">
            <v>0</v>
          </cell>
          <cell r="E813">
            <v>5.0095465591988768</v>
          </cell>
        </row>
        <row r="814">
          <cell r="B814" t="str">
            <v>CBC110</v>
          </cell>
          <cell r="C814" t="str">
            <v>CONDUCTOR DE COBRE AUTOSOPORTADO SP+AP 2x16 mm2+1x10 mm2+portante, PARA SP</v>
          </cell>
          <cell r="D814">
            <v>0</v>
          </cell>
          <cell r="E814">
            <v>7.0543640083554831</v>
          </cell>
        </row>
        <row r="815">
          <cell r="B815" t="str">
            <v>CBC111</v>
          </cell>
          <cell r="C815" t="str">
            <v>CONDUCTOR DE COBRE AUTOSOPORTADO SP+AP 2x16 mm2+1x10 mm2+portante, PARA AP</v>
          </cell>
          <cell r="D815">
            <v>0</v>
          </cell>
          <cell r="E815">
            <v>3.6788857544116751</v>
          </cell>
        </row>
        <row r="816">
          <cell r="B816" t="str">
            <v>CBC109</v>
          </cell>
          <cell r="C816" t="str">
            <v>CONDUCTOR DE COBRE AUTOSOPORTADO SP+AP 2x25 mm2+1x10 mm2+portante, PARA SP</v>
          </cell>
          <cell r="D816">
            <v>0</v>
          </cell>
          <cell r="E816">
            <v>8.6138854898129473</v>
          </cell>
        </row>
        <row r="817">
          <cell r="B817" t="str">
            <v>CBC118</v>
          </cell>
          <cell r="C817" t="str">
            <v>CONDUCTOR DE COBRE AUTOSOPORTADO SP+AP 2x25 mm2+1x10 mm2+portante, PARA AP</v>
          </cell>
          <cell r="D817">
            <v>0</v>
          </cell>
          <cell r="E817">
            <v>3.6788857544116751</v>
          </cell>
        </row>
        <row r="818">
          <cell r="B818" t="str">
            <v>CBF01</v>
          </cell>
          <cell r="C818" t="str">
            <v xml:space="preserve">CONDUCTOR DE COBRE CONCENTRICO DE 2 x 4 mm2                                                                                                                                                                                                               </v>
          </cell>
          <cell r="D818">
            <v>0.8</v>
          </cell>
          <cell r="E818">
            <v>0.76</v>
          </cell>
        </row>
        <row r="819">
          <cell r="B819" t="str">
            <v>CBF02</v>
          </cell>
          <cell r="C819" t="str">
            <v xml:space="preserve">CONDUCTOR DE COBRE CONCENTRICO DE 2 x 6 mm2                                                                                                                                                                                                               </v>
          </cell>
          <cell r="D819">
            <v>1.1100000000000001</v>
          </cell>
          <cell r="E819">
            <v>1.1299999999999999</v>
          </cell>
        </row>
        <row r="820">
          <cell r="B820" t="str">
            <v>CBF03</v>
          </cell>
          <cell r="C820" t="str">
            <v xml:space="preserve">CONDUCTOR DE COBRE CONCENTRICO DE 2 x 10 mm2                                                                                                                                                                                                              </v>
          </cell>
          <cell r="D820">
            <v>1.87</v>
          </cell>
          <cell r="E820">
            <v>1.8331999999999999</v>
          </cell>
        </row>
        <row r="821">
          <cell r="B821" t="str">
            <v>CBF04</v>
          </cell>
          <cell r="C821" t="str">
            <v xml:space="preserve">CONDUCTOR DE COBRE CONCENTRICO DE 2 x 16 mm2                                                                                                                                                                                                              </v>
          </cell>
          <cell r="D821">
            <v>2.94</v>
          </cell>
          <cell r="E821">
            <v>2.8976000000000002</v>
          </cell>
        </row>
        <row r="822">
          <cell r="B822" t="str">
            <v>CBF05</v>
          </cell>
          <cell r="C822" t="str">
            <v xml:space="preserve">CONDUCTOR DE COBRE CONCENTRICO DE 3 x 6 mm2                                                                                                                                                                                                               </v>
          </cell>
          <cell r="D822">
            <v>2.85</v>
          </cell>
          <cell r="E822">
            <v>4.2554794520547947</v>
          </cell>
        </row>
        <row r="823">
          <cell r="B823" t="str">
            <v>CBF06</v>
          </cell>
          <cell r="C823" t="str">
            <v xml:space="preserve">CONDUCTOR DE COBRE CONCENTRICO DE 3 x 10 mm2                                                                                                                                                                                                              </v>
          </cell>
          <cell r="D823">
            <v>3.16</v>
          </cell>
          <cell r="E823">
            <v>4.7183561643835619</v>
          </cell>
        </row>
        <row r="824">
          <cell r="B824" t="str">
            <v>CBF07</v>
          </cell>
          <cell r="C824" t="str">
            <v xml:space="preserve">CONDUCTOR DE COBRE CONCENTRICO DE 3 x 16 mm2                                                                                                                                                                                                              </v>
          </cell>
          <cell r="D824">
            <v>6.39</v>
          </cell>
          <cell r="E824">
            <v>9.5412328767123284</v>
          </cell>
        </row>
        <row r="825">
          <cell r="B825" t="str">
            <v>CBF10</v>
          </cell>
          <cell r="C825" t="str">
            <v xml:space="preserve">CONDUCTOR DE COBRE CONCENTRICO DE 4 x 10 mm2                                                                                                                                                                                                              </v>
          </cell>
          <cell r="D825">
            <v>4.38</v>
          </cell>
          <cell r="E825">
            <v>5.4238196149467157</v>
          </cell>
        </row>
        <row r="826">
          <cell r="B826" t="str">
            <v>CBA01</v>
          </cell>
          <cell r="C826" t="str">
            <v>CONDUCTOR DE COBRE DESNUDO  6 mm2, 1 HILO</v>
          </cell>
          <cell r="D826">
            <v>1</v>
          </cell>
          <cell r="E826">
            <v>0.4951612177378073</v>
          </cell>
        </row>
        <row r="827">
          <cell r="B827" t="str">
            <v>CBA03</v>
          </cell>
          <cell r="C827" t="str">
            <v>CONDUCTOR DE COBRE DESNUDO 10 mm2, 1 HILO</v>
          </cell>
          <cell r="D827">
            <v>1.1599999999999999</v>
          </cell>
          <cell r="E827">
            <v>0.80899021870117138</v>
          </cell>
        </row>
        <row r="828">
          <cell r="B828" t="str">
            <v>CBA05</v>
          </cell>
          <cell r="C828" t="str">
            <v>CONDUCTOR DE COBRE DESNUDO 16 mm2, 1 HILO</v>
          </cell>
          <cell r="D828">
            <v>2.21</v>
          </cell>
          <cell r="E828">
            <v>1.42</v>
          </cell>
        </row>
        <row r="829">
          <cell r="B829" t="str">
            <v>CBA02</v>
          </cell>
          <cell r="C829" t="str">
            <v>CONDUCTOR DE COBRE DESNUDO  6 mm2, 7 HILOS</v>
          </cell>
          <cell r="D829">
            <v>1</v>
          </cell>
          <cell r="E829">
            <v>0.4951612177378073</v>
          </cell>
        </row>
        <row r="830">
          <cell r="B830" t="str">
            <v>CBA04</v>
          </cell>
          <cell r="C830" t="str">
            <v>CONDUCTOR DE COBRE DESNUDO 10 mm2, 7 HILOS</v>
          </cell>
          <cell r="D830">
            <v>1.51</v>
          </cell>
          <cell r="E830">
            <v>0.80899021870117138</v>
          </cell>
        </row>
        <row r="831">
          <cell r="B831" t="str">
            <v>CBA06</v>
          </cell>
          <cell r="C831" t="str">
            <v>CONDUCTOR DE COBRE DESNUDO 16 mm2, 7 HILOS</v>
          </cell>
          <cell r="D831">
            <v>2.21</v>
          </cell>
          <cell r="E831">
            <v>1.42</v>
          </cell>
        </row>
        <row r="832">
          <cell r="B832" t="str">
            <v>CBA07</v>
          </cell>
          <cell r="C832" t="str">
            <v>CONDUCTOR DE COBRE DESNUDO 25 mm2, 7 HILOS</v>
          </cell>
          <cell r="D832">
            <v>3.14</v>
          </cell>
          <cell r="E832">
            <v>1.96</v>
          </cell>
        </row>
        <row r="833">
          <cell r="B833" t="str">
            <v>CBA08</v>
          </cell>
          <cell r="C833" t="str">
            <v>CONDUCTOR DE COBRE DESNUDO 35 mm2, 7 HILOS</v>
          </cell>
          <cell r="D833">
            <v>4.0999999999999996</v>
          </cell>
          <cell r="E833">
            <v>2.63</v>
          </cell>
        </row>
        <row r="834">
          <cell r="B834" t="str">
            <v>CBA09</v>
          </cell>
          <cell r="C834" t="str">
            <v>CONDUCTOR DE COBRE DESNUDO 50 mm2, 19 HILOS</v>
          </cell>
          <cell r="D834">
            <v>5.31</v>
          </cell>
          <cell r="E834">
            <v>3.19</v>
          </cell>
        </row>
        <row r="835">
          <cell r="B835" t="str">
            <v>CBA10</v>
          </cell>
          <cell r="C835" t="str">
            <v>CONDUCTOR DE COBRE DESNUDO 70 mm2, 19 HILOS</v>
          </cell>
          <cell r="D835">
            <v>7.28</v>
          </cell>
          <cell r="E835">
            <v>5.2490714833162153</v>
          </cell>
        </row>
        <row r="836">
          <cell r="B836" t="str">
            <v>CBA11</v>
          </cell>
          <cell r="C836" t="str">
            <v>CONDUCTOR DE COBRE DESNUDO 85 mm2</v>
          </cell>
          <cell r="D836">
            <v>8.33</v>
          </cell>
          <cell r="E836">
            <v>6.3257912810933634</v>
          </cell>
        </row>
        <row r="837">
          <cell r="B837" t="str">
            <v>CBA12</v>
          </cell>
          <cell r="C837" t="str">
            <v>CONDUCTOR DE COBRE DESNUDO 95 mm2</v>
          </cell>
          <cell r="D837">
            <v>9.1</v>
          </cell>
          <cell r="E837">
            <v>7.0394001872106857</v>
          </cell>
        </row>
        <row r="838">
          <cell r="B838" t="str">
            <v>CBA13</v>
          </cell>
          <cell r="C838" t="str">
            <v>CONDUCTOR DE COBRE DESNUDO 120 mm2</v>
          </cell>
          <cell r="D838">
            <v>10.96</v>
          </cell>
          <cell r="E838">
            <v>8.8112281810753075</v>
          </cell>
        </row>
        <row r="839">
          <cell r="B839" t="str">
            <v>CBA14</v>
          </cell>
          <cell r="C839" t="str">
            <v>CONDUCTOR DE COBRE DESNUDO 125 mm2</v>
          </cell>
          <cell r="D839">
            <v>11.33</v>
          </cell>
          <cell r="E839">
            <v>9.1637618306251465</v>
          </cell>
        </row>
        <row r="840">
          <cell r="B840" t="str">
            <v>CBA15</v>
          </cell>
          <cell r="C840" t="str">
            <v>CONDUCTOR DE COBRE DESNUDO 135 mm2</v>
          </cell>
          <cell r="D840">
            <v>13.1</v>
          </cell>
          <cell r="E840">
            <v>10.918600367833168</v>
          </cell>
        </row>
        <row r="841">
          <cell r="B841" t="str">
            <v>CBA16</v>
          </cell>
          <cell r="C841" t="str">
            <v>CONDUCTOR DE COBRE DESNUDO 150 mm2</v>
          </cell>
          <cell r="D841">
            <v>15.48</v>
          </cell>
          <cell r="E841">
            <v>13.35658098328468</v>
          </cell>
        </row>
        <row r="842">
          <cell r="B842" t="str">
            <v>CBA17</v>
          </cell>
          <cell r="C842" t="str">
            <v>CONDUCTOR DE COBRE DESNUDO 185 mm2</v>
          </cell>
          <cell r="D842">
            <v>17.13</v>
          </cell>
          <cell r="E842">
            <v>16.41</v>
          </cell>
        </row>
        <row r="843">
          <cell r="B843" t="str">
            <v>CBH01</v>
          </cell>
          <cell r="C843" t="str">
            <v>CONDUCTOR CABLEADO THW 750V 1x 10MM2</v>
          </cell>
          <cell r="D843">
            <v>1.83</v>
          </cell>
          <cell r="E843">
            <v>0.81</v>
          </cell>
        </row>
        <row r="844">
          <cell r="B844" t="str">
            <v>GCS03</v>
          </cell>
          <cell r="C844" t="str">
            <v>CONDUCTOR DE COBRE TW UNIPOLAR DE 35mm2</v>
          </cell>
          <cell r="D844">
            <v>4.6900000000000004</v>
          </cell>
          <cell r="E844">
            <v>3.03</v>
          </cell>
        </row>
        <row r="845">
          <cell r="B845" t="str">
            <v>GCS04</v>
          </cell>
          <cell r="C845" t="str">
            <v>CONDUCTOR DE COBRE TW UNIPOLAR DE 70mm2</v>
          </cell>
          <cell r="D845">
            <v>7.35</v>
          </cell>
          <cell r="E845">
            <v>7.35</v>
          </cell>
        </row>
        <row r="846">
          <cell r="B846" t="str">
            <v>CXX04</v>
          </cell>
          <cell r="C846" t="str">
            <v>CONDUCTOR DE COBRE, TEMPLE SUAVE, TIPO TW de 4 mm2 PARA AMARRE</v>
          </cell>
          <cell r="D846">
            <v>0.41</v>
          </cell>
          <cell r="E846">
            <v>0.32</v>
          </cell>
        </row>
        <row r="847">
          <cell r="B847" t="str">
            <v>CXX03</v>
          </cell>
          <cell r="C847" t="str">
            <v>CONDUCTOR DE COBRE, TEMPLE SUAVE, TIPO TW de 6 mm2 PARA AMARRE</v>
          </cell>
          <cell r="D847">
            <v>1.24</v>
          </cell>
          <cell r="E847">
            <v>1.24</v>
          </cell>
        </row>
        <row r="848">
          <cell r="B848" t="str">
            <v>CBG01</v>
          </cell>
          <cell r="C848" t="str">
            <v>CONDUCTOR DE COBRE TWT BIPLASTO DE 2 x 1,5 mm2</v>
          </cell>
          <cell r="D848">
            <v>0.5</v>
          </cell>
          <cell r="E848">
            <v>0.3902439024390244</v>
          </cell>
        </row>
        <row r="849">
          <cell r="B849" t="str">
            <v>CBG02</v>
          </cell>
          <cell r="C849" t="str">
            <v>CONDUCTOR DE COBRE TWT BIPLASTO DE 2 x 2,5 mm2</v>
          </cell>
          <cell r="D849">
            <v>0.66</v>
          </cell>
          <cell r="E849">
            <v>0.57999999999999996</v>
          </cell>
        </row>
        <row r="850">
          <cell r="B850" t="str">
            <v>GCS01</v>
          </cell>
          <cell r="C850" t="str">
            <v>CONDUCTOR DE CU DESNUDO 16 mm2 (Nº 6AWG),  PARA PUESTA A TIERRA</v>
          </cell>
          <cell r="D850">
            <v>1.18</v>
          </cell>
          <cell r="E850">
            <v>1.1299999999999999</v>
          </cell>
        </row>
        <row r="851">
          <cell r="B851" t="str">
            <v>GCS02</v>
          </cell>
          <cell r="C851" t="str">
            <v>CONDUCTOR DE CU DESNUDO 25 mm2,  PARA PUESTA A TIERRA</v>
          </cell>
          <cell r="D851">
            <v>1.85</v>
          </cell>
          <cell r="E851">
            <v>1.7716101694915256</v>
          </cell>
        </row>
        <row r="852">
          <cell r="B852" t="str">
            <v>CBD01</v>
          </cell>
          <cell r="C852" t="str">
            <v xml:space="preserve">CONDUCTOR DE COBRE PROTEGIDO, DE  10 mm2; MEDIA TENSION                                                                                                                                                                                                   </v>
          </cell>
          <cell r="D852">
            <v>1.57</v>
          </cell>
          <cell r="E852">
            <v>1.672310992348915</v>
          </cell>
        </row>
        <row r="853">
          <cell r="B853" t="str">
            <v>CBD02</v>
          </cell>
          <cell r="C853" t="str">
            <v xml:space="preserve">CONDUCTOR DE COBRE PROTEGIDO, DE  16 mm2; MEDIA TENSION                                                                                                                                                                                                   </v>
          </cell>
          <cell r="D853">
            <v>3.14</v>
          </cell>
          <cell r="E853">
            <v>3.34462198469783</v>
          </cell>
        </row>
        <row r="854">
          <cell r="B854" t="str">
            <v>CBD03</v>
          </cell>
          <cell r="C854" t="str">
            <v xml:space="preserve">CONDUCTOR DE COBRE PROTEGIDO, DE  25 mm2; MEDIA TENSION                                                                                                                                                                                                   </v>
          </cell>
          <cell r="D854">
            <v>2.92</v>
          </cell>
          <cell r="E854">
            <v>3.1102854125215487</v>
          </cell>
        </row>
        <row r="855">
          <cell r="B855" t="str">
            <v>CBD04</v>
          </cell>
          <cell r="C855" t="str">
            <v xml:space="preserve">CONDUCTOR DE COBRE PROTEGIDO, DE  35 mm2; MEDIA TENSION                                                                                                                                                                                                   </v>
          </cell>
          <cell r="D855">
            <v>3.62</v>
          </cell>
          <cell r="E855">
            <v>2.93</v>
          </cell>
        </row>
        <row r="856">
          <cell r="B856" t="str">
            <v>CBD05</v>
          </cell>
          <cell r="C856" t="str">
            <v xml:space="preserve">CONDUCTOR DE COBRE PROTEGIDO, DE  50 mm2; MEDIA TENSION                                                                                                                                                                                                   </v>
          </cell>
          <cell r="D856">
            <v>4.1399999999999997</v>
          </cell>
          <cell r="E856">
            <v>4.409788221862744</v>
          </cell>
        </row>
        <row r="857">
          <cell r="B857" t="str">
            <v>CBD06</v>
          </cell>
          <cell r="C857" t="str">
            <v xml:space="preserve">CONDUCTOR DE COBRE PROTEGIDO, DE  70 mm2; MEDIA TENSION                                                                                                                                                                                                   </v>
          </cell>
          <cell r="D857">
            <v>6.99</v>
          </cell>
          <cell r="E857">
            <v>7.4455119977827486</v>
          </cell>
        </row>
        <row r="858">
          <cell r="B858" t="str">
            <v>CBD07</v>
          </cell>
          <cell r="C858" t="str">
            <v xml:space="preserve">CONDUCTOR DE COBRE PROTEGIDO, DE  95 mm2; MEDIA TENSION                                                                                                                                                                                                   </v>
          </cell>
          <cell r="D858">
            <v>9.51</v>
          </cell>
          <cell r="E858">
            <v>10.129730915438332</v>
          </cell>
        </row>
        <row r="859">
          <cell r="B859" t="str">
            <v>CBD08</v>
          </cell>
          <cell r="C859" t="str">
            <v xml:space="preserve">CONDUCTOR DE COBRE PROTEGIDO, DE  120 mm2; MEDIA TENSION                                                                                                                                                                                                  </v>
          </cell>
          <cell r="D859">
            <v>20.93</v>
          </cell>
          <cell r="E859">
            <v>22.293929343861649</v>
          </cell>
        </row>
        <row r="860">
          <cell r="B860" t="str">
            <v>CBB01</v>
          </cell>
          <cell r="C860" t="str">
            <v xml:space="preserve">CONDUCTOR DE COBRE PROTEGIDO, DE  6 mm2, 1 HILO; BAJA TENSION                                                                                                                                                                                             </v>
          </cell>
          <cell r="D860">
            <v>0.81</v>
          </cell>
          <cell r="E860">
            <v>0.78</v>
          </cell>
        </row>
        <row r="861">
          <cell r="B861" t="str">
            <v>CBB03</v>
          </cell>
          <cell r="C861" t="str">
            <v xml:space="preserve">CONDUCTOR DE COBRE PROTEGIDO, DE 10 mm2, 1 HILO; BAJA TENSION                                                                                                                                                                                             </v>
          </cell>
          <cell r="D861">
            <v>1.24</v>
          </cell>
          <cell r="E861">
            <v>1.2245321152260762</v>
          </cell>
        </row>
        <row r="862">
          <cell r="B862" t="str">
            <v>CBB05</v>
          </cell>
          <cell r="C862" t="str">
            <v xml:space="preserve">CONDUCTOR DE COBRE PROTEGIDO, DE 16 mm2, 1 HILO; BAJA TENSION                                                                                                                                                                                             </v>
          </cell>
          <cell r="D862">
            <v>1.81</v>
          </cell>
          <cell r="E862">
            <v>1.8572985525538583</v>
          </cell>
        </row>
        <row r="863">
          <cell r="B863" t="str">
            <v>CBB02</v>
          </cell>
          <cell r="C863" t="str">
            <v xml:space="preserve">CONDUCTOR DE COBRE PROTEGIDO, DE  6 mm2, 7 HILOS; BAJA TENSION                                                                                                                                                                                            </v>
          </cell>
          <cell r="D863">
            <v>0.81</v>
          </cell>
          <cell r="E863">
            <v>0.78</v>
          </cell>
        </row>
        <row r="864">
          <cell r="B864" t="str">
            <v>CBB04</v>
          </cell>
          <cell r="C864" t="str">
            <v xml:space="preserve">CONDUCTOR DE COBRE PROTEGIDO, DE 10 mm2, 7 HILOS; BAJA TENSION                                                                                                                                                                                            </v>
          </cell>
          <cell r="D864">
            <v>1.24</v>
          </cell>
          <cell r="E864">
            <v>1.2245321152260762</v>
          </cell>
        </row>
        <row r="865">
          <cell r="B865" t="str">
            <v>CBB06</v>
          </cell>
          <cell r="C865" t="str">
            <v xml:space="preserve">CONDUCTOR DE COBRE PROTEGIDO, DE 16 mm2, 7 HILOS; BAJA TENSION                                                                                                                                                                                            </v>
          </cell>
          <cell r="D865">
            <v>1.81</v>
          </cell>
          <cell r="E865">
            <v>1.8572985525538583</v>
          </cell>
        </row>
        <row r="866">
          <cell r="B866" t="str">
            <v>CBB07</v>
          </cell>
          <cell r="C866" t="str">
            <v xml:space="preserve">CONDUCTOR DE COBRE PROTEGIDO, DE 25 mm2, 7 HILOS; BAJA TENSION                                                                                                                                                                                            </v>
          </cell>
          <cell r="D866">
            <v>2.83</v>
          </cell>
          <cell r="E866">
            <v>2.74</v>
          </cell>
        </row>
        <row r="867">
          <cell r="B867" t="str">
            <v>CBB08</v>
          </cell>
          <cell r="C867" t="str">
            <v xml:space="preserve">CONDUCTOR DE COBRE PROTEGIDO, DE 35 mm2, 7 HILOS; BAJA TENSION                                                                                                                                                                                            </v>
          </cell>
          <cell r="D867">
            <v>3.28</v>
          </cell>
          <cell r="E867">
            <v>3.74</v>
          </cell>
        </row>
        <row r="868">
          <cell r="B868" t="str">
            <v>CBB09</v>
          </cell>
          <cell r="C868" t="str">
            <v xml:space="preserve">CONDUCTOR DE COBRE PROTEGIDO, DE 50 mm2, 7 HILOS; BAJA TENSION                                                                                                                                                                                            </v>
          </cell>
          <cell r="D868">
            <v>4.8899999999999997</v>
          </cell>
          <cell r="E868">
            <v>5.0987919854368213</v>
          </cell>
        </row>
        <row r="869">
          <cell r="B869" t="str">
            <v>CBB10</v>
          </cell>
          <cell r="C869" t="str">
            <v xml:space="preserve">CONDUCTOR DE COBRE PROTEGIDO, DE 70 mm2, 19 HILOS; BAJA TENSION                                                                                                                                                                                           </v>
          </cell>
          <cell r="D869">
            <v>6.31</v>
          </cell>
          <cell r="E869">
            <v>6.8703770576265741</v>
          </cell>
        </row>
        <row r="870">
          <cell r="B870" t="str">
            <v>CBB11</v>
          </cell>
          <cell r="C870" t="str">
            <v xml:space="preserve">CONDUCTOR DE COBRE PROTEGIDO, DE 95 mm2; BAJA TENSION                                                                                                                                                                                                     </v>
          </cell>
          <cell r="D870">
            <v>8.14</v>
          </cell>
          <cell r="E870">
            <v>9.0058894385897474</v>
          </cell>
        </row>
        <row r="871">
          <cell r="B871" t="str">
            <v>CBB12</v>
          </cell>
          <cell r="C871" t="str">
            <v xml:space="preserve">CONDUCTOR DE COBRE PROTEGIDO, DE 120 mm2; BAJA TENSION                                                                                                                                                                                                    </v>
          </cell>
          <cell r="D871">
            <v>9.9</v>
          </cell>
          <cell r="E871">
            <v>11.077672410419829</v>
          </cell>
        </row>
        <row r="872">
          <cell r="B872" t="str">
            <v>CBB13</v>
          </cell>
          <cell r="C872" t="str">
            <v xml:space="preserve">CONDUCTOR DE COBRE PROTEGIDO, DE 150 mm2; BAJA TENSION                                                                                                                                                                                                    </v>
          </cell>
          <cell r="D872">
            <v>11.93</v>
          </cell>
          <cell r="E872">
            <v>13.500189434337951</v>
          </cell>
        </row>
        <row r="873">
          <cell r="B873" t="str">
            <v>CBB14</v>
          </cell>
          <cell r="C873" t="str">
            <v xml:space="preserve">CONDUCTOR DE COBRE PROTEGIDO, DE 185 mm2; BAJA TENSION                                                                                                                                                                                                    </v>
          </cell>
          <cell r="D873">
            <v>14.22</v>
          </cell>
          <cell r="E873">
            <v>16.257901294797371</v>
          </cell>
        </row>
        <row r="874">
          <cell r="B874" t="str">
            <v>FKX01</v>
          </cell>
          <cell r="C874" t="str">
            <v>CONECTOR AL/AL SL 2.11 Y CUBIERTA AISLANTE</v>
          </cell>
          <cell r="D874">
            <v>0.71</v>
          </cell>
          <cell r="E874">
            <v>0.47</v>
          </cell>
        </row>
        <row r="875">
          <cell r="B875" t="str">
            <v>FKX02</v>
          </cell>
          <cell r="C875" t="str">
            <v>CONECTOR BIMETALICO AL/CU</v>
          </cell>
          <cell r="D875">
            <v>2.34</v>
          </cell>
          <cell r="E875">
            <v>0.66</v>
          </cell>
        </row>
        <row r="876">
          <cell r="B876" t="str">
            <v>FKX10</v>
          </cell>
          <cell r="C876" t="str">
            <v>CONECTOR DE DOBLE VIA DE Al - Al APTO PARA CONDUCTOR DE 16 - 120 mm2</v>
          </cell>
          <cell r="D876">
            <v>1.41</v>
          </cell>
          <cell r="E876">
            <v>0.85</v>
          </cell>
        </row>
        <row r="877">
          <cell r="B877" t="str">
            <v>CXC40</v>
          </cell>
          <cell r="C877" t="str">
            <v>CONECTOR DERIVACION A COMPRESION PARA CONDUCTOR DE COBRE MT</v>
          </cell>
          <cell r="D877">
            <v>5.3</v>
          </cell>
          <cell r="E877">
            <v>1.83</v>
          </cell>
        </row>
        <row r="878">
          <cell r="B878" t="str">
            <v>CXC30</v>
          </cell>
          <cell r="C878" t="str">
            <v>CONECTOR DERIVACION COMPRESION TIPO H BIMETALICO AA120/AA70-CU16A70MM2</v>
          </cell>
          <cell r="D878">
            <v>1.57</v>
          </cell>
          <cell r="E878">
            <v>1.06</v>
          </cell>
        </row>
        <row r="879">
          <cell r="B879" t="str">
            <v>CXC31</v>
          </cell>
          <cell r="C879" t="str">
            <v>CONECTOR DERIVACION COMPRESION TIPO H BIMETALICO AA120-185/AA120-185MM2</v>
          </cell>
          <cell r="D879">
            <v>8.0399999999999991</v>
          </cell>
          <cell r="E879">
            <v>3.55</v>
          </cell>
        </row>
        <row r="880">
          <cell r="B880" t="str">
            <v>CXC29</v>
          </cell>
          <cell r="C880" t="str">
            <v>CONECTOR DERIVACION COMPRESION TIPO H BIMETALICO AA35-70/AA35-CU16-35MM2</v>
          </cell>
          <cell r="D880">
            <v>1</v>
          </cell>
          <cell r="E880">
            <v>0.72</v>
          </cell>
        </row>
        <row r="881">
          <cell r="B881" t="str">
            <v>CXC33</v>
          </cell>
          <cell r="C881" t="str">
            <v>CONECTOR DERIVACION TIPO CUÑA</v>
          </cell>
          <cell r="D881">
            <v>0.66</v>
          </cell>
          <cell r="E881">
            <v>0.45</v>
          </cell>
        </row>
        <row r="882">
          <cell r="B882" t="str">
            <v>CXC32</v>
          </cell>
          <cell r="C882" t="str">
            <v>CONECTOR DERIVACION TIPO PERNO PARTIDO DE BRONCE</v>
          </cell>
          <cell r="D882">
            <v>1.1100000000000001</v>
          </cell>
          <cell r="E882">
            <v>0.97</v>
          </cell>
        </row>
        <row r="883">
          <cell r="B883" t="str">
            <v>CXC37</v>
          </cell>
          <cell r="C883" t="str">
            <v>CONECTOR PERFORACION DE AISLAMIENTO BIMETALICO AA16-70/CU1.5-6MM2</v>
          </cell>
          <cell r="D883">
            <v>1.79</v>
          </cell>
          <cell r="E883">
            <v>1.35</v>
          </cell>
        </row>
        <row r="884">
          <cell r="B884" t="str">
            <v>CXC35</v>
          </cell>
          <cell r="C884" t="str">
            <v>CONECTOR PERFORACION DE AISLAMIENTO BIMETALICO AA16-70/CU10-16MM2</v>
          </cell>
          <cell r="D884">
            <v>0.95</v>
          </cell>
          <cell r="E884">
            <v>0.76</v>
          </cell>
        </row>
        <row r="885">
          <cell r="B885" t="str">
            <v>CXC36</v>
          </cell>
          <cell r="C885" t="str">
            <v>CONECTOR PERFORACION DE AISLAMIENTO BIMETALICO AA25-70/CU25-70MM2</v>
          </cell>
          <cell r="D885" t="str">
            <v>Sin Costo (No Utilizado)</v>
          </cell>
          <cell r="E885">
            <v>0</v>
          </cell>
        </row>
        <row r="886">
          <cell r="B886" t="str">
            <v>CXC01</v>
          </cell>
          <cell r="C886" t="str">
            <v>CONECTOR TERMINAL A COMPRESION CABLE 10MM2</v>
          </cell>
          <cell r="D886">
            <v>0.55000000000000004</v>
          </cell>
          <cell r="E886">
            <v>0.20540000000000003</v>
          </cell>
        </row>
        <row r="887">
          <cell r="B887" t="str">
            <v>CXC27</v>
          </cell>
          <cell r="C887" t="str">
            <v>CONECTOR TERMINAL A COMPRESION CABLE 120MM2</v>
          </cell>
          <cell r="D887">
            <v>4.51</v>
          </cell>
          <cell r="E887">
            <v>2.8344000000000005</v>
          </cell>
        </row>
        <row r="888">
          <cell r="B888" t="str">
            <v>CXC02</v>
          </cell>
          <cell r="C888" t="str">
            <v>CONECTOR TERMINAL A COMPRESION CABLE 16MM2</v>
          </cell>
          <cell r="D888">
            <v>0.51</v>
          </cell>
          <cell r="E888">
            <v>0.45</v>
          </cell>
        </row>
        <row r="889">
          <cell r="B889" t="str">
            <v>CXC05</v>
          </cell>
          <cell r="C889" t="str">
            <v>CONECTOR TERMINAL A COMPRESION CABLE 185MM2</v>
          </cell>
          <cell r="D889">
            <v>6.2</v>
          </cell>
          <cell r="E889">
            <v>4.3879000000000001</v>
          </cell>
        </row>
        <row r="890">
          <cell r="B890" t="str">
            <v>CXC06</v>
          </cell>
          <cell r="C890" t="str">
            <v>CONECTOR TERMINAL A COMPRESION CABLE 240MM2</v>
          </cell>
          <cell r="D890">
            <v>8.7100000000000009</v>
          </cell>
          <cell r="E890">
            <v>5.7024000000000008</v>
          </cell>
        </row>
        <row r="891">
          <cell r="B891" t="str">
            <v>CXC03</v>
          </cell>
          <cell r="C891" t="str">
            <v>CONECTOR TERMINAL A COMPRESION CABLE 25MM2</v>
          </cell>
          <cell r="D891">
            <v>1.08</v>
          </cell>
          <cell r="E891">
            <v>0.45</v>
          </cell>
        </row>
        <row r="892">
          <cell r="B892" t="str">
            <v>CXC28</v>
          </cell>
          <cell r="C892" t="str">
            <v>CONECTOR TERMINAL A COMPRESION CABLE 300MM2</v>
          </cell>
          <cell r="D892">
            <v>10.84</v>
          </cell>
          <cell r="E892">
            <v>7.1364000000000001</v>
          </cell>
        </row>
        <row r="893">
          <cell r="B893" t="str">
            <v>CXC04</v>
          </cell>
          <cell r="C893" t="str">
            <v>CONECTOR TERMINAL A COMPRESION CABLE 35MM2</v>
          </cell>
          <cell r="D893">
            <v>1.04</v>
          </cell>
          <cell r="E893">
            <v>0.79</v>
          </cell>
        </row>
        <row r="894">
          <cell r="B894" t="str">
            <v>CXC26</v>
          </cell>
          <cell r="C894" t="str">
            <v>CONECTOR TERMINAL A COMPRESION CABLE 70MM2</v>
          </cell>
          <cell r="D894">
            <v>1.99</v>
          </cell>
          <cell r="E894">
            <v>1.66</v>
          </cell>
        </row>
        <row r="895">
          <cell r="B895" t="str">
            <v>FKX03</v>
          </cell>
          <cell r="C895" t="str">
            <v>CONECTOR TIPO AB  PARA VARILLA DE PUESTA A TIERRA DE COPPERWELD</v>
          </cell>
          <cell r="D895">
            <v>0.99</v>
          </cell>
          <cell r="E895">
            <v>1.02</v>
          </cell>
        </row>
        <row r="896">
          <cell r="B896" t="str">
            <v>GXC01</v>
          </cell>
          <cell r="C896" t="str">
            <v>CONECTOR TIPO AB  PARA VARILLA DE PUESTA A TIERRA DE COPPERWELD</v>
          </cell>
          <cell r="D896">
            <v>1</v>
          </cell>
          <cell r="E896">
            <v>0.95</v>
          </cell>
        </row>
        <row r="897">
          <cell r="B897" t="str">
            <v>CXC41</v>
          </cell>
          <cell r="C897" t="str">
            <v>CONECTOR TIPO CODO PARA CABLE 25MM2 10KV.</v>
          </cell>
          <cell r="D897">
            <v>59.34</v>
          </cell>
          <cell r="E897">
            <v>97.13</v>
          </cell>
        </row>
        <row r="898">
          <cell r="B898" t="str">
            <v>CXC42</v>
          </cell>
          <cell r="C898" t="str">
            <v>CONECTOR TIPO CODO PARA CABLE 35MM2 10KV.</v>
          </cell>
          <cell r="D898" t="str">
            <v>Sin Costo (No Utilizado)</v>
          </cell>
          <cell r="E898">
            <v>0</v>
          </cell>
        </row>
        <row r="899">
          <cell r="B899" t="str">
            <v>CXC44</v>
          </cell>
          <cell r="C899" t="str">
            <v>CONECTOR TUBULAR A COMPRESIÓN TABICADO DE COBRE 16-70MM2. MT-BT</v>
          </cell>
          <cell r="D899" t="str">
            <v>Sin Costo (No Utilizado)</v>
          </cell>
          <cell r="E899">
            <v>0</v>
          </cell>
        </row>
        <row r="900">
          <cell r="B900" t="str">
            <v>CXC43</v>
          </cell>
          <cell r="C900" t="str">
            <v>CONECTOR TUBULAR A COMPRESIÓN TABICADO DE COBRE 35MM2. MT-BT</v>
          </cell>
          <cell r="D900" t="str">
            <v>Sin Costo (No Utilizado)</v>
          </cell>
          <cell r="E900">
            <v>0</v>
          </cell>
        </row>
        <row r="901">
          <cell r="B901" t="str">
            <v>SCA01</v>
          </cell>
          <cell r="C901" t="str">
            <v>CONECTORES AISLADOS SEPARABLES, 600 A, 2 VIAS</v>
          </cell>
          <cell r="D901" t="str">
            <v>Sin Costo (No Utilizado)</v>
          </cell>
          <cell r="E901">
            <v>0</v>
          </cell>
        </row>
        <row r="902">
          <cell r="B902" t="str">
            <v>SCA02</v>
          </cell>
          <cell r="C902" t="str">
            <v>CONECTORES AISLADOS SEPARABLES, 600 A, 3 VIAS</v>
          </cell>
          <cell r="D902">
            <v>60.08</v>
          </cell>
          <cell r="E902">
            <v>30.57</v>
          </cell>
        </row>
        <row r="903">
          <cell r="B903" t="str">
            <v>SCA03</v>
          </cell>
          <cell r="C903" t="str">
            <v>CONECTORES AISLADOS SEPARABLES, 600 A, 4 VIAS</v>
          </cell>
          <cell r="D903" t="str">
            <v>Sin Costo (No Utilizado)</v>
          </cell>
          <cell r="E903">
            <v>0</v>
          </cell>
        </row>
        <row r="904">
          <cell r="B904" t="str">
            <v>SCA04</v>
          </cell>
          <cell r="C904" t="str">
            <v>CONECTORES AISLADOS SEPARABLES, 600 A, BAJO CARGA, 1 DERIV.</v>
          </cell>
          <cell r="D904">
            <v>103.12</v>
          </cell>
          <cell r="E904">
            <v>106.36733023919614</v>
          </cell>
        </row>
        <row r="905">
          <cell r="B905" t="str">
            <v>SCA05</v>
          </cell>
          <cell r="C905" t="str">
            <v>CONECTORES AISLADOS SEPARABLES, 600 A, BAJO CARGA, 2 DERIV.</v>
          </cell>
          <cell r="D905">
            <v>85.49</v>
          </cell>
          <cell r="E905">
            <v>88.182147615873518</v>
          </cell>
        </row>
        <row r="906">
          <cell r="B906" t="str">
            <v>CXC47</v>
          </cell>
          <cell r="C906" t="str">
            <v>CONECTOR DERIVACION TIPO CUÑA BIMETALICO</v>
          </cell>
          <cell r="D906" t="str">
            <v>Sin Costo (No Utilizado)</v>
          </cell>
          <cell r="E906">
            <v>1.0432098765432098</v>
          </cell>
        </row>
        <row r="907">
          <cell r="B907" t="str">
            <v>AXC01</v>
          </cell>
          <cell r="C907" t="str">
            <v xml:space="preserve">ESPIGA CORTA DE CRUCETA PARA AISLADOR PIN ANSI 55-4                                                                                                                                                                                                       </v>
          </cell>
          <cell r="D907">
            <v>3.88</v>
          </cell>
          <cell r="E907">
            <v>4.1509439404901025</v>
          </cell>
        </row>
        <row r="908">
          <cell r="B908" t="str">
            <v>AXC02</v>
          </cell>
          <cell r="C908" t="str">
            <v xml:space="preserve">ESPIGA CORTA DE CRUCETA PARA AISLADOR PIN ANSI 55-5                                                                                                                                                                                                       </v>
          </cell>
          <cell r="D908">
            <v>4.29</v>
          </cell>
          <cell r="E908">
            <v>4.5895746146140572</v>
          </cell>
        </row>
        <row r="909">
          <cell r="B909" t="str">
            <v>AXC03</v>
          </cell>
          <cell r="C909" t="str">
            <v xml:space="preserve">ESPIGA CORTA DE CRUCETA PARA AISLADOR PIN ANSI 56-2                                                                                                                                                                                                       </v>
          </cell>
          <cell r="D909">
            <v>4.76</v>
          </cell>
          <cell r="E909">
            <v>3.67</v>
          </cell>
        </row>
        <row r="910">
          <cell r="B910" t="str">
            <v>AXC18</v>
          </cell>
          <cell r="C910" t="str">
            <v xml:space="preserve">ESPIGA CORTA DE CRUCETA PARA AISLADOR PIN ANSI 56-3                                                                                                                                                                                                       </v>
          </cell>
          <cell r="D910">
            <v>4.53</v>
          </cell>
          <cell r="E910">
            <v>6.2</v>
          </cell>
        </row>
        <row r="911">
          <cell r="B911" t="str">
            <v>AXC04</v>
          </cell>
          <cell r="C911" t="str">
            <v xml:space="preserve">ESPIGA CURVA PARA AISLADOR PIN CON ARANDELAS Y TUERCAS                                                                                                                                                                                                    </v>
          </cell>
          <cell r="D911">
            <v>5.64</v>
          </cell>
          <cell r="E911">
            <v>6.0338463464856131</v>
          </cell>
        </row>
        <row r="912">
          <cell r="B912" t="str">
            <v>AXC05</v>
          </cell>
          <cell r="C912" t="str">
            <v xml:space="preserve">ESPIGA DE VERTICE DE POSTE DE 1 3/8 PULG. DIAM. PARA AISLADOR PIN                                                                                                                                                                                         </v>
          </cell>
          <cell r="D912">
            <v>3.96</v>
          </cell>
          <cell r="E912">
            <v>6.93</v>
          </cell>
        </row>
        <row r="913">
          <cell r="B913" t="str">
            <v>AXC06</v>
          </cell>
          <cell r="C913" t="str">
            <v xml:space="preserve">ESPIGA DE VERTICE DE POSTE DE 1 PULG. DIAM. PARA AISLADOR PIN                                                                                                                                                                                             </v>
          </cell>
          <cell r="D913">
            <v>3.96</v>
          </cell>
          <cell r="E913">
            <v>8.7100000000000009</v>
          </cell>
        </row>
        <row r="914">
          <cell r="B914" t="str">
            <v>AXC07</v>
          </cell>
          <cell r="C914" t="str">
            <v xml:space="preserve">ESPIGA LARGA DE CRUCETA PARA AISLADOR PIN 5/8 DIAM. x 11 3/4  LONG.                                                                                                                                                                                       </v>
          </cell>
          <cell r="D914">
            <v>4.29</v>
          </cell>
          <cell r="E914">
            <v>4.5895746146140572</v>
          </cell>
        </row>
        <row r="915">
          <cell r="B915" t="str">
            <v>AXC08</v>
          </cell>
          <cell r="C915" t="str">
            <v xml:space="preserve">ESPIGA LARGA DE CRUCETA PARA AISLADOR PIN ANSI 55-4 (5/8 DIA. X 10 3/4 LONG.)                                                                                                                                                                             </v>
          </cell>
          <cell r="D915">
            <v>3.88</v>
          </cell>
          <cell r="E915">
            <v>4.1509439404901025</v>
          </cell>
        </row>
        <row r="916">
          <cell r="B916" t="str">
            <v>AXC09</v>
          </cell>
          <cell r="C916" t="str">
            <v xml:space="preserve">ESPIGA LARGA DE CRUCETA PARA AISLADOR PIN ANSI 55-5 (5/8 DIAM. x 11 3/4  LONG.)                                                                                                                                                                           </v>
          </cell>
          <cell r="D916">
            <v>4.29</v>
          </cell>
          <cell r="E916">
            <v>4.5895746146140572</v>
          </cell>
        </row>
        <row r="917">
          <cell r="B917" t="str">
            <v>AXC19</v>
          </cell>
          <cell r="C917" t="str">
            <v>SOPORTE LATERAL PARA AISLADOR PIN POLIMÉRICO</v>
          </cell>
          <cell r="D917" t="str">
            <v>NUEVO</v>
          </cell>
          <cell r="E917">
            <v>10.887500000000001</v>
          </cell>
        </row>
        <row r="918">
          <cell r="B918" t="str">
            <v>AXP16</v>
          </cell>
          <cell r="C918" t="str">
            <v xml:space="preserve">PORTALINEA BIPOLAR PARA AISLADOR ANSI 53-1                                                                                                                                                                                                                </v>
          </cell>
          <cell r="D918">
            <v>2.4500000000000002</v>
          </cell>
          <cell r="E918">
            <v>2.640325993001964</v>
          </cell>
        </row>
        <row r="919">
          <cell r="B919" t="str">
            <v>AXP17</v>
          </cell>
          <cell r="C919" t="str">
            <v xml:space="preserve">PORTALINEA PENTAPOLAR PARA AISLADOR ANSI 53-1                                                                                                                                                                                                             </v>
          </cell>
          <cell r="D919">
            <v>4.68</v>
          </cell>
          <cell r="E919">
            <v>4.9000000000000004</v>
          </cell>
        </row>
        <row r="920">
          <cell r="B920" t="str">
            <v>AXP18</v>
          </cell>
          <cell r="C920" t="str">
            <v xml:space="preserve">PORTALINEA TETRAPOLAR PARA AISLADOR ANSI 53-1                                                                                                                                                                                                             </v>
          </cell>
          <cell r="D920">
            <v>4.01</v>
          </cell>
          <cell r="E920">
            <v>4.32151315589301</v>
          </cell>
        </row>
        <row r="921">
          <cell r="B921" t="str">
            <v>AXP19</v>
          </cell>
          <cell r="C921" t="str">
            <v xml:space="preserve">PORTALINEA TRIPOLAR PARA AISLADOR ANSI 53-1                                                                                                                                                                                                               </v>
          </cell>
          <cell r="D921">
            <v>3.68</v>
          </cell>
          <cell r="E921">
            <v>3.9658774098968275</v>
          </cell>
        </row>
        <row r="922">
          <cell r="B922" t="str">
            <v>AXP20</v>
          </cell>
          <cell r="C922" t="str">
            <v xml:space="preserve">PORTALINEA UNIPOLAR PARA AISLADOR ANSI 53-1                                                                                                                                                                                                               </v>
          </cell>
          <cell r="D922">
            <v>0.8</v>
          </cell>
          <cell r="E922">
            <v>0.91</v>
          </cell>
        </row>
        <row r="923">
          <cell r="B923" t="str">
            <v>AXP21</v>
          </cell>
          <cell r="C923" t="str">
            <v xml:space="preserve">PORTALINEA UNIPOLAR PARA AISLADOR ANSI 53-1, TIPO CLEVIS                                                                                                                                                                                                  </v>
          </cell>
          <cell r="D923">
            <v>0.9</v>
          </cell>
          <cell r="E923">
            <v>0.96991567089868058</v>
          </cell>
        </row>
        <row r="924">
          <cell r="B924" t="str">
            <v>AXP22</v>
          </cell>
          <cell r="C924" t="str">
            <v xml:space="preserve">PORTALINEA UNIPOLAR PARA AISLADOR ANSI 53-2, TIPO CLEVIS                                                                                                                                                                                                  </v>
          </cell>
          <cell r="D924">
            <v>1.03</v>
          </cell>
          <cell r="E924">
            <v>1.08</v>
          </cell>
        </row>
        <row r="925">
          <cell r="B925" t="str">
            <v>PCB10</v>
          </cell>
          <cell r="C925" t="str">
            <v xml:space="preserve">RIOSTRA DE PERFIL ANGULAR DE Fo.Go DE 1 1/2 x 1 1/2 x 3/16 x 0.80m.                                                                                                                                                                                       </v>
          </cell>
          <cell r="D925">
            <v>4.38</v>
          </cell>
          <cell r="E925">
            <v>3.6445318352059921</v>
          </cell>
        </row>
        <row r="926">
          <cell r="B926" t="str">
            <v>PCB13</v>
          </cell>
          <cell r="C926" t="str">
            <v xml:space="preserve">RIOSTRA DE PERFIL ANGULAR DE Fo.Go DE 2 1/2 x 2 1/2 x 1/4 x 2.50m                                                                                                                                                                                         </v>
          </cell>
          <cell r="D926">
            <v>26.49</v>
          </cell>
          <cell r="E926">
            <v>22.041928838951307</v>
          </cell>
        </row>
        <row r="927">
          <cell r="B927" t="str">
            <v>PCB11</v>
          </cell>
          <cell r="C927" t="str">
            <v xml:space="preserve">RIOSTRA DE PERFIL ANGULAR DE Fo.Go DE 2 x 2 x 3/16 x 0.80m                                                                                                                                                                                                </v>
          </cell>
          <cell r="D927">
            <v>7.84</v>
          </cell>
          <cell r="E927">
            <v>9.26</v>
          </cell>
        </row>
        <row r="928">
          <cell r="B928" t="str">
            <v>PCB12</v>
          </cell>
          <cell r="C928" t="str">
            <v xml:space="preserve">RIOSTRA DE PERFIL ANGULAR DE Fo.Go DE 2 x 2 x 3/16 x 1.00m                                                                                                                                                                                                </v>
          </cell>
          <cell r="D928">
            <v>8.58</v>
          </cell>
          <cell r="E928">
            <v>6.48</v>
          </cell>
        </row>
        <row r="929">
          <cell r="B929" t="str">
            <v>PCB14</v>
          </cell>
          <cell r="C929" t="str">
            <v xml:space="preserve">RIOSTRA DE PERFIL ANGULAR DE Fo.Go DE 3 x 3 x 1/4 x 2.50m                                                                                                                                                                                                 </v>
          </cell>
          <cell r="D929">
            <v>20.68</v>
          </cell>
          <cell r="E929">
            <v>19.04</v>
          </cell>
        </row>
        <row r="930">
          <cell r="B930" t="str">
            <v>PCB05</v>
          </cell>
          <cell r="C930" t="str">
            <v xml:space="preserve">RIOSTRA PERFIL ANGULAR DE Fo Go DE  1/2 X 1/2 X 3/16 X 1300 MM.                                                                                                                                                                                           </v>
          </cell>
          <cell r="D930">
            <v>7.18</v>
          </cell>
          <cell r="E930">
            <v>10.41</v>
          </cell>
        </row>
        <row r="931">
          <cell r="B931" t="str">
            <v>PCB06</v>
          </cell>
          <cell r="C931" t="str">
            <v xml:space="preserve">RIOSTRA PERFIL ANGULAR DE Fo Go DE 1 1/2 X 1 1/2 X 3/16 X  600 MM.                                                                                                                                                                                        </v>
          </cell>
          <cell r="D931">
            <v>3.18</v>
          </cell>
          <cell r="E931">
            <v>2.6460299625468164</v>
          </cell>
        </row>
        <row r="932">
          <cell r="B932" t="str">
            <v>PCB07</v>
          </cell>
          <cell r="C932" t="str">
            <v xml:space="preserve">RIOSTRA PERFIL ANGULAR DE Fo Go DE 1 1/2 X 1 1/2 X 3/16 X 1300 MM.                                                                                                                                                                                        </v>
          </cell>
          <cell r="D932">
            <v>7.18</v>
          </cell>
          <cell r="E932">
            <v>5.9743695380774025</v>
          </cell>
        </row>
        <row r="933">
          <cell r="B933" t="str">
            <v>PCB08</v>
          </cell>
          <cell r="C933" t="str">
            <v xml:space="preserve">RIOSTRA PERFIL ANGULAR DE Fo Go DE 1 1/2 X 1 1/2 X 3/16 X 1500 MM.                                                                                                                                                                                        </v>
          </cell>
          <cell r="D933">
            <v>11.71</v>
          </cell>
          <cell r="E933">
            <v>9.7437141073657934</v>
          </cell>
        </row>
        <row r="934">
          <cell r="B934" t="str">
            <v>IAA02</v>
          </cell>
          <cell r="C934" t="str">
            <v xml:space="preserve">ARENA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34">
            <v>29.28</v>
          </cell>
          <cell r="E934">
            <v>12.704791344667697</v>
          </cell>
        </row>
        <row r="935">
          <cell r="B935" t="str">
            <v>IAA14</v>
          </cell>
          <cell r="C935" t="str">
            <v xml:space="preserve">ASFALTO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35">
            <v>157.61000000000001</v>
          </cell>
          <cell r="E935">
            <v>308.54089221071013</v>
          </cell>
        </row>
        <row r="936">
          <cell r="B936" t="str">
            <v>IAA04</v>
          </cell>
          <cell r="C936" t="str">
            <v xml:space="preserve">CEMENTO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36">
            <v>8.5299999999999994</v>
          </cell>
          <cell r="E936">
            <v>7.38</v>
          </cell>
        </row>
        <row r="937">
          <cell r="B937" t="str">
            <v>IAA01</v>
          </cell>
          <cell r="C937" t="str">
            <v xml:space="preserve">LADRILLO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37">
            <v>0.27</v>
          </cell>
          <cell r="E937">
            <v>0.28596918335901389</v>
          </cell>
        </row>
        <row r="938">
          <cell r="B938" t="str">
            <v>IAA03</v>
          </cell>
          <cell r="C938" t="str">
            <v xml:space="preserve">PIEDRA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38">
            <v>16.170000000000002</v>
          </cell>
          <cell r="E938">
            <v>15.53013910355487</v>
          </cell>
        </row>
        <row r="939">
          <cell r="B939" t="str">
            <v>IAA15</v>
          </cell>
          <cell r="C939" t="str">
            <v>AGUA</v>
          </cell>
          <cell r="D939">
            <v>3.82</v>
          </cell>
          <cell r="E939">
            <v>1.6149815043156595</v>
          </cell>
        </row>
        <row r="940">
          <cell r="B940" t="str">
            <v>IAA16</v>
          </cell>
          <cell r="C940" t="str">
            <v>AFIRMADO 40 MM FIRTH ZONAS I, II</v>
          </cell>
          <cell r="D940">
            <v>8.75</v>
          </cell>
          <cell r="E940">
            <v>7.2419106317411401</v>
          </cell>
        </row>
        <row r="941">
          <cell r="B941" t="str">
            <v>IAA17</v>
          </cell>
          <cell r="C941" t="str">
            <v>ASFALTO LIQUIDO DE CURADO RAPIDO RC-250</v>
          </cell>
          <cell r="D941">
            <v>4.8899999999999997</v>
          </cell>
          <cell r="E941">
            <v>2.5824345146379044</v>
          </cell>
        </row>
        <row r="942">
          <cell r="B942" t="str">
            <v>IAA06</v>
          </cell>
          <cell r="C942" t="str">
            <v xml:space="preserve">FIERRO DE CONSTRUCCION                                                                                                                                                                                                                                    </v>
          </cell>
          <cell r="D942">
            <v>1.19</v>
          </cell>
          <cell r="E942">
            <v>0.70972797527047904</v>
          </cell>
        </row>
        <row r="943">
          <cell r="B943" t="str">
            <v>IAA05</v>
          </cell>
          <cell r="C943" t="str">
            <v xml:space="preserve">TERRENO (SUBESTACION DE DISTRIBUCION)                                                                                                                                                                                                                     </v>
          </cell>
          <cell r="D943">
            <v>62.18</v>
          </cell>
          <cell r="E943">
            <v>92.714513122630805</v>
          </cell>
        </row>
        <row r="944">
          <cell r="B944" t="str">
            <v>GXX06</v>
          </cell>
          <cell r="C944" t="str">
            <v xml:space="preserve">BOVEDA CONCRETO CON TAPA PARA ELECTRODO DE PUESTA A TIERRA                                                                                                                                                                                                </v>
          </cell>
          <cell r="D944">
            <v>8.8000000000000007</v>
          </cell>
          <cell r="E944">
            <v>6.47</v>
          </cell>
        </row>
        <row r="945">
          <cell r="B945" t="str">
            <v>CXX11</v>
          </cell>
          <cell r="C945" t="str">
            <v xml:space="preserve">DUCTOS DE CONCRETO                                                                                                                                                                                                                                        </v>
          </cell>
          <cell r="D945">
            <v>5.17</v>
          </cell>
          <cell r="E945">
            <v>7.7</v>
          </cell>
        </row>
        <row r="946">
          <cell r="B946" t="str">
            <v>SSA10</v>
          </cell>
          <cell r="C946" t="str">
            <v xml:space="preserve">DERIVACION TRIFASICA TIPO BOVEDA 10 KV                                                                                                                                                                                                                    </v>
          </cell>
          <cell r="D946">
            <v>371.01</v>
          </cell>
          <cell r="E946">
            <v>383.36296642772129</v>
          </cell>
        </row>
        <row r="947">
          <cell r="B947" t="str">
            <v>SSA11</v>
          </cell>
          <cell r="C947" t="str">
            <v xml:space="preserve">DERIVACION TRIFASICA TIPO PEDESTAL 10 KV                                                                                                                                                                                                                  </v>
          </cell>
          <cell r="D947">
            <v>337.48</v>
          </cell>
          <cell r="E947">
            <v>348.71656804406189</v>
          </cell>
        </row>
        <row r="948">
          <cell r="B948" t="str">
            <v>LEC05</v>
          </cell>
          <cell r="C948" t="str">
            <v xml:space="preserve">CELULA FOTOELECTRICA, 1000 W, 220 V.                                                                                                                                                                                                                      </v>
          </cell>
          <cell r="D948">
            <v>3.52</v>
          </cell>
          <cell r="E948">
            <v>7.61</v>
          </cell>
        </row>
        <row r="949">
          <cell r="B949" t="str">
            <v>DXA28</v>
          </cell>
          <cell r="C949" t="str">
            <v xml:space="preserve">MEDIDOR TRIFASICO ELECTRONICO 3 HILOS 220V 15/90A                                                                                                                                                                                                         </v>
          </cell>
          <cell r="D949">
            <v>43.81</v>
          </cell>
          <cell r="E949">
            <v>35.15</v>
          </cell>
        </row>
        <row r="950">
          <cell r="B950" t="str">
            <v>SAB04</v>
          </cell>
          <cell r="C950" t="str">
            <v xml:space="preserve">REGULADOR DE TENSION, MONOFASICO, 15 KV, In = 200 A CON CONTROL ELECTRONICO                                                                                                                                                                               </v>
          </cell>
          <cell r="D950">
            <v>12071.14</v>
          </cell>
          <cell r="E950">
            <v>15509.84</v>
          </cell>
        </row>
        <row r="951">
          <cell r="B951" t="str">
            <v>LEC11</v>
          </cell>
          <cell r="C951" t="str">
            <v xml:space="preserve">RELOJ TEMPORIZADOR PARA ENCENDIDO                                                                                                                                                                                                                         </v>
          </cell>
          <cell r="D951">
            <v>18.62</v>
          </cell>
          <cell r="E951">
            <v>18.62</v>
          </cell>
        </row>
        <row r="952">
          <cell r="B952" t="str">
            <v>SAA06</v>
          </cell>
          <cell r="C952" t="str">
            <v xml:space="preserve">CARPINTERIA METALICA PARA S.E. CONVENCIONAL A NIVEL                                                                                                                                                                                                       </v>
          </cell>
          <cell r="D952">
            <v>568.17999999999995</v>
          </cell>
          <cell r="E952">
            <v>667.14362154804155</v>
          </cell>
        </row>
        <row r="953">
          <cell r="B953" t="str">
            <v>SAA07</v>
          </cell>
          <cell r="C953" t="str">
            <v xml:space="preserve">CARPINTERIA METALICA PARA S.E. CONVENCIONAL SUBTERRANEA                                                                                                                                                                                                   </v>
          </cell>
          <cell r="D953">
            <v>1009.54</v>
          </cell>
          <cell r="E953">
            <v>1185.3781753979547</v>
          </cell>
        </row>
        <row r="954">
          <cell r="B954" t="str">
            <v>RXX02</v>
          </cell>
          <cell r="C954" t="str">
            <v xml:space="preserve">CANALETA DE ACERO GALVANIZADO PARA PROTECCION DE RETENIDA                                                                                                                                                                                                 </v>
          </cell>
          <cell r="D954">
            <v>6.38</v>
          </cell>
          <cell r="E954">
            <v>5</v>
          </cell>
        </row>
        <row r="955">
          <cell r="B955" t="str">
            <v>RXX10</v>
          </cell>
          <cell r="C955" t="str">
            <v xml:space="preserve">ESLABON ANGULAR DE ACERO GALVANIZADO 50x110mm. AGUJERO 17.5MM - DAC                                                                                                                                                                                       </v>
          </cell>
          <cell r="D955">
            <v>0.61</v>
          </cell>
          <cell r="E955">
            <v>0.5075717852684144</v>
          </cell>
        </row>
        <row r="956">
          <cell r="B956" t="str">
            <v>FTC01</v>
          </cell>
          <cell r="C956" t="str">
            <v xml:space="preserve">CONTRATUERCA CUADRADA PARA PERNO DE 5/8                                                                                                                                                                                                                   </v>
          </cell>
          <cell r="D956">
            <v>0.41</v>
          </cell>
          <cell r="E956">
            <v>1.27</v>
          </cell>
        </row>
        <row r="957">
          <cell r="B957" t="str">
            <v>FTC03</v>
          </cell>
          <cell r="C957" t="str">
            <v xml:space="preserve">CONTRATUERCA PARA PERNO DE 1/2 DIAM.                                                                                                                                                                                                                      </v>
          </cell>
          <cell r="D957">
            <v>0.32</v>
          </cell>
          <cell r="E957">
            <v>0.26626716604244693</v>
          </cell>
        </row>
        <row r="958">
          <cell r="B958" t="str">
            <v>FTC02</v>
          </cell>
          <cell r="C958" t="str">
            <v xml:space="preserve">CONTRATUERCA PARA PERNO DE 3/4 DIAM.                                                                                                                                                                                                                      </v>
          </cell>
          <cell r="D958">
            <v>0.82</v>
          </cell>
          <cell r="E958">
            <v>0.68230961298377013</v>
          </cell>
        </row>
        <row r="959">
          <cell r="B959" t="str">
            <v>LRB01</v>
          </cell>
          <cell r="C959" t="str">
            <v xml:space="preserve">CORONA METALICA PARA 06 REFLECTORES                                                                                                                                                                                                                       </v>
          </cell>
          <cell r="D959">
            <v>538.16</v>
          </cell>
          <cell r="E959">
            <v>447.79480649188508</v>
          </cell>
        </row>
        <row r="960">
          <cell r="B960" t="str">
            <v>LRB02</v>
          </cell>
          <cell r="C960" t="str">
            <v xml:space="preserve">CORONA METALICA PARA 08 REFLECTORES                                                                                                                                                                                                                       </v>
          </cell>
          <cell r="D960">
            <v>617.14</v>
          </cell>
          <cell r="E960">
            <v>513.51287141073647</v>
          </cell>
        </row>
        <row r="961">
          <cell r="B961" t="str">
            <v>LRB03</v>
          </cell>
          <cell r="C961" t="str">
            <v xml:space="preserve">CORONA METALICA PARA 10 REFLECTORES                                                                                                                                                                                                                       </v>
          </cell>
          <cell r="D961">
            <v>777.16</v>
          </cell>
          <cell r="E961">
            <v>646.66309612983764</v>
          </cell>
        </row>
        <row r="962">
          <cell r="B962" t="str">
            <v>FFS02</v>
          </cell>
          <cell r="C962" t="str">
            <v xml:space="preserve">TIRAFONDO DE 100 mm LONG.; 13 mm DIAM.                                                                                                                                                                                                                    </v>
          </cell>
          <cell r="D962">
            <v>0.47</v>
          </cell>
          <cell r="E962">
            <v>0.86</v>
          </cell>
        </row>
        <row r="963">
          <cell r="B963" t="str">
            <v>FXF05</v>
          </cell>
          <cell r="C963" t="str">
            <v xml:space="preserve">HEBILLA PARA FLEJE DE ACERO INOXIDABLE DE 13 mm DE ANCHO                                                                                                                                                                                                  </v>
          </cell>
          <cell r="D963">
            <v>0.26</v>
          </cell>
          <cell r="E963">
            <v>0.21634207240948813</v>
          </cell>
        </row>
        <row r="964">
          <cell r="B964" t="str">
            <v>FXF06</v>
          </cell>
          <cell r="C964" t="str">
            <v>HEBILLA PARA FLEJE DE ACERO INOXIDABLE DE 19 mm DE ANCHO</v>
          </cell>
          <cell r="D964">
            <v>0.25</v>
          </cell>
          <cell r="E964">
            <v>7.0000000000000007E-2</v>
          </cell>
        </row>
        <row r="965">
          <cell r="B965" t="str">
            <v>FKC02</v>
          </cell>
          <cell r="C965" t="str">
            <v xml:space="preserve">CORREA PLASTICA DE AMARRE                                                                                                                                                                                                                                 </v>
          </cell>
          <cell r="D965">
            <v>0.05</v>
          </cell>
          <cell r="E965">
            <v>7.0000000000000007E-2</v>
          </cell>
        </row>
        <row r="966">
          <cell r="B966" t="str">
            <v>GXP01</v>
          </cell>
          <cell r="C966" t="str">
            <v xml:space="preserve">PLANCHA DE COBRE PARA LINEA A TIERRA                                                                                                                                                                                                                      </v>
          </cell>
          <cell r="D966">
            <v>1.42</v>
          </cell>
          <cell r="E966">
            <v>1.2</v>
          </cell>
        </row>
        <row r="967">
          <cell r="B967" t="str">
            <v>GXS01</v>
          </cell>
          <cell r="C967" t="str">
            <v xml:space="preserve">SALES, GELS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7">
            <v>13.87</v>
          </cell>
          <cell r="E967">
            <v>12</v>
          </cell>
        </row>
        <row r="968">
          <cell r="B968" t="str">
            <v>IAA21</v>
          </cell>
          <cell r="C968" t="str">
            <v>TERRENO (SUBESTACION DE DISTRIBUCION) S1</v>
          </cell>
          <cell r="D968">
            <v>1242.51</v>
          </cell>
          <cell r="E968">
            <v>2163.6999999999998</v>
          </cell>
        </row>
        <row r="969">
          <cell r="B969" t="str">
            <v>LEC12</v>
          </cell>
          <cell r="C969" t="str">
            <v xml:space="preserve">CONTACTOR ELECTROMAGNETICO TRIPOLAR 125 AMP.                                                                                                                                                                                                              </v>
          </cell>
          <cell r="D969">
            <v>51.41</v>
          </cell>
          <cell r="E969">
            <v>75.86</v>
          </cell>
        </row>
        <row r="970">
          <cell r="B970" t="str">
            <v>LEC06</v>
          </cell>
          <cell r="C970" t="str">
            <v xml:space="preserve">CONTACTOR ELECTROMAGNETICO TRIPOLAR DE 15 AMP.                                                                                                                                                                                                            </v>
          </cell>
          <cell r="D970">
            <v>11.45</v>
          </cell>
          <cell r="E970">
            <v>5.7330891667042527</v>
          </cell>
        </row>
        <row r="971">
          <cell r="B971" t="str">
            <v>LEC07</v>
          </cell>
          <cell r="C971" t="str">
            <v xml:space="preserve">CONTACTOR ELECTROMAGNETICO TRIPOLAR DE 30 AMP.                                                                                                                                                                                                            </v>
          </cell>
          <cell r="D971">
            <v>10.23</v>
          </cell>
          <cell r="E971">
            <v>7.3</v>
          </cell>
        </row>
        <row r="972">
          <cell r="B972" t="str">
            <v>LEC08</v>
          </cell>
          <cell r="C972" t="str">
            <v xml:space="preserve">CONTACTOR ELECTROMAGNETICO TRIPOLAR DE 50 AMP.                                                                                                                                                                                                            </v>
          </cell>
          <cell r="D972">
            <v>11.11</v>
          </cell>
          <cell r="E972">
            <v>13.7</v>
          </cell>
        </row>
        <row r="973">
          <cell r="B973" t="str">
            <v>LEC09</v>
          </cell>
          <cell r="C973" t="str">
            <v xml:space="preserve">CONTACTOR ELECTROMAGNETICO TRIPOLAR DE 63 AMP.                                                                                                                                                                                                            </v>
          </cell>
          <cell r="D973">
            <v>26.71</v>
          </cell>
          <cell r="E973">
            <v>15.5</v>
          </cell>
        </row>
        <row r="974">
          <cell r="B974" t="str">
            <v>LEC10</v>
          </cell>
          <cell r="C974" t="str">
            <v xml:space="preserve">CONTACTOR ELECTROMAGNETICO TRIPOLAR DE 80 AMP.                                                                                                                                                                                                            </v>
          </cell>
          <cell r="D974">
            <v>59.99</v>
          </cell>
          <cell r="E974">
            <v>66.45</v>
          </cell>
        </row>
        <row r="975">
          <cell r="B975" t="str">
            <v>SFE04</v>
          </cell>
          <cell r="C975" t="str">
            <v xml:space="preserve">FUSIBLE EXPULSION, UNIPOLAR, 50 A, EXTERIOR                                                                                                                                                                                                               </v>
          </cell>
          <cell r="D975">
            <v>5.44</v>
          </cell>
          <cell r="E975">
            <v>5.4402565440364139</v>
          </cell>
        </row>
        <row r="976">
          <cell r="B976" t="str">
            <v>SFE05</v>
          </cell>
          <cell r="C976" t="str">
            <v xml:space="preserve">FUSIBLE EXPULSION, UNIPOLAR, 100 A, EXTERIOR                                                                                                                                                                                                              </v>
          </cell>
          <cell r="D976">
            <v>6.85</v>
          </cell>
          <cell r="E976">
            <v>6.8503230379870281</v>
          </cell>
        </row>
        <row r="977">
          <cell r="B977" t="str">
            <v>SFE06</v>
          </cell>
          <cell r="C977" t="str">
            <v xml:space="preserve">FUSIBLE EXPULSION, UNIPOLAR, 200 A, EXTERIOR                                                                                                                                                                                                              </v>
          </cell>
          <cell r="D977">
            <v>11.17</v>
          </cell>
          <cell r="E977">
            <v>11.170526764133593</v>
          </cell>
        </row>
        <row r="978">
          <cell r="B978" t="str">
            <v>SFE07</v>
          </cell>
          <cell r="C978" t="str">
            <v xml:space="preserve">FUSIBLE  DE EXPULSION 20A TIPO K 10 Y 22.9KV                                                                                                                                                                                                              </v>
          </cell>
          <cell r="D978">
            <v>4.38</v>
          </cell>
          <cell r="E978">
            <v>4.3802065556763772</v>
          </cell>
        </row>
        <row r="979">
          <cell r="B979" t="str">
            <v>SFE20</v>
          </cell>
          <cell r="C979" t="str">
            <v xml:space="preserve">FUSIBLE LIMITADOR DE CORRIENTE 10KV 8A INTERIOR                                                                                                                                                                                                           </v>
          </cell>
          <cell r="D979">
            <v>34.72</v>
          </cell>
          <cell r="E979">
            <v>34.723950177372409</v>
          </cell>
        </row>
        <row r="980">
          <cell r="B980" t="str">
            <v>SFE21</v>
          </cell>
          <cell r="C980" t="str">
            <v xml:space="preserve">FUSIBLE LIMITADOR DE CORRIENTE 10KV 12A INTERIOR                                                                                                                                                                                                          </v>
          </cell>
          <cell r="D980">
            <v>37.700000000000003</v>
          </cell>
          <cell r="E980">
            <v>37.698391702160791</v>
          </cell>
        </row>
        <row r="981">
          <cell r="B981" t="str">
            <v>SFE08</v>
          </cell>
          <cell r="C981" t="str">
            <v xml:space="preserve">FUSIBLE LIMITADOR DE CORRIENTE 10KV 20A INTERIOR                                                                                                                                                                                                          </v>
          </cell>
          <cell r="D981">
            <v>41.81</v>
          </cell>
          <cell r="E981">
            <v>41.811097179569231</v>
          </cell>
        </row>
        <row r="982">
          <cell r="B982" t="str">
            <v>SFE09</v>
          </cell>
          <cell r="C982" t="str">
            <v xml:space="preserve">FUSIBLE LIMITADOR DE CORRIENTE 10KV 30A INTERIOR                                                                                                                                                                                                          </v>
          </cell>
          <cell r="D982">
            <v>45.39</v>
          </cell>
          <cell r="E982">
            <v>45.392621257694259</v>
          </cell>
        </row>
        <row r="983">
          <cell r="B983" t="str">
            <v>SFE22</v>
          </cell>
          <cell r="C983" t="str">
            <v xml:space="preserve">FUSIBLE LIMITADOR DE CORRIENTE 10KV 40A INTERIOR                                                                                                                                                                                                          </v>
          </cell>
          <cell r="D983">
            <v>48.12</v>
          </cell>
          <cell r="E983">
            <v>48.118307623098836</v>
          </cell>
        </row>
        <row r="984">
          <cell r="B984" t="str">
            <v>SFE10</v>
          </cell>
          <cell r="C984" t="str">
            <v xml:space="preserve">FUSIBLE LIMITADOR DE CORRIENTE 10KV 50A INTERIOR                                                                                                                                                                                                          </v>
          </cell>
          <cell r="D984">
            <v>50.34</v>
          </cell>
          <cell r="E984">
            <v>50.344728593078159</v>
          </cell>
        </row>
        <row r="985">
          <cell r="B985" t="str">
            <v>SFE11</v>
          </cell>
          <cell r="C985" t="str">
            <v xml:space="preserve">FUSIBLE LIMITADOR DE CORRIENTE 10KV 63A INTERIOR                                                                                                                                                                                                          </v>
          </cell>
          <cell r="D985">
            <v>52.76</v>
          </cell>
          <cell r="E985">
            <v>52.759310769085552</v>
          </cell>
        </row>
        <row r="986">
          <cell r="B986" t="str">
            <v>SFE19</v>
          </cell>
          <cell r="C986" t="str">
            <v xml:space="preserve">FUSIBLE LIMITADOR DE CORRIENTE 10KV 80A INTERIOR                                                                                                                                                                                                          </v>
          </cell>
          <cell r="D986">
            <v>55.38</v>
          </cell>
          <cell r="E986">
            <v>55.376961732603505</v>
          </cell>
        </row>
        <row r="987">
          <cell r="B987" t="str">
            <v>SFE12</v>
          </cell>
          <cell r="C987" t="str">
            <v xml:space="preserve">FUSIBLE LIMITADOR DE CORRIENTE 10KV 100A INTERIOR                                                                                                                                                                                                         </v>
          </cell>
          <cell r="D987">
            <v>57.93</v>
          </cell>
          <cell r="E987">
            <v>57.939238648511193</v>
          </cell>
        </row>
        <row r="988">
          <cell r="B988" t="str">
            <v>SFE13</v>
          </cell>
          <cell r="C988" t="str">
            <v xml:space="preserve">FUSIBLE LIMITADOR DE CORRIENTE 10KV 125A INTERIOR                                                                                                                                                                                                         </v>
          </cell>
          <cell r="D988">
            <v>60.61</v>
          </cell>
          <cell r="E988">
            <v>60.620071418484962</v>
          </cell>
        </row>
        <row r="989">
          <cell r="B989" t="str">
            <v>SFE14</v>
          </cell>
          <cell r="C989" t="str">
            <v xml:space="preserve">FUSIBLE LIMITADOR DE CORRIENTE 22,9 KV 10A INTERIOR                                                                                                                                                                                                       </v>
          </cell>
          <cell r="D989">
            <v>73.489999999999995</v>
          </cell>
          <cell r="E989">
            <v>73.489999999999995</v>
          </cell>
        </row>
        <row r="990">
          <cell r="B990" t="str">
            <v>SFE15</v>
          </cell>
          <cell r="C990" t="str">
            <v xml:space="preserve">FUSIBLE LIMITADOR DE CORRIENTE 22,9 KV 16A INTERIOR                                                                                                                                                                                                       </v>
          </cell>
          <cell r="D990">
            <v>73.489999999999995</v>
          </cell>
          <cell r="E990">
            <v>73.489999999999995</v>
          </cell>
        </row>
        <row r="991">
          <cell r="B991" t="str">
            <v>SFE16</v>
          </cell>
          <cell r="C991" t="str">
            <v xml:space="preserve">FUSIBLE LIMITADOR DE CORRIENTE 22,9 KV 30A INTERIOR                                                                                                                                                                                                       </v>
          </cell>
          <cell r="D991">
            <v>82.72</v>
          </cell>
          <cell r="E991">
            <v>82.72</v>
          </cell>
        </row>
        <row r="992">
          <cell r="B992" t="str">
            <v>SFE17</v>
          </cell>
          <cell r="C992" t="str">
            <v xml:space="preserve">FUSIBLE LIMITADOR DE CORRIENTE 22,9 KV 100A INTERIOR                                                                                                                                                                                                      </v>
          </cell>
          <cell r="D992">
            <v>98.58</v>
          </cell>
          <cell r="E992">
            <v>98.58</v>
          </cell>
        </row>
        <row r="993">
          <cell r="B993" t="str">
            <v>SFE18</v>
          </cell>
          <cell r="C993" t="str">
            <v xml:space="preserve">FUSIBLE LIMITADOR DE CORRIENTE 22,9 KV 125A INTERIOR                                                                                                                                                                                                      </v>
          </cell>
          <cell r="D993">
            <v>82.85</v>
          </cell>
          <cell r="E993">
            <v>107.705</v>
          </cell>
        </row>
        <row r="994">
          <cell r="B994" t="str">
            <v>SFB40</v>
          </cell>
          <cell r="C994" t="str">
            <v xml:space="preserve">FUSIBLE LIMITADOR DE CORRIENTE TIPO: NH TAMAÑO-1 220V. 40A.                                                                                                                                                                                               </v>
          </cell>
          <cell r="D994" t="str">
            <v>Sin Costo (No Utilizado)</v>
          </cell>
          <cell r="E994">
            <v>0</v>
          </cell>
        </row>
        <row r="995">
          <cell r="B995" t="str">
            <v>SFB41</v>
          </cell>
          <cell r="C995" t="str">
            <v xml:space="preserve">FUSIBLE LIMITADOR DE CORRIENTE TIPO: NH TAMAÑO-1 220V. 63A.                                                                                                                                                                                               </v>
          </cell>
          <cell r="D995">
            <v>7.52</v>
          </cell>
          <cell r="E995">
            <v>2.6219999999999999</v>
          </cell>
        </row>
        <row r="996">
          <cell r="B996" t="str">
            <v>SFB42</v>
          </cell>
          <cell r="C996" t="str">
            <v xml:space="preserve">FUSIBLE LIMITADOR DE CORRIENTE TIPO: NH TAMAÑO-1 220V. 80A.                                                                                                                                                                                               </v>
          </cell>
          <cell r="D996">
            <v>2.76</v>
          </cell>
          <cell r="E996">
            <v>2.76</v>
          </cell>
        </row>
        <row r="997">
          <cell r="B997" t="str">
            <v>SFB43</v>
          </cell>
          <cell r="C997" t="str">
            <v xml:space="preserve">FUSIBLE LIMITADOR DE CORRIENTE TIPO: NH TAMAÑO-1 220V. 100A.                                                                                                                                                                                              </v>
          </cell>
          <cell r="D997">
            <v>3.4</v>
          </cell>
          <cell r="E997">
            <v>3.4</v>
          </cell>
        </row>
        <row r="998">
          <cell r="B998" t="str">
            <v>SFB52</v>
          </cell>
          <cell r="C998" t="str">
            <v xml:space="preserve">FUSIBLE LIMITADOR DE CORRIENTE TIPO: NH TAMAÑO-1 220V. 160A.                                                                                                                                                                                              </v>
          </cell>
          <cell r="D998">
            <v>3.59</v>
          </cell>
          <cell r="E998">
            <v>4.0999999999999996</v>
          </cell>
        </row>
        <row r="999">
          <cell r="B999" t="str">
            <v>SFB69</v>
          </cell>
          <cell r="C999" t="str">
            <v xml:space="preserve">FUSIBLE LIMITADOR DE CORRIENTE TIPO: NH TAMAÑO-2 220V. 160A.                                                                                                                                                                                              </v>
          </cell>
          <cell r="D999" t="str">
            <v>Sin Costo (No Utilizado)</v>
          </cell>
          <cell r="E999">
            <v>0</v>
          </cell>
        </row>
        <row r="1000">
          <cell r="B1000" t="str">
            <v>SFB70</v>
          </cell>
          <cell r="C1000" t="str">
            <v xml:space="preserve">FUSIBLE LIMITADOR DE CORRIENTE TIPO: NH TAMAÑO-2 220V. 250A.                                                                                                                                                                                              </v>
          </cell>
          <cell r="D1000">
            <v>8.0299999999999994</v>
          </cell>
          <cell r="E1000">
            <v>8.0299999999999994</v>
          </cell>
        </row>
        <row r="1001">
          <cell r="B1001" t="str">
            <v>SFB66</v>
          </cell>
          <cell r="C1001" t="str">
            <v xml:space="preserve">FUSIBLE LIMITADOR DE CORRIENTE TIPO: NH TAMAÑO-2 220V. 315A.                                                                                                                                                                                              </v>
          </cell>
          <cell r="D1001">
            <v>24.54</v>
          </cell>
          <cell r="E1001">
            <v>10.117799999999999</v>
          </cell>
        </row>
        <row r="1002">
          <cell r="B1002" t="str">
            <v>SFB72</v>
          </cell>
          <cell r="C1002" t="str">
            <v xml:space="preserve">FUSIBLE LIMITADOR DE CORRIENTE TIPO: NH TAMAÑO-3 220V. 100A.                                                                                                                                                                                              </v>
          </cell>
          <cell r="D1002" t="str">
            <v>Sin Costo (No Utilizado)</v>
          </cell>
          <cell r="E1002">
            <v>0</v>
          </cell>
        </row>
        <row r="1003">
          <cell r="B1003" t="str">
            <v>SFB68</v>
          </cell>
          <cell r="C1003" t="str">
            <v xml:space="preserve">FUSIBLE LIMITADOR DE CORRIENTE TIPO: NH TAMAÑ0-3 220V. 315A.                                                                                                                                                                                              </v>
          </cell>
          <cell r="D1003">
            <v>11.25</v>
          </cell>
          <cell r="E1003">
            <v>11.25</v>
          </cell>
        </row>
        <row r="1004">
          <cell r="B1004" t="str">
            <v>SFB71</v>
          </cell>
          <cell r="C1004" t="str">
            <v xml:space="preserve">FUSIBLE LIMITADOR DE CORRIENTE TIPO: NH TAMAÑO-3 220V. 630A.                                                                                                                                                                                              </v>
          </cell>
          <cell r="D1004">
            <v>11.01</v>
          </cell>
          <cell r="E1004">
            <v>16.875</v>
          </cell>
        </row>
        <row r="1005">
          <cell r="B1005" t="str">
            <v>SFE01</v>
          </cell>
          <cell r="C1005" t="str">
            <v xml:space="preserve">FUSIBLE LIMITADOR, UNIPOLAR, 50 A, EXTERIOR                                                                                                                                                                                                               </v>
          </cell>
          <cell r="D1005">
            <v>2.7</v>
          </cell>
          <cell r="E1005">
            <v>2.7004305947001597</v>
          </cell>
        </row>
        <row r="1006">
          <cell r="B1006" t="str">
            <v>SFE02</v>
          </cell>
          <cell r="C1006" t="str">
            <v xml:space="preserve">FUSIBLE LIMITADOR, UNIPOLAR, 100 A, EXTERIOR                                                                                                                                                                                                              </v>
          </cell>
          <cell r="D1006">
            <v>7.15</v>
          </cell>
          <cell r="E1006">
            <v>7.15114027855783</v>
          </cell>
        </row>
        <row r="1007">
          <cell r="B1007" t="str">
            <v>SFE03</v>
          </cell>
          <cell r="C1007" t="str">
            <v xml:space="preserve">FUSIBLE LIMITADOR, UNIPOLAR, 200 A, EXTERIOR                                                                                                                                                                                                              </v>
          </cell>
          <cell r="D1007">
            <v>14.05</v>
          </cell>
          <cell r="E1007">
            <v>14.052240687236015</v>
          </cell>
        </row>
        <row r="1008">
          <cell r="B1008" t="str">
            <v>SFM02</v>
          </cell>
          <cell r="C1008" t="str">
            <v xml:space="preserve">FUSIBLES TIPO CHICOTE  10 - 15 KV,2H                                                                                                                                                                                                                      </v>
          </cell>
          <cell r="D1008">
            <v>1.93</v>
          </cell>
          <cell r="E1008">
            <v>0.93</v>
          </cell>
        </row>
        <row r="1009">
          <cell r="B1009" t="str">
            <v>SFM03</v>
          </cell>
          <cell r="C1009" t="str">
            <v xml:space="preserve">FUSIBLES TIPO CHICOTE  10 - 15 KV., 3 H                                                                                                                                                                                                                   </v>
          </cell>
          <cell r="D1009">
            <v>0.57999999999999996</v>
          </cell>
          <cell r="E1009">
            <v>1.76</v>
          </cell>
        </row>
        <row r="1010">
          <cell r="B1010" t="str">
            <v>SFM04</v>
          </cell>
          <cell r="C1010" t="str">
            <v xml:space="preserve">FUSIBLES TIPO CHICOTE  10 - 15 KV,5 H                                                                                                                                                                                                                     </v>
          </cell>
          <cell r="D1010">
            <v>0.57999999999999996</v>
          </cell>
          <cell r="E1010">
            <v>0.96</v>
          </cell>
        </row>
        <row r="1011">
          <cell r="B1011" t="str">
            <v>SFM20</v>
          </cell>
          <cell r="C1011" t="str">
            <v xml:space="preserve">FUSIBLES TIPO CHICOTE  10 - 15 KV., 6 K                                                                                                                                                                                                                   </v>
          </cell>
          <cell r="D1011">
            <v>0.73</v>
          </cell>
          <cell r="E1011">
            <v>1.08</v>
          </cell>
        </row>
        <row r="1012">
          <cell r="B1012" t="str">
            <v>SFM21</v>
          </cell>
          <cell r="C1012" t="str">
            <v xml:space="preserve">FUSIBLES TIPO CHICOTE  10 - 15 KV., 8 K                                                                                                                                                                                                                   </v>
          </cell>
          <cell r="D1012">
            <v>0.73</v>
          </cell>
          <cell r="E1012">
            <v>1.18</v>
          </cell>
        </row>
        <row r="1013">
          <cell r="B1013" t="str">
            <v>SFM22</v>
          </cell>
          <cell r="C1013" t="str">
            <v xml:space="preserve">FUSIBLES TIPO CHICOTE  10 - 15 KV., 10 K                                                                                                                                                                                                                  </v>
          </cell>
          <cell r="D1013">
            <v>0.73</v>
          </cell>
          <cell r="E1013">
            <v>1.18</v>
          </cell>
        </row>
        <row r="1014">
          <cell r="B1014" t="str">
            <v>SFM23</v>
          </cell>
          <cell r="C1014" t="str">
            <v xml:space="preserve">FUSIBLES TIPO CHICOTE  10 - 15 KV., 12 K                                                                                                                                                                                                                  </v>
          </cell>
          <cell r="D1014">
            <v>0.73</v>
          </cell>
          <cell r="E1014">
            <v>1.29</v>
          </cell>
        </row>
        <row r="1015">
          <cell r="B1015" t="str">
            <v>SFM24</v>
          </cell>
          <cell r="C1015" t="str">
            <v xml:space="preserve">FUSIBLES TIPO CHICOTE  10 - 15 KV., 15 K                                                                                                                                                                                                                  </v>
          </cell>
          <cell r="D1015">
            <v>0.73</v>
          </cell>
          <cell r="E1015">
            <v>1.31</v>
          </cell>
        </row>
        <row r="1016">
          <cell r="B1016" t="str">
            <v>SFM26</v>
          </cell>
          <cell r="C1016" t="str">
            <v xml:space="preserve">FUSIBLES TIPO CHICOTE  10 - 15 KV., 25 K                                                                                                                                                                                                                  </v>
          </cell>
          <cell r="D1016">
            <v>1.27</v>
          </cell>
          <cell r="E1016">
            <v>1.4</v>
          </cell>
        </row>
        <row r="1017">
          <cell r="B1017" t="str">
            <v>SFM25</v>
          </cell>
          <cell r="C1017" t="str">
            <v xml:space="preserve">FUSIBLES TIPO CHICOTE  10 - 15 KV., 20 K                                                                                                                                                                                                                  </v>
          </cell>
          <cell r="D1017">
            <v>1.1000000000000001</v>
          </cell>
          <cell r="E1017">
            <v>1.38</v>
          </cell>
        </row>
        <row r="1018">
          <cell r="B1018" t="str">
            <v>SFM27</v>
          </cell>
          <cell r="C1018" t="str">
            <v xml:space="preserve">FUSIBLES TIPO CHICOTE  10 - 15 KV., 30 K                                                                                                                                                                                                                  </v>
          </cell>
          <cell r="D1018">
            <v>1.27</v>
          </cell>
          <cell r="E1018">
            <v>1.5</v>
          </cell>
        </row>
        <row r="1019">
          <cell r="B1019" t="str">
            <v>SFM28</v>
          </cell>
          <cell r="C1019" t="str">
            <v xml:space="preserve">FUSIBLES TIPO CHICOTE  10 - 15 KV., 35 K                                                                                                                                                                                                                  </v>
          </cell>
          <cell r="D1019">
            <v>1.2</v>
          </cell>
          <cell r="E1019">
            <v>1.7500000000000051</v>
          </cell>
        </row>
        <row r="1020">
          <cell r="B1020" t="str">
            <v>SFM29</v>
          </cell>
          <cell r="C1020" t="str">
            <v xml:space="preserve">FUSIBLES TIPO CHICOTE  10 - 15 KV., 50 K                                                                                                                                                                                                                  </v>
          </cell>
          <cell r="D1020">
            <v>1.6</v>
          </cell>
          <cell r="E1020">
            <v>2.4700000000000002</v>
          </cell>
        </row>
        <row r="1021">
          <cell r="B1021" t="str">
            <v>SFM31</v>
          </cell>
          <cell r="C1021" t="str">
            <v xml:space="preserve">FUSIBLES TIPO CHICOTE  10 - 15 KV.,  80 K                                                                                                                                                                                                                 </v>
          </cell>
          <cell r="D1021">
            <v>5.58</v>
          </cell>
          <cell r="E1021">
            <v>3.04</v>
          </cell>
        </row>
        <row r="1022">
          <cell r="B1022" t="str">
            <v>SFM32</v>
          </cell>
          <cell r="C1022" t="str">
            <v xml:space="preserve">FUSIBLES TIPO CHICOTE  10 - 15 KV., 100K                                                                                                                                                                                                                  </v>
          </cell>
          <cell r="D1022">
            <v>6.1</v>
          </cell>
          <cell r="E1022">
            <v>4.22</v>
          </cell>
        </row>
        <row r="1023">
          <cell r="B1023" t="str">
            <v>SFM33</v>
          </cell>
          <cell r="C1023" t="str">
            <v xml:space="preserve">FUSIBLES TIPO CHICOTE  10 - 15 KV., 120 K                                                                                                                                                                                                                 </v>
          </cell>
          <cell r="D1023">
            <v>5.17</v>
          </cell>
          <cell r="E1023">
            <v>5.17</v>
          </cell>
        </row>
        <row r="1024">
          <cell r="B1024" t="str">
            <v>SFM34</v>
          </cell>
          <cell r="C1024" t="str">
            <v xml:space="preserve">FUSIBLES TIPO CHICOTE  10 - 15 KV., 160 K                                                                                                                                                                                                                 </v>
          </cell>
          <cell r="D1024">
            <v>6.6</v>
          </cell>
          <cell r="E1024">
            <v>6.6</v>
          </cell>
        </row>
        <row r="1025">
          <cell r="B1025" t="str">
            <v>SFM35</v>
          </cell>
          <cell r="C1025" t="str">
            <v xml:space="preserve">FUSIBLES TIPO CHICOTE  10 - 15 KV., 200 K                                                                                                                                                                                                                 </v>
          </cell>
          <cell r="D1025">
            <v>5.41</v>
          </cell>
          <cell r="E1025">
            <v>7.35</v>
          </cell>
        </row>
        <row r="1026">
          <cell r="B1026" t="str">
            <v>SIB08</v>
          </cell>
          <cell r="C1026" t="str">
            <v xml:space="preserve">INTERRUPTOR BIPOLAR B.T. 2 X 30 A.                                                                                                                                                                                                                        </v>
          </cell>
          <cell r="D1026">
            <v>3.86</v>
          </cell>
          <cell r="E1026">
            <v>3.86</v>
          </cell>
        </row>
        <row r="1027">
          <cell r="B1027" t="str">
            <v>SIM24</v>
          </cell>
          <cell r="C1027" t="str">
            <v xml:space="preserve">INTERRUPTOR CORTE EN ACEITE, TRIFASICO, 15 KV, In = 400 A EXTERIOR                                                                                                                                                                                        </v>
          </cell>
          <cell r="D1027">
            <v>4229.7299999999996</v>
          </cell>
          <cell r="E1027">
            <v>4229.7299999999996</v>
          </cell>
        </row>
        <row r="1028">
          <cell r="B1028" t="str">
            <v>SIM01</v>
          </cell>
          <cell r="C1028" t="str">
            <v xml:space="preserve">INTERRUPTOR DE GRAN VOLUMEN DE ACEITE, TRIPOLAR, MT, 250 MVA, INTERIOR                                                                                                                                                                                    </v>
          </cell>
          <cell r="D1028">
            <v>3240.52</v>
          </cell>
          <cell r="E1028">
            <v>3240.52</v>
          </cell>
        </row>
        <row r="1029">
          <cell r="B1029" t="str">
            <v>SIM02</v>
          </cell>
          <cell r="C1029" t="str">
            <v xml:space="preserve">INTERRUPTOR DE GRAN VOLUMEN DE ACEITE, TRIPOLAR, MT, 500 MVA, INTERIOR                                                                                                                                                                                    </v>
          </cell>
          <cell r="D1029">
            <v>3369</v>
          </cell>
          <cell r="E1029">
            <v>3369</v>
          </cell>
        </row>
        <row r="1030">
          <cell r="B1030" t="str">
            <v>SIM03</v>
          </cell>
          <cell r="C1030" t="str">
            <v xml:space="preserve">INTERRUPTOR DE MINIMO VOLUMEN DE ACEITE, TRIPOLAR, 10 KV, In = 400 A, Pcc = 250 MVA, INTERIOR                                                                                                                                                             </v>
          </cell>
          <cell r="D1030">
            <v>2033.37</v>
          </cell>
          <cell r="E1030">
            <v>2033.37</v>
          </cell>
        </row>
        <row r="1031">
          <cell r="B1031" t="str">
            <v>SIM04</v>
          </cell>
          <cell r="C1031" t="str">
            <v xml:space="preserve">INTERRUPTOR DE MINIMO VOLUMEN DE ACEITE, TRIPOLAR, 10 KV, In = 400 A, Pcc = 500 MVA, INTERIOR                                                                                                                                                             </v>
          </cell>
          <cell r="D1031">
            <v>3705.91</v>
          </cell>
          <cell r="E1031">
            <v>3705.91</v>
          </cell>
        </row>
        <row r="1032">
          <cell r="B1032" t="str">
            <v>SIM05</v>
          </cell>
          <cell r="C1032" t="str">
            <v xml:space="preserve">INTERRUPTOR DE MINIMO VOLUMEN DE ACEITE, TRIPOLAR, 12 KV, In =  630 A, Pcc = 330 MVA, INTERIOR                                                                                                                                                            </v>
          </cell>
          <cell r="D1032">
            <v>3814.85</v>
          </cell>
          <cell r="E1032">
            <v>3814.85</v>
          </cell>
        </row>
        <row r="1033">
          <cell r="B1033" t="str">
            <v>SIM06</v>
          </cell>
          <cell r="C1033" t="str">
            <v xml:space="preserve">INTERRUPTOR DE MINIMO VOLUMEN DE ACEITE, TRIPOLAR, 12 KV, In =  800 A, Pcc = 420 MVA, INTERIOR                                                                                                                                                            </v>
          </cell>
          <cell r="D1033">
            <v>4700.45</v>
          </cell>
          <cell r="E1033">
            <v>4700.45</v>
          </cell>
        </row>
        <row r="1034">
          <cell r="B1034" t="str">
            <v>SIM07</v>
          </cell>
          <cell r="C1034" t="str">
            <v xml:space="preserve">INTERRUPTOR DE MINIMO VOLUMEN DE ACEITE, TRIPOLAR, 12 KV, In = 1250 A, Pcc &gt; 600 MVA, INTERIOR                                                                                                                                                            </v>
          </cell>
          <cell r="D1034">
            <v>5648.73</v>
          </cell>
          <cell r="E1034">
            <v>5648.73</v>
          </cell>
        </row>
        <row r="1035">
          <cell r="B1035" t="str">
            <v>SIM08</v>
          </cell>
          <cell r="C1035" t="str">
            <v xml:space="preserve">INTERRUPTOR DE MINIMO VOLUMEN DE ACEITE, TRIPOLAR, 24 KV, In = 630 A, Pcc = 420 MVA, INTERIOR                                                                                                                                                             </v>
          </cell>
          <cell r="D1035">
            <v>7754.5</v>
          </cell>
          <cell r="E1035">
            <v>7754.5</v>
          </cell>
        </row>
        <row r="1036">
          <cell r="B1036" t="str">
            <v>SIM09</v>
          </cell>
          <cell r="C1036" t="str">
            <v xml:space="preserve">INTERRUPTOR DE MINIMO VOLUMEN DE ACEITE, TRIPOLAR, 24 KV, In = 800 A, Pcc &gt; 600 MVA, INTERIOR                                                                                                                                                             </v>
          </cell>
          <cell r="D1036">
            <v>9323.59</v>
          </cell>
          <cell r="E1036">
            <v>9323.59</v>
          </cell>
        </row>
        <row r="1037">
          <cell r="B1037" t="str">
            <v>SIM10</v>
          </cell>
          <cell r="C1037" t="str">
            <v xml:space="preserve">INTERRUPTOR DE SOPLADO MAGNETICO, TRIPOLAR,  6 KV, In = 1250 A, Pcc = 250 MVA, INTERIOR                                                                                                                                                                   </v>
          </cell>
          <cell r="D1037" t="str">
            <v>Sin Costo (No Utilizado)</v>
          </cell>
          <cell r="E1037">
            <v>0</v>
          </cell>
        </row>
        <row r="1038">
          <cell r="B1038" t="str">
            <v>SIM11</v>
          </cell>
          <cell r="C1038" t="str">
            <v xml:space="preserve">INTERRUPTOR DE SOPLADO MAGNETICO, TRIPOLAR,  6 KV, In = 1250 A, Pcc = 500 MVA, INTERIOR                                                                                                                                                                   </v>
          </cell>
          <cell r="D1038" t="str">
            <v>Sin Costo (No Utilizado)</v>
          </cell>
          <cell r="E1038">
            <v>0</v>
          </cell>
        </row>
        <row r="1039">
          <cell r="B1039" t="str">
            <v>SIM12</v>
          </cell>
          <cell r="C1039" t="str">
            <v xml:space="preserve">INTERRUPTOR DE SOPLADO MAGNETICO, TRIPOLAR, 15 KV, In = 1250 A, Pcc = 250 MVA, INTERIOR                                                                                                                                                                   </v>
          </cell>
          <cell r="D1039">
            <v>9197.7199999999993</v>
          </cell>
          <cell r="E1039">
            <v>9197.7199999999993</v>
          </cell>
        </row>
        <row r="1040">
          <cell r="B1040" t="str">
            <v>SIM13</v>
          </cell>
          <cell r="C1040" t="str">
            <v xml:space="preserve">INTERRUPTOR DE SOPLADO MAGNETICO, TRIPOLAR, 15 KV, In = 1250 A, Pcc = 500 MVA, INTERIOR                                                                                                                                                                   </v>
          </cell>
          <cell r="D1040" t="str">
            <v>Sin Costo (No Utilizado)</v>
          </cell>
          <cell r="E1040">
            <v>0</v>
          </cell>
        </row>
        <row r="1041">
          <cell r="B1041" t="str">
            <v>SIM22</v>
          </cell>
          <cell r="C1041" t="str">
            <v xml:space="preserve">INTERRUPTOR DE VACIO TRIPOLAR In = 400/630 A 10 KV INTERIOR                                                                                                                                                                                               </v>
          </cell>
          <cell r="D1041">
            <v>6612</v>
          </cell>
          <cell r="E1041">
            <v>11321.435879666353</v>
          </cell>
        </row>
        <row r="1042">
          <cell r="B1042" t="str">
            <v>SIM23</v>
          </cell>
          <cell r="C1042" t="str">
            <v xml:space="preserve">INTERRUPTOR DE VACIO TRIPOLAR In = 630 A 22,9 KV INTERIOR                                                                                                                                                                                                 </v>
          </cell>
          <cell r="D1042">
            <v>9581.36</v>
          </cell>
          <cell r="E1042">
            <v>16405.740000000002</v>
          </cell>
        </row>
        <row r="1043">
          <cell r="B1043" t="str">
            <v>SIM14</v>
          </cell>
          <cell r="C1043" t="str">
            <v xml:space="preserve">INTERRUPTOR DE VACIO, TRIPOLAR, 500 MVA, INTERIOR                                                                                                                                                                                                         </v>
          </cell>
          <cell r="D1043">
            <v>4402.38</v>
          </cell>
          <cell r="E1043">
            <v>7538.0010417310277</v>
          </cell>
        </row>
        <row r="1044">
          <cell r="B1044" t="str">
            <v>SIM15</v>
          </cell>
          <cell r="C1044" t="str">
            <v xml:space="preserve">INTERRUPTOR NEUMATICO, TRIPOLAR,  3 KV, 200 MVA, INTERIOR                                                                                                                                                                                                 </v>
          </cell>
          <cell r="D1044" t="str">
            <v>Sin Costo (No Utilizado)</v>
          </cell>
          <cell r="E1044">
            <v>0</v>
          </cell>
        </row>
        <row r="1045">
          <cell r="B1045" t="str">
            <v>SIM16</v>
          </cell>
          <cell r="C1045" t="str">
            <v xml:space="preserve">INTERRUPTOR NEUMATICO, TRIPOLAR,  3 KV, 300 MVA, INTERIOR                                                                                                                                                                                                 </v>
          </cell>
          <cell r="D1045" t="str">
            <v>Sin Costo (No Utilizado)</v>
          </cell>
          <cell r="E1045">
            <v>0</v>
          </cell>
        </row>
        <row r="1046">
          <cell r="B1046" t="str">
            <v>SIM17</v>
          </cell>
          <cell r="C1046" t="str">
            <v xml:space="preserve">INTERRUPTOR NEUMATICO, TRIPOLAR,  6 KV, 350 MVA, INTERIOR                                                                                                                                                                                                 </v>
          </cell>
          <cell r="D1046" t="str">
            <v>Sin Costo (No Utilizado)</v>
          </cell>
          <cell r="E1046">
            <v>0</v>
          </cell>
        </row>
        <row r="1047">
          <cell r="B1047" t="str">
            <v>SIM18</v>
          </cell>
          <cell r="C1047" t="str">
            <v xml:space="preserve">INTERRUPTOR NEUMATICO, TRIPOLAR,  6 KV, 600 MVA, INTERIOR                                                                                                                                                                                                 </v>
          </cell>
          <cell r="D1047" t="str">
            <v>Sin Costo (No Utilizado)</v>
          </cell>
          <cell r="E1047">
            <v>0</v>
          </cell>
        </row>
        <row r="1048">
          <cell r="B1048" t="str">
            <v>SIM19</v>
          </cell>
          <cell r="C1048" t="str">
            <v xml:space="preserve">INTERRUPTOR NEUMATICO, TRIPOLAR, 12 KV,  500 MVA, INTERIOR                                                                                                                                                                                                </v>
          </cell>
          <cell r="D1048">
            <v>6211.34</v>
          </cell>
          <cell r="E1048">
            <v>6211.34</v>
          </cell>
        </row>
        <row r="1049">
          <cell r="B1049" t="str">
            <v>SIM20</v>
          </cell>
          <cell r="C1049" t="str">
            <v xml:space="preserve">INTERRUPTOR NEUMATICO, TRIPOLAR, 12 KV, 1000 MVA, INTERIOR                                                                                                                                                                                                </v>
          </cell>
          <cell r="D1049" t="str">
            <v>Sin Costo (No Utilizado)</v>
          </cell>
          <cell r="E1049">
            <v>0</v>
          </cell>
        </row>
        <row r="1050">
          <cell r="B1050" t="str">
            <v>SIM29</v>
          </cell>
          <cell r="C1050" t="str">
            <v xml:space="preserve">INTERRUPTOR NEUMATICO, TRIPOLAR, 22.9 KV, 1000 MVA, INTERIOR                                                                                                                                                                                              </v>
          </cell>
          <cell r="D1050" t="str">
            <v>Sin Costo (No Utilizado)</v>
          </cell>
          <cell r="E1050">
            <v>0</v>
          </cell>
        </row>
        <row r="1051">
          <cell r="B1051" t="str">
            <v>SIM28</v>
          </cell>
          <cell r="C1051" t="str">
            <v xml:space="preserve">INTERRUPTOR SF6, TRIPOLAR, 10 KV, 630 A, 25 KA, INTERIOR                                                                                                                                                                                                  </v>
          </cell>
          <cell r="D1051">
            <v>4073.08</v>
          </cell>
          <cell r="E1051">
            <v>6944.4949456808727</v>
          </cell>
        </row>
        <row r="1052">
          <cell r="B1052" t="str">
            <v>SIM27</v>
          </cell>
          <cell r="C1052" t="str">
            <v xml:space="preserve">INTERRUPTOR SF6, TRIPOLAR, 10 KV, 630 A, 31.5 KA, INTERIOR                                                                                                                                                                                                </v>
          </cell>
          <cell r="D1052" t="str">
            <v>Sin Costo (No Utilizado)</v>
          </cell>
          <cell r="E1052">
            <v>0</v>
          </cell>
        </row>
        <row r="1053">
          <cell r="B1053" t="str">
            <v>SIM26</v>
          </cell>
          <cell r="C1053" t="str">
            <v xml:space="preserve">INTERRUPTOR SF6, TRIPOLAR, 22.9 KV, 630 A, 16 KA, INTERIOR                                                                                                                                                                                                </v>
          </cell>
          <cell r="D1053">
            <v>5056.2299999999996</v>
          </cell>
          <cell r="E1053">
            <v>8620.74</v>
          </cell>
        </row>
        <row r="1054">
          <cell r="B1054" t="str">
            <v>SIM30</v>
          </cell>
          <cell r="C1054" t="str">
            <v xml:space="preserve">INTERRUPTOR SF6, TRIPOLAR, 22.9 KV, 630 A, 25 KA, INTERIOR                                                                                                                                                                                                </v>
          </cell>
          <cell r="D1054" t="str">
            <v>Sin Costo (No Utilizado)</v>
          </cell>
          <cell r="E1054">
            <v>0</v>
          </cell>
        </row>
        <row r="1055">
          <cell r="B1055" t="str">
            <v>SIM25</v>
          </cell>
          <cell r="C1055" t="str">
            <v xml:space="preserve">INTERRUPTOR SF6, TRIPOLAR, 24 KV, 630 A, 16 KA, INTERIOR                                                                                                                                                                                                  </v>
          </cell>
          <cell r="D1055" t="str">
            <v>Sin Costo (No Utilizado)</v>
          </cell>
          <cell r="E1055">
            <v>0</v>
          </cell>
        </row>
        <row r="1056">
          <cell r="B1056" t="str">
            <v>SIM21</v>
          </cell>
          <cell r="C1056" t="str">
            <v xml:space="preserve">INTERRUPTOR SF6, TRIPOLAR, 500 MVA, INTERIOR                                                                                                                                                                                                              </v>
          </cell>
          <cell r="D1056">
            <v>4027.42</v>
          </cell>
          <cell r="E1056">
            <v>6866.6458390539992</v>
          </cell>
        </row>
        <row r="1057">
          <cell r="B1057" t="str">
            <v>SIB01</v>
          </cell>
          <cell r="C1057" t="str">
            <v xml:space="preserve">INTERRUPTOR TERMOMAGNETICO B.T. 3 X  80 A.                                                                                                                                                                                                                </v>
          </cell>
          <cell r="D1057">
            <v>44.73</v>
          </cell>
          <cell r="E1057">
            <v>63.95</v>
          </cell>
        </row>
        <row r="1058">
          <cell r="B1058" t="str">
            <v>SIB02</v>
          </cell>
          <cell r="C1058" t="str">
            <v xml:space="preserve">INTERRUPTOR TERMOMAGNETICO B.T. 3 X 100 A.                                                                                                                                                                                                                </v>
          </cell>
          <cell r="D1058">
            <v>46.53</v>
          </cell>
          <cell r="E1058">
            <v>65.569999999999993</v>
          </cell>
        </row>
        <row r="1059">
          <cell r="B1059" t="str">
            <v>SIB03</v>
          </cell>
          <cell r="C1059" t="str">
            <v xml:space="preserve">INTERRUPTOR TERMOMAGNETICO B.T. 3 X 250 A.                                                                                                                                                                                                                </v>
          </cell>
          <cell r="D1059">
            <v>537.58000000000004</v>
          </cell>
          <cell r="E1059">
            <v>120.04</v>
          </cell>
        </row>
        <row r="1060">
          <cell r="B1060" t="str">
            <v>SIB04</v>
          </cell>
          <cell r="C1060" t="str">
            <v xml:space="preserve">INTERRUPTOR TERMOMAGNETICO B.T. 3 X 500 A.                                                                                                                                                                                                                </v>
          </cell>
          <cell r="D1060">
            <v>963.63</v>
          </cell>
          <cell r="E1060">
            <v>627.54999999999995</v>
          </cell>
        </row>
        <row r="1061">
          <cell r="B1061" t="str">
            <v>SIB05</v>
          </cell>
          <cell r="C1061" t="str">
            <v xml:space="preserve">INTERRUPTOR TERMOMAGNETICO B.T. 3 X 800 A.                                                                                                                                                                                                                </v>
          </cell>
          <cell r="D1061">
            <v>1601.85</v>
          </cell>
          <cell r="E1061">
            <v>1081.46</v>
          </cell>
        </row>
        <row r="1062">
          <cell r="B1062" t="str">
            <v>SIB06</v>
          </cell>
          <cell r="C1062" t="str">
            <v xml:space="preserve">INTERRUPTOR TERMOMAGNETICO B.T. 3 X 1250 A.                                                                                                                                                                                                               </v>
          </cell>
          <cell r="D1062">
            <v>2545</v>
          </cell>
          <cell r="E1062">
            <v>1776.67</v>
          </cell>
        </row>
        <row r="1063">
          <cell r="B1063" t="str">
            <v>SIB07</v>
          </cell>
          <cell r="C1063" t="str">
            <v xml:space="preserve">INTERRUPTOR TERMOMAGNETICO B.T. 3 X 2000 A.                                                                                                                                                                                                               </v>
          </cell>
          <cell r="D1063">
            <v>4154.7299999999996</v>
          </cell>
          <cell r="E1063">
            <v>2890.75</v>
          </cell>
        </row>
        <row r="1064">
          <cell r="B1064" t="str">
            <v>SIB10</v>
          </cell>
          <cell r="C1064" t="str">
            <v xml:space="preserve">INTERRUPTOR TERMOMAGNETICO BIPOLAR B.T. 2 X 16A.                                                                                                                                                                                                          </v>
          </cell>
          <cell r="D1064">
            <v>16.89</v>
          </cell>
          <cell r="E1064">
            <v>4.6100000000000003</v>
          </cell>
        </row>
        <row r="1065">
          <cell r="B1065" t="str">
            <v>SIB09</v>
          </cell>
          <cell r="C1065" t="str">
            <v xml:space="preserve">INTERRUPTOR UNIPOLAR 250V. 6A.                                                                                                                                                                                                                            </v>
          </cell>
          <cell r="D1065" t="str">
            <v>Sin Costo (No Utilizado)</v>
          </cell>
          <cell r="E1065">
            <v>0</v>
          </cell>
        </row>
        <row r="1066">
          <cell r="B1066" t="str">
            <v>SIR01</v>
          </cell>
          <cell r="C1066" t="str">
            <v xml:space="preserve">RECLOSER HIDRAULICO, TRIPOLAR, 2.4 - 14.4 KV, In =   50 A, Icc = 1250 A, EXTERIOR                                                                                                                                                                         </v>
          </cell>
          <cell r="D1066">
            <v>3448.19</v>
          </cell>
          <cell r="E1066">
            <v>5148.919245188119</v>
          </cell>
        </row>
        <row r="1067">
          <cell r="B1067" t="str">
            <v>SIR02</v>
          </cell>
          <cell r="C1067" t="str">
            <v xml:space="preserve">RECLOSER HIDRAULICO, TRIPOLAR, 2.4 - 14.4 KV, In =  100 A, Icc = 2000 A, EXTERIOR                                                                                                                                                                         </v>
          </cell>
          <cell r="D1067">
            <v>4175.1499999999996</v>
          </cell>
          <cell r="E1067">
            <v>6234.4331914851482</v>
          </cell>
        </row>
        <row r="1068">
          <cell r="B1068" t="str">
            <v>SIR03</v>
          </cell>
          <cell r="C1068" t="str">
            <v xml:space="preserve">RECLOSER HIDRAULICO, TRIPOLAR, 2.4 - 14.4 KV, In =  200 A, Icc = 2000 A, EXTERIOR                                                                                                                                                                         </v>
          </cell>
          <cell r="D1068">
            <v>5059.3100000000004</v>
          </cell>
          <cell r="E1068">
            <v>7554.6819132277233</v>
          </cell>
        </row>
        <row r="1069">
          <cell r="B1069" t="str">
            <v>SIR04</v>
          </cell>
          <cell r="C1069" t="str">
            <v xml:space="preserve">RECLOSER HIDRAULICO, TRIPOLAR, 2.4 - 14.4 KV, In =  400 A, Icc = 4000 A, EXTERIOR                                                                                                                                                                         </v>
          </cell>
          <cell r="D1069">
            <v>7367.93</v>
          </cell>
          <cell r="E1069">
            <v>11001.968155524753</v>
          </cell>
        </row>
        <row r="1070">
          <cell r="B1070" t="str">
            <v>SIR05</v>
          </cell>
          <cell r="C1070" t="str">
            <v xml:space="preserve">RECLOSER HIDRAULICO, TRIPOLAR, 2.4 - 14.4 KV, In =  400 A, Icc = 6000 A, EXTERIOR                                                                                                                                                                         </v>
          </cell>
          <cell r="D1070">
            <v>10310.23</v>
          </cell>
          <cell r="E1070">
            <v>15395.480431564356</v>
          </cell>
        </row>
        <row r="1071">
          <cell r="B1071" t="str">
            <v>SIR06</v>
          </cell>
          <cell r="C1071" t="str">
            <v xml:space="preserve">RECLOSER HIDRAULICO, TRIPOLAR, 2.4 - 14.4 KV, In =  560 A, Icc = 10000 A, EXTERIOR                                                                                                                                                                        </v>
          </cell>
          <cell r="D1071">
            <v>10310.23</v>
          </cell>
          <cell r="E1071">
            <v>15395.480431564356</v>
          </cell>
        </row>
        <row r="1072">
          <cell r="B1072" t="str">
            <v>SIR07</v>
          </cell>
          <cell r="C1072" t="str">
            <v xml:space="preserve">RECLOSER HIDRAULICO, TRIPOLAR, 2.4 - 14.4 KV, In =  560 A, Icc = 12000 A, EXTERIOR                                                                                                                                                                        </v>
          </cell>
          <cell r="D1072">
            <v>11874.61</v>
          </cell>
          <cell r="E1072">
            <v>17731.449820950496</v>
          </cell>
        </row>
        <row r="1073">
          <cell r="B1073" t="str">
            <v>SIR08</v>
          </cell>
          <cell r="C1073" t="str">
            <v xml:space="preserve">RECLOSER HIDRAULICO, TRIPOLAR, 2.4 - 14.4 KV, In =  560 A, Icc = 16000 A, EXTERIOR                                                                                                                                                                        </v>
          </cell>
          <cell r="D1073">
            <v>11334.86</v>
          </cell>
          <cell r="E1073">
            <v>18086.078817369507</v>
          </cell>
        </row>
        <row r="1074">
          <cell r="B1074" t="str">
            <v>SIR09</v>
          </cell>
          <cell r="C1074" t="str">
            <v xml:space="preserve">RECLOSER HIDRAULICO, TRIPOLAR, 2.4 - 14.4 KV, In = 1120 A, Icc = 16000 A, EXTERIOR                                                                                                                                                                        </v>
          </cell>
          <cell r="D1074">
            <v>11334.86</v>
          </cell>
          <cell r="E1074">
            <v>19352.104334585372</v>
          </cell>
        </row>
        <row r="1075">
          <cell r="B1075" t="str">
            <v>SIR10</v>
          </cell>
          <cell r="C1075" t="str">
            <v xml:space="preserve">RECLOSER HIDRAULICO, TRIPOLAR, 24.9 KV, In = 560 A, Icc = 10000 A, EXTERIOR                                                                                                                                                                               </v>
          </cell>
          <cell r="D1075">
            <v>9921.17</v>
          </cell>
          <cell r="E1075">
            <v>15555.253134302971</v>
          </cell>
        </row>
        <row r="1076">
          <cell r="B1076" t="str">
            <v>SIR11</v>
          </cell>
          <cell r="C1076" t="str">
            <v xml:space="preserve">RECLOSER HIDRAULICO, TRIPOLAR, 24.9 KV, In = 560 A, Icc = 12000 A, EXTERIOR                                                                                                                                                                               </v>
          </cell>
          <cell r="D1076">
            <v>10513.66</v>
          </cell>
          <cell r="E1076">
            <v>18054.133982776235</v>
          </cell>
        </row>
        <row r="1077">
          <cell r="B1077" t="str">
            <v>SIR12</v>
          </cell>
          <cell r="C1077" t="str">
            <v xml:space="preserve">RECLOSER HIDRAULICO, TRIPOLAR, 24.9 KV, In = 560 A, Icc = 8000 A, EXTERIOR                                                                                                                                                                                </v>
          </cell>
          <cell r="D1077">
            <v>9753.1299999999992</v>
          </cell>
          <cell r="E1077">
            <v>13572.74</v>
          </cell>
        </row>
        <row r="1078">
          <cell r="B1078" t="str">
            <v>SIR13</v>
          </cell>
          <cell r="C1078" t="str">
            <v xml:space="preserve">RECLOSER HIDRAULICO, UNIPOLAR, 2.4 - 14.4 KV, In =  50 A, Icc = 1250 A, EXTERIOR                                                                                                                                                                          </v>
          </cell>
          <cell r="D1078">
            <v>2652.46</v>
          </cell>
          <cell r="E1078">
            <v>3960.7163007524755</v>
          </cell>
        </row>
        <row r="1079">
          <cell r="B1079" t="str">
            <v>SIR14</v>
          </cell>
          <cell r="C1079" t="str">
            <v xml:space="preserve">RECLOSER HIDRAULICO, UNIPOLAR, 2.4 - 14.4 KV, In = 100 A, Icc = 2000 A, EXTERIOR                                                                                                                                                                          </v>
          </cell>
          <cell r="D1079">
            <v>3752.73</v>
          </cell>
          <cell r="E1079">
            <v>5603.6656097821788</v>
          </cell>
        </row>
        <row r="1080">
          <cell r="B1080" t="str">
            <v>SIR15</v>
          </cell>
          <cell r="C1080" t="str">
            <v xml:space="preserve">RECLOSER HIDRAULICO, UNIPOLAR, 2.4 - 14.4 KV, In = 200 A, Icc = 2000 A, EXTERIOR                                                                                                                                                                          </v>
          </cell>
          <cell r="D1080">
            <v>3752.73</v>
          </cell>
          <cell r="E1080">
            <v>5603.6656097821788</v>
          </cell>
        </row>
        <row r="1081">
          <cell r="B1081" t="str">
            <v>SIR16</v>
          </cell>
          <cell r="C1081" t="str">
            <v xml:space="preserve">RECLOSER HIDRAULICO, UNIPOLAR, 2.4 - 14.4 KV, In = 280 A, Icc = 4000 A, EXTERIOR                                                                                                                                                                          </v>
          </cell>
          <cell r="D1081" t="str">
            <v>Sin Costo (No Utilizado)</v>
          </cell>
          <cell r="E1081">
            <v>5659.7022658800006</v>
          </cell>
        </row>
        <row r="1082">
          <cell r="B1082" t="str">
            <v>SIR17</v>
          </cell>
          <cell r="C1082" t="str">
            <v xml:space="preserve">RECLOSER HIDRAULICO, UNIPOLAR, 2.4 - 14.4 KV, In = 560 A, Icc = 8000 A, EXTERIOR                                                                                                                                                                          </v>
          </cell>
          <cell r="D1082">
            <v>5141.8999999999996</v>
          </cell>
          <cell r="E1082">
            <v>5758.9279999999999</v>
          </cell>
        </row>
        <row r="1083">
          <cell r="B1083" t="str">
            <v>SIR18</v>
          </cell>
          <cell r="C1083" t="str">
            <v xml:space="preserve">RECLOSER HIDRAULICO, UNIPOLAR, 24.9 KV, In = 100 A, Icc = 2000 A, EXTERIOR                                                                                                                                                                                </v>
          </cell>
          <cell r="D1083">
            <v>4126.03</v>
          </cell>
          <cell r="E1083">
            <v>6161.0860402772278</v>
          </cell>
        </row>
        <row r="1084">
          <cell r="B1084" t="str">
            <v>SIR19</v>
          </cell>
          <cell r="C1084" t="str">
            <v xml:space="preserve">RECLOSER HIDRAULICO, UNIPOLAR, 24.9 KV, In = 280 A, Icc = 4000 A, EXTERIOR                                                                                                                                                                                </v>
          </cell>
          <cell r="D1084">
            <v>4943.08</v>
          </cell>
          <cell r="E1084">
            <v>7381.1245153267328</v>
          </cell>
        </row>
        <row r="1085">
          <cell r="B1085" t="str">
            <v>SIR21</v>
          </cell>
          <cell r="C1085" t="str">
            <v xml:space="preserve">RECLOSER INTERRUPCION EN VACIO, TRIFASICO, 10 KV, In = 400 A. Icc = 25000 A CON CONTROL ELECTRONICO                                                                                                                                                       </v>
          </cell>
          <cell r="D1085" t="str">
            <v>Sin Costo (No Utilizado)</v>
          </cell>
          <cell r="E1085">
            <v>0</v>
          </cell>
        </row>
        <row r="1086">
          <cell r="B1086" t="str">
            <v>SIR22</v>
          </cell>
          <cell r="C1086" t="str">
            <v xml:space="preserve">RECLOSER INTERRUPCION EN VACIO, TRIFASICO, 10 KV, In = 630 A. Icc = 31500 A CON CONTROL ELECTRONICO                                                                                                                                                       </v>
          </cell>
          <cell r="D1086" t="str">
            <v>Sin Costo (No Utilizado)</v>
          </cell>
          <cell r="E1086">
            <v>0</v>
          </cell>
        </row>
        <row r="1087">
          <cell r="B1087" t="str">
            <v>SIR20</v>
          </cell>
          <cell r="C1087" t="str">
            <v xml:space="preserve">RECLOSER INTERRUPCION EN VACIO, TRIFASICO, 12 KV, In = 600 A CON CONTROL ELECTRONICO                                                                                                                                                                      </v>
          </cell>
          <cell r="D1087">
            <v>10100</v>
          </cell>
          <cell r="E1087">
            <v>15081.56</v>
          </cell>
        </row>
        <row r="1088">
          <cell r="B1088" t="str">
            <v>SIR24</v>
          </cell>
          <cell r="C1088" t="str">
            <v xml:space="preserve">RECLOSER INTERRUPCION EN VACIO, TRIFASICO, 12 kV, In = 630 A, Icc = 12.5 kA, CONTROL ELECTRONICO                                                                                                                                                          </v>
          </cell>
          <cell r="D1088" t="str">
            <v>Sin Costo (No Utilizado)</v>
          </cell>
          <cell r="E1088">
            <v>0</v>
          </cell>
        </row>
        <row r="1089">
          <cell r="B1089" t="str">
            <v>SIR25</v>
          </cell>
          <cell r="C1089" t="str">
            <v xml:space="preserve">RECLOSER INTERRUPCION EN VACIO, TRIFASICO, 13.2 kV, In = 630 A, Icc = 12.5 kA, CONTROL ELECTRONICO                                                                                                                                                        </v>
          </cell>
          <cell r="D1089" t="str">
            <v>Sin Costo (No Utilizado)</v>
          </cell>
          <cell r="E1089">
            <v>0</v>
          </cell>
        </row>
        <row r="1090">
          <cell r="B1090" t="str">
            <v>SIR26</v>
          </cell>
          <cell r="C1090" t="str">
            <v xml:space="preserve">RECLOSER INTERRUPCION EN VACIO, TRIFASICO, 22.9 kV, In = 630 A, Icc = 16 kA, CONTROL ELECTRONICO                                                                                                                                                          </v>
          </cell>
          <cell r="D1090" t="str">
            <v>Sin Costo (No Utilizado)</v>
          </cell>
          <cell r="E1090">
            <v>0</v>
          </cell>
        </row>
        <row r="1091">
          <cell r="B1091" t="str">
            <v>SIR23</v>
          </cell>
          <cell r="C1091" t="str">
            <v xml:space="preserve">RECLOSER INTERRUPCION EN VACIO, TRIFASICO, 22.9 KV, In = 630 A. Icc = 16000 A CON CONTROL ELECTRONICO                                                                                                                                                     </v>
          </cell>
          <cell r="D1091" t="str">
            <v>Sin Costo (No Utilizado)</v>
          </cell>
          <cell r="E1091">
            <v>0</v>
          </cell>
        </row>
        <row r="1092">
          <cell r="B1092" t="str">
            <v>SIR28</v>
          </cell>
          <cell r="C1092" t="str">
            <v>RECLOSER INTERRUPCION EN VACIO, TRIFASICO, 10 kV, In = 800 A CONTROL ELECTRONICO</v>
          </cell>
          <cell r="D1092">
            <v>18993.36</v>
          </cell>
          <cell r="E1092">
            <v>15081.56</v>
          </cell>
        </row>
        <row r="1093">
          <cell r="B1093" t="str">
            <v>SIR27</v>
          </cell>
          <cell r="C1093" t="str">
            <v>RECLOSER INTERRUPCION EN VACIO, TRIFASICO, 22.9 kV, In = 800 A CONTROL ELECTRONICO</v>
          </cell>
          <cell r="D1093">
            <v>21103.73</v>
          </cell>
          <cell r="E1093">
            <v>15081.56</v>
          </cell>
        </row>
        <row r="1094">
          <cell r="B1094" t="str">
            <v>SIR29</v>
          </cell>
          <cell r="C1094" t="str">
            <v>RECLOSER INTERRUPCION EN VACIO, TRIFASICO, 22.9 kV, In = 600 A, CONTROL ELECTRONICO</v>
          </cell>
          <cell r="D1094" t="str">
            <v>Det. Costo</v>
          </cell>
          <cell r="E1094">
            <v>15081.56</v>
          </cell>
        </row>
        <row r="1095">
          <cell r="B1095" t="str">
            <v>SIR31</v>
          </cell>
          <cell r="C1095" t="str">
            <v>RECONECTADOR TRIFASICO, 15KV, 125kvp, C/TRAFO 13.2/0.22kV, 0.05 KVA, 150 kvp, CON COMUNICACIÓN</v>
          </cell>
          <cell r="D1095" t="str">
            <v>NUEVO</v>
          </cell>
          <cell r="E1095">
            <v>9301</v>
          </cell>
        </row>
        <row r="1096">
          <cell r="B1096" t="str">
            <v>SIR32</v>
          </cell>
          <cell r="C1096" t="str">
            <v>RECONECTADOR TRIFASICO, 27KV, 150kVp, C/TRAFO 22.9/0.22kV, 0.05KVA, 170kVp, CON COMUNICACIÓN</v>
          </cell>
          <cell r="D1096" t="str">
            <v>NUEVO</v>
          </cell>
          <cell r="E1096">
            <v>9301</v>
          </cell>
        </row>
        <row r="1097">
          <cell r="B1097" t="str">
            <v>SIR33</v>
          </cell>
          <cell r="C1097" t="str">
            <v>RECONECTADOR TRIFASICO, 38KV, 170kVp, C/TRAFO 33.0/0.22kV, 0.05KVA, 200kVp, CON COMUNICACIÓN</v>
          </cell>
          <cell r="D1097" t="str">
            <v>NUEVO</v>
          </cell>
          <cell r="E1097">
            <v>12565</v>
          </cell>
        </row>
        <row r="1098">
          <cell r="B1098" t="str">
            <v>SIR30</v>
          </cell>
          <cell r="C1098" t="str">
            <v>RECONECTADOR  MONOFASICO, 27KV, 150kVp, C/TRAFO 22.9/0.22kV, 0.05KVA, 170kVp, CON COMUNICACIÓN</v>
          </cell>
          <cell r="D1098" t="str">
            <v>NUEVO</v>
          </cell>
          <cell r="E1098">
            <v>6201</v>
          </cell>
        </row>
        <row r="1099">
          <cell r="B1099" t="str">
            <v>SIR34</v>
          </cell>
          <cell r="C1099" t="str">
            <v>RECONECTADOR MONOFASICO, 15KV, 125kvp, C/TRAFO 13.2/0.22kV, 0.05 KVA, 150 kvp, CON COMUNICACIÓN</v>
          </cell>
          <cell r="D1099" t="str">
            <v>NUEVO</v>
          </cell>
          <cell r="E1099">
            <v>6201</v>
          </cell>
        </row>
        <row r="1100">
          <cell r="B1100" t="str">
            <v>SSA15</v>
          </cell>
          <cell r="C1100" t="str">
            <v xml:space="preserve">RELE MULTIFUNCION PARA FALLAS A TIERRA                                                                                                                                                                                                                    </v>
          </cell>
          <cell r="D1100">
            <v>928</v>
          </cell>
          <cell r="E1100">
            <v>1897.92</v>
          </cell>
        </row>
        <row r="1101">
          <cell r="B1101" t="str">
            <v>SSA18</v>
          </cell>
          <cell r="C1101" t="str">
            <v xml:space="preserve">RELE MULTIFUNCION, 24VCC, 5A/1A                                                                                                                                                                                                                           </v>
          </cell>
          <cell r="D1101">
            <v>1130.05</v>
          </cell>
          <cell r="E1101">
            <v>2824.94</v>
          </cell>
        </row>
        <row r="1102">
          <cell r="B1102" t="str">
            <v>SSA14</v>
          </cell>
          <cell r="C1102" t="str">
            <v xml:space="preserve">RELE PARA PRIMARIO MAXIMA CORRIENTE 10KV. 300A.                                                                                                                                                                                                           </v>
          </cell>
          <cell r="D1102" t="str">
            <v>Sin Costo (No Utilizado)</v>
          </cell>
          <cell r="E1102">
            <v>0</v>
          </cell>
        </row>
        <row r="1103">
          <cell r="B1103" t="str">
            <v>SSA16</v>
          </cell>
          <cell r="C1103" t="str">
            <v xml:space="preserve">RELE PARA PROTECCION DE CIRCUITOS LATERALES O SECUNDARIOS MT. EN SIST.NEUTRO AISLADO, MULTIFUNCION                                                                                                                                                        </v>
          </cell>
          <cell r="D1103" t="str">
            <v>Sin Costo (No Utilizado)</v>
          </cell>
          <cell r="E1103">
            <v>0</v>
          </cell>
        </row>
        <row r="1104">
          <cell r="B1104" t="str">
            <v>SSI03</v>
          </cell>
          <cell r="C1104" t="str">
            <v xml:space="preserve">SECCIONADOR BAJO CARGA, AUTOGENERACION DE GASES, TRIPOLAR, 10/12 KV, 400/630 A, INTERIOR                                                                                                                                                                  </v>
          </cell>
          <cell r="D1104" t="str">
            <v>Sin Costo (No Utilizado)</v>
          </cell>
          <cell r="E1104">
            <v>0</v>
          </cell>
        </row>
        <row r="1105">
          <cell r="B1105" t="str">
            <v>SSI04</v>
          </cell>
          <cell r="C1105" t="str">
            <v xml:space="preserve">SECCIONADOR BAJO CARGA, FUSIBLE LIMITADOR, TRIPOLAR, 10/12 KV, 400/630 A, INTERIOR                                                                                                                                                                        </v>
          </cell>
          <cell r="D1105">
            <v>4918.3900000000003</v>
          </cell>
          <cell r="E1105">
            <v>2389.1</v>
          </cell>
        </row>
        <row r="1106">
          <cell r="B1106" t="str">
            <v>SSI14</v>
          </cell>
          <cell r="C1106" t="str">
            <v xml:space="preserve">SECCIONADOR BAJO CARGA, FUSIBLE LIMITADOR, TRIPOLAR, 22,9 KV, 400/630 A, INTERIOR                                                                                                                                                                         </v>
          </cell>
          <cell r="D1106">
            <v>7771.99</v>
          </cell>
          <cell r="E1106">
            <v>12378.87</v>
          </cell>
        </row>
        <row r="1107">
          <cell r="B1107" t="str">
            <v>SSE50</v>
          </cell>
          <cell r="C1107" t="str">
            <v xml:space="preserve">SECCIONADOR BAJO CARGA, SF6, TRIPOLAR, 10/15 kV, 400 A                                                                                                                                                                                                    </v>
          </cell>
          <cell r="D1107">
            <v>4696.24</v>
          </cell>
          <cell r="E1107">
            <v>4696.24</v>
          </cell>
        </row>
        <row r="1108">
          <cell r="B1108" t="str">
            <v>SSI19</v>
          </cell>
          <cell r="C1108" t="str">
            <v xml:space="preserve">SECCIONADOR BAJO CARGA, SOPLADO AUTONEUMATICO, TRIPOLAR,  10/12 KV, 400/630 A, EXTERIOR                                                                                                                                                                   </v>
          </cell>
          <cell r="D1108">
            <v>6885.74</v>
          </cell>
          <cell r="E1108">
            <v>4127.4911443069022</v>
          </cell>
        </row>
        <row r="1109">
          <cell r="B1109" t="str">
            <v>SSI05</v>
          </cell>
          <cell r="C1109" t="str">
            <v xml:space="preserve">SECCIONADOR BAJO CARGA, SOPLADO AUTONEUMATICO, TRIPOLAR,  10/12 KV, 400/630 A, INTERIOR                                                                                                                                                                   </v>
          </cell>
          <cell r="D1109">
            <v>4501.24</v>
          </cell>
          <cell r="E1109">
            <v>2698.16</v>
          </cell>
        </row>
        <row r="1110">
          <cell r="B1110" t="str">
            <v>SSI06</v>
          </cell>
          <cell r="C1110" t="str">
            <v xml:space="preserve">SECCIONADOR DE POTENCIA TRIPOLAR DE 10 KV, 200 AMP. TIPO INTERIOR                                                                                                                                                                                         </v>
          </cell>
          <cell r="D1110">
            <v>1610</v>
          </cell>
          <cell r="E1110">
            <v>1610</v>
          </cell>
        </row>
        <row r="1111">
          <cell r="B1111" t="str">
            <v>SSE01</v>
          </cell>
          <cell r="C1111" t="str">
            <v xml:space="preserve">SECCIONADOR DE POTENCIA TRIPOLAR DE 10 KV. 600 A. EXTERIOR                                                                                                                                                                                                </v>
          </cell>
          <cell r="D1111">
            <v>2293.0500000000002</v>
          </cell>
          <cell r="E1111">
            <v>2293.0500000000002</v>
          </cell>
        </row>
        <row r="1112">
          <cell r="B1112" t="str">
            <v>SSE02</v>
          </cell>
          <cell r="C1112" t="str">
            <v xml:space="preserve">SECCIONADOR DE POTENCIA TRIPOLAR DE 14.4 KV. EXTERIOR                                                                                                                                                                                                     </v>
          </cell>
          <cell r="D1112">
            <v>2305.98</v>
          </cell>
          <cell r="E1112">
            <v>2305.98</v>
          </cell>
        </row>
        <row r="1113">
          <cell r="B1113" t="str">
            <v>SSE03</v>
          </cell>
          <cell r="C1113" t="str">
            <v xml:space="preserve">SECCIONADOR FUSIBLE (CUT-OUT) x1,  5.2/7.8 KV,  50 A, EXTERIOR                                                                                                                                                                                            </v>
          </cell>
          <cell r="D1113">
            <v>41.97</v>
          </cell>
          <cell r="E1113">
            <v>53.681310041525698</v>
          </cell>
        </row>
        <row r="1114">
          <cell r="B1114" t="str">
            <v>SSE06</v>
          </cell>
          <cell r="C1114" t="str">
            <v xml:space="preserve">SECCIONADOR FUSIBLE (CUT-OUT) x1,  5.2/7.8 KV, 100 A, EXTERIOR                                                                                                                                                                                            </v>
          </cell>
          <cell r="D1114">
            <v>65.88</v>
          </cell>
          <cell r="E1114">
            <v>84.263157148813747</v>
          </cell>
        </row>
        <row r="1115">
          <cell r="B1115" t="str">
            <v>SSE09</v>
          </cell>
          <cell r="C1115" t="str">
            <v xml:space="preserve">SECCIONADOR FUSIBLE (CUT-OUT) x1,  7.8/13.5 KV, 100 A, EXTERIOR                                                                                                                                                                                           </v>
          </cell>
          <cell r="D1115">
            <v>65.88</v>
          </cell>
          <cell r="E1115">
            <v>84.263157148813747</v>
          </cell>
        </row>
        <row r="1116">
          <cell r="B1116" t="str">
            <v>SSE12</v>
          </cell>
          <cell r="C1116" t="str">
            <v xml:space="preserve">SECCIONADOR FUSIBLE (CUT-OUT) x1,  7.8/13.5 KV, 200 A, EXTERIOR                                                                                                                                                                                           </v>
          </cell>
          <cell r="D1116">
            <v>72.47</v>
          </cell>
          <cell r="E1116">
            <v>92.69203094375429</v>
          </cell>
        </row>
        <row r="1117">
          <cell r="B1117" t="str">
            <v>SSE04</v>
          </cell>
          <cell r="C1117" t="str">
            <v xml:space="preserve">SECCIONADOR FUSIBLE (CUT-OUT) x2,  5.2/7.8 KV,  50 A, EXTERIOR                                                                                                                                                                                            </v>
          </cell>
          <cell r="D1117" t="str">
            <v>Sin Costo (No Utilizado)</v>
          </cell>
          <cell r="E1117">
            <v>0</v>
          </cell>
        </row>
        <row r="1118">
          <cell r="B1118" t="str">
            <v>SSE07</v>
          </cell>
          <cell r="C1118" t="str">
            <v xml:space="preserve">SECCIONADOR FUSIBLE (CUT-OUT) x2,  5.2/7.8 KV, 100 A, EXTERIOR                                                                                                                                                                                            </v>
          </cell>
          <cell r="D1118">
            <v>115.15</v>
          </cell>
          <cell r="E1118">
            <v>147.28145940628269</v>
          </cell>
        </row>
        <row r="1119">
          <cell r="B1119" t="str">
            <v>SSE10</v>
          </cell>
          <cell r="C1119" t="str">
            <v xml:space="preserve">SECCIONADOR FUSIBLE (CUT-OUT) x2,  7.8/13.5 KV, 100 A, EXTERIOR                                                                                                                                                                                           </v>
          </cell>
          <cell r="D1119" t="str">
            <v>Sin Costo (No Utilizado)</v>
          </cell>
          <cell r="E1119">
            <v>0</v>
          </cell>
        </row>
        <row r="1120">
          <cell r="B1120" t="str">
            <v>SSE13</v>
          </cell>
          <cell r="C1120" t="str">
            <v xml:space="preserve">SECCIONADOR FUSIBLE (CUT-OUT) x2,  7.8/13.5 KV, 200 A, EXTERIOR                                                                                                                                                                                           </v>
          </cell>
          <cell r="D1120" t="str">
            <v>Sin Costo (No Utilizado)</v>
          </cell>
          <cell r="E1120">
            <v>0</v>
          </cell>
        </row>
        <row r="1121">
          <cell r="B1121" t="str">
            <v>SSE05</v>
          </cell>
          <cell r="C1121" t="str">
            <v xml:space="preserve">SECCIONADOR FUSIBLE (CUT-OUT) x3,  5.2/7.8 KV,  50 A, EXTERIOR                                                                                                                                                                                            </v>
          </cell>
          <cell r="D1121" t="str">
            <v>Sin Costo (No Utilizado)</v>
          </cell>
          <cell r="E1121">
            <v>0</v>
          </cell>
        </row>
        <row r="1122">
          <cell r="B1122" t="str">
            <v>SSE08</v>
          </cell>
          <cell r="C1122" t="str">
            <v xml:space="preserve">SECCIONADOR FUSIBLE (CUT-OUT) x3,  5.2/7.8 KV, 100 A, EXTERIOR                                                                                                                                                                                            </v>
          </cell>
          <cell r="D1122">
            <v>145.74</v>
          </cell>
          <cell r="E1122">
            <v>106.99</v>
          </cell>
        </row>
        <row r="1123">
          <cell r="B1123" t="str">
            <v>SSE11</v>
          </cell>
          <cell r="C1123" t="str">
            <v xml:space="preserve">SECCIONADOR FUSIBLE (CUT-OUT) x3,  7.8/13.5 KV, 100 A, EXTERIOR                                                                                                                                                                                           </v>
          </cell>
          <cell r="D1123">
            <v>119.48</v>
          </cell>
          <cell r="E1123">
            <v>106.99</v>
          </cell>
        </row>
        <row r="1124">
          <cell r="B1124" t="str">
            <v>SSE14</v>
          </cell>
          <cell r="C1124" t="str">
            <v xml:space="preserve">SECCIONADOR FUSIBLE (CUT-OUT) x3,  7.8/13.5 KV, 200 A, EXTERIOR                                                                                                                                                                                           </v>
          </cell>
          <cell r="D1124">
            <v>175.92</v>
          </cell>
          <cell r="E1124">
            <v>157.52996986943421</v>
          </cell>
        </row>
        <row r="1125">
          <cell r="B1125" t="str">
            <v>SSE15</v>
          </cell>
          <cell r="C1125" t="str">
            <v xml:space="preserve">SECCIONADOR FUSIBLE (CUT-OUT), 15 KV,  50 A, EXTERIOR                                                                                                                                                                                                     </v>
          </cell>
          <cell r="D1125">
            <v>41.97</v>
          </cell>
          <cell r="E1125">
            <v>53.681310041525698</v>
          </cell>
        </row>
        <row r="1126">
          <cell r="B1126" t="str">
            <v>SSE16</v>
          </cell>
          <cell r="C1126" t="str">
            <v xml:space="preserve">SECCIONADOR FUSIBLE (CUT-OUT), 15 KV, 100 A, EXTERIOR                                                                                                                                                                                                     </v>
          </cell>
          <cell r="D1126">
            <v>53.07</v>
          </cell>
          <cell r="E1126">
            <v>67.878654369877736</v>
          </cell>
        </row>
        <row r="1127">
          <cell r="B1127" t="str">
            <v>SSE17</v>
          </cell>
          <cell r="C1127" t="str">
            <v xml:space="preserve">SECCIONADOR FUSIBLE (CUT-OUT), 15 KV, 200 A, EXTERIOR                                                                                                                                                                                                     </v>
          </cell>
          <cell r="D1127">
            <v>63.68</v>
          </cell>
          <cell r="E1127">
            <v>81.449269083734961</v>
          </cell>
        </row>
        <row r="1128">
          <cell r="B1128" t="str">
            <v>SSE18</v>
          </cell>
          <cell r="C1128" t="str">
            <v xml:space="preserve">SECCIONADOR FUSIBLE (CUT-OUT), 15/26 KV, 100 A, EXTERIOR                                                                                                                                                                                                  </v>
          </cell>
          <cell r="D1128">
            <v>50.7</v>
          </cell>
          <cell r="E1128">
            <v>65.19</v>
          </cell>
        </row>
        <row r="1129">
          <cell r="B1129" t="str">
            <v>SSE19</v>
          </cell>
          <cell r="C1129" t="str">
            <v xml:space="preserve">SECCIONADOR FUSIBLE (CUT-OUT), 15/26 KV, 200 A, EXTERIOR                                                                                                                                                                                                  </v>
          </cell>
          <cell r="D1129">
            <v>72.47</v>
          </cell>
          <cell r="E1129">
            <v>120</v>
          </cell>
        </row>
        <row r="1130">
          <cell r="B1130" t="str">
            <v>SSE47</v>
          </cell>
          <cell r="C1130" t="str">
            <v xml:space="preserve">SECCIONADOR FUSIBLE (CUT-OUT), UNIPOLAR x2, 15 KV, 200 A, INCL. ACCES. DE INSTAL. EXTERIOR, CORROSION                                                                                                                                                     </v>
          </cell>
          <cell r="D1130" t="str">
            <v>Sin Costo (No Utilizado)</v>
          </cell>
          <cell r="E1130">
            <v>0</v>
          </cell>
        </row>
        <row r="1131">
          <cell r="B1131" t="str">
            <v>SSE45</v>
          </cell>
          <cell r="C1131" t="str">
            <v xml:space="preserve">SECCIONADOR FUSIBLE (CUT-OUT), UNIPOLAR x2, 7.8/13.5 KV, 100 A, INCL. ACCES. DE INSTAL. EXTERIOR, CORROSION                                                                                                                                               </v>
          </cell>
          <cell r="D1131">
            <v>188.67</v>
          </cell>
          <cell r="E1131">
            <v>241.31648238109727</v>
          </cell>
        </row>
        <row r="1132">
          <cell r="B1132" t="str">
            <v>SSE48</v>
          </cell>
          <cell r="C1132" t="str">
            <v xml:space="preserve">SECCIONADOR FUSIBLE (CUT-OUT), UNIPOLAR x3, 15 KV, 200 A, INCL. ACCES. DE INSTAL. EXTERIOR, CORROSION                                                                                                                                                     </v>
          </cell>
          <cell r="D1132">
            <v>217.17</v>
          </cell>
          <cell r="E1132">
            <v>277.76912322416337</v>
          </cell>
        </row>
        <row r="1133">
          <cell r="B1133" t="str">
            <v>SSE46</v>
          </cell>
          <cell r="C1133" t="str">
            <v xml:space="preserve">SECCIONADOR FUSIBLE (CUT-OUT), UNIPOLAR x3, 7.8/13.5 KV, 100 A, INCL. ACCES. DE INSTAL. EXTERIOR, CORROSION                                                                                                                                               </v>
          </cell>
          <cell r="D1133">
            <v>222.31</v>
          </cell>
          <cell r="E1133">
            <v>284.34338897621109</v>
          </cell>
        </row>
        <row r="1134">
          <cell r="B1134" t="str">
            <v>SSE20</v>
          </cell>
          <cell r="C1134" t="str">
            <v xml:space="preserve">SECCIONADOR FUSIBLE TETRAPOLAR PARA FUSIBLE NH, HORIZONTAL, TIPO EXTERIOR                                                                                                                                                                                 </v>
          </cell>
          <cell r="D1134">
            <v>38.619999999999997</v>
          </cell>
          <cell r="E1134">
            <v>49.396525942428461</v>
          </cell>
        </row>
        <row r="1135">
          <cell r="B1135" t="str">
            <v>SSE21</v>
          </cell>
          <cell r="C1135" t="str">
            <v xml:space="preserve">SECCIONADOR FUSIBLE TRIPOLAR PARA FUSIBLE NH, HORIZONTAL, TIPO EXTERIOR                                                                                                                                                                                   </v>
          </cell>
          <cell r="D1135">
            <v>36.369999999999997</v>
          </cell>
          <cell r="E1135">
            <v>46.518685875870609</v>
          </cell>
        </row>
        <row r="1136">
          <cell r="B1136" t="str">
            <v>SSI07</v>
          </cell>
          <cell r="C1136" t="str">
            <v xml:space="preserve">SECCIONADOR FUSIBLE TRIPOLAR PARA FUSIBLE NH, HORIZONTAL, TIPO INTERIOR                                                                                                                                                                                   </v>
          </cell>
          <cell r="D1136">
            <v>129.16</v>
          </cell>
          <cell r="E1136">
            <v>71.739999999999995</v>
          </cell>
        </row>
        <row r="1137">
          <cell r="B1137" t="str">
            <v>SSI08</v>
          </cell>
          <cell r="C1137" t="str">
            <v xml:space="preserve">SECCIONADOR FUSIBLE TRIPOLAR PARA FUSIBLE NH, VERTICAL, TIPO INTERIOR                                                                                                                                                                                     </v>
          </cell>
          <cell r="D1137">
            <v>247.21</v>
          </cell>
          <cell r="E1137">
            <v>137.30911582533292</v>
          </cell>
        </row>
        <row r="1138">
          <cell r="B1138" t="str">
            <v>SSI09</v>
          </cell>
          <cell r="C1138" t="str">
            <v xml:space="preserve">SECCIONADOR FUSIBLE UNIPOLAR DE 10 KV; 200 A. TIPO INTERIOR                                                                                                                                                                                               </v>
          </cell>
          <cell r="D1138">
            <v>645.80999999999995</v>
          </cell>
          <cell r="E1138">
            <v>298.69</v>
          </cell>
        </row>
        <row r="1139">
          <cell r="B1139" t="str">
            <v>SSI16</v>
          </cell>
          <cell r="C1139" t="str">
            <v xml:space="preserve">SECCIONADOR TRIPOLAR PARA FUSIBLE NH HORIZONTAL 220V, 250A.                                                                                                                                                                                               </v>
          </cell>
          <cell r="D1139">
            <v>50.75</v>
          </cell>
          <cell r="E1139">
            <v>84.008237447698733</v>
          </cell>
        </row>
        <row r="1140">
          <cell r="B1140" t="str">
            <v>SSI21</v>
          </cell>
          <cell r="C1140" t="str">
            <v xml:space="preserve">SECCIONADOR TRIPOLAR PARA FUSIBLE NH HORIZONTAL 220V,100A                                                                                                                                                                                                 </v>
          </cell>
          <cell r="D1140" t="str">
            <v>Sin Costo (No Utilizado)</v>
          </cell>
          <cell r="E1140">
            <v>0</v>
          </cell>
        </row>
        <row r="1141">
          <cell r="B1141" t="str">
            <v>SSI15</v>
          </cell>
          <cell r="C1141" t="str">
            <v xml:space="preserve">SECCIONADOR TRIPOLAR PARA FUSIBLE NH HORIZONTAL 220V,160A.                                                                                                                                                                                                </v>
          </cell>
          <cell r="D1141">
            <v>19.12</v>
          </cell>
          <cell r="E1141">
            <v>31.65</v>
          </cell>
        </row>
        <row r="1142">
          <cell r="B1142" t="str">
            <v>SSI20</v>
          </cell>
          <cell r="C1142" t="str">
            <v xml:space="preserve">SECCIONADOR TRIPOLAR PARA FUSIBLE NH HORIZONTAL 220V,400A                                                                                                                                                                                                 </v>
          </cell>
          <cell r="D1142" t="str">
            <v>Sin Costo (No Utilizado)</v>
          </cell>
          <cell r="E1142">
            <v>0</v>
          </cell>
        </row>
        <row r="1143">
          <cell r="B1143" t="str">
            <v>SSI18</v>
          </cell>
          <cell r="C1143" t="str">
            <v xml:space="preserve">SECCIONADOR TRIPOLAR PARA FUSIBLE NH VERTICAL 220V, 630A.                                                                                                                                                                                                 </v>
          </cell>
          <cell r="D1143">
            <v>87.81</v>
          </cell>
          <cell r="E1143">
            <v>145.35494246861924</v>
          </cell>
        </row>
        <row r="1144">
          <cell r="B1144" t="str">
            <v>SSI17</v>
          </cell>
          <cell r="C1144" t="str">
            <v xml:space="preserve">SECCIONADOR TRIPOLAR PARA FUSIBLE NH VERTICAL 220V,400A.                                                                                                                                                                                                  </v>
          </cell>
          <cell r="D1144">
            <v>68.94</v>
          </cell>
          <cell r="E1144">
            <v>114.11877615062761</v>
          </cell>
        </row>
        <row r="1145">
          <cell r="B1145" t="str">
            <v>SSE22</v>
          </cell>
          <cell r="C1145" t="str">
            <v xml:space="preserve">SECCIONADOR UNIPOLAR AEREO DE In = 350 A. EXTERIOR                                                                                                                                                                                                        </v>
          </cell>
          <cell r="D1145">
            <v>216.9</v>
          </cell>
          <cell r="E1145">
            <v>216.9</v>
          </cell>
        </row>
        <row r="1146">
          <cell r="B1146" t="str">
            <v>SSE23</v>
          </cell>
          <cell r="C1146" t="str">
            <v xml:space="preserve">SECCIONADOR UNIPOLAR AEREO DE In = 400 A. EXTERIOR                                                                                                                                                                                                        </v>
          </cell>
          <cell r="D1146">
            <v>216.9</v>
          </cell>
          <cell r="E1146">
            <v>312</v>
          </cell>
        </row>
        <row r="1147">
          <cell r="B1147" t="str">
            <v>SSE49</v>
          </cell>
          <cell r="C1147" t="str">
            <v xml:space="preserve">SECCIONADOR UNIPOLAR AEREO DE In = 600 A. EXTERIOR                                                                                                                                                                                                        </v>
          </cell>
          <cell r="D1147">
            <v>434.5</v>
          </cell>
          <cell r="E1147">
            <v>325.2</v>
          </cell>
        </row>
        <row r="1148">
          <cell r="B1148" t="str">
            <v>SSI12</v>
          </cell>
          <cell r="C1148" t="str">
            <v xml:space="preserve">SECCIONADOR UNIPOLAR x 1, In = 400 A, EXTERIOR, 22,9 KV                                                                                                                                                                                                   </v>
          </cell>
          <cell r="D1148">
            <v>76.12</v>
          </cell>
          <cell r="E1148">
            <v>76.12</v>
          </cell>
        </row>
        <row r="1149">
          <cell r="B1149" t="str">
            <v>SSI13</v>
          </cell>
          <cell r="C1149" t="str">
            <v xml:space="preserve">SECCIONADOR UNIPOLAR x 1, In = 400 A, INTERIOR, 22,9 KV                                                                                                                                                                                                   </v>
          </cell>
          <cell r="D1149">
            <v>51.6</v>
          </cell>
          <cell r="E1149">
            <v>51.6</v>
          </cell>
        </row>
        <row r="1150">
          <cell r="B1150" t="str">
            <v>SSI11</v>
          </cell>
          <cell r="C1150" t="str">
            <v xml:space="preserve">SECCIONADOR UNIPOLAR x 1, In = 400/600 A, INTERIOR                                                                                                                                                                                                        </v>
          </cell>
          <cell r="D1150">
            <v>76.12</v>
          </cell>
          <cell r="E1150">
            <v>76.12</v>
          </cell>
        </row>
        <row r="1151">
          <cell r="B1151" t="str">
            <v>SSI10</v>
          </cell>
          <cell r="C1151" t="str">
            <v>SECCIONADOR UNIPOLAR, In = 350 A, INTERIOR</v>
          </cell>
          <cell r="D1151">
            <v>124.47</v>
          </cell>
          <cell r="E1151">
            <v>136.10155902000201</v>
          </cell>
        </row>
        <row r="1152">
          <cell r="B1152" t="str">
            <v>SSE53</v>
          </cell>
          <cell r="C1152" t="str">
            <v>SECCIONADOR FUSIBLE (CUT-OUT) POLIMERICO EN 10 KV.</v>
          </cell>
          <cell r="D1152" t="str">
            <v>Det. Costo</v>
          </cell>
          <cell r="E1152">
            <v>65.19</v>
          </cell>
        </row>
        <row r="1153">
          <cell r="B1153" t="str">
            <v>SSE24</v>
          </cell>
          <cell r="C1153" t="str">
            <v xml:space="preserve">SECCIONALIZADOR HIDRAULICO CORTE EN ACEITE, TRIPOLAR, 14,4 KV, In =   5 A, Icc = 800 A, EXTERIOR                                                                                                                                                          </v>
          </cell>
          <cell r="D1153" t="str">
            <v>Sin Costo (No Utilizado)</v>
          </cell>
          <cell r="E1153">
            <v>0</v>
          </cell>
        </row>
        <row r="1154">
          <cell r="B1154" t="str">
            <v>SSE25</v>
          </cell>
          <cell r="C1154" t="str">
            <v xml:space="preserve">SECCIONALIZADOR HIDRAULICO CORTE EN ACEITE, TRIPOLAR, 14,4 KV, In =  10 A, Icc = 1600 A, EXTERIO                                                                                                                                                          </v>
          </cell>
          <cell r="D1154" t="str">
            <v>Sin Costo (No Utilizado)</v>
          </cell>
          <cell r="E1154">
            <v>0</v>
          </cell>
        </row>
        <row r="1155">
          <cell r="B1155" t="str">
            <v>SSE26</v>
          </cell>
          <cell r="C1155" t="str">
            <v xml:space="preserve">SECCIONALIZADOR HIDRAULICO CORTE EN ACEITE, TRIPOLAR, 14,4 KV, In =  15 A, Icc = 2400 A, EXTERIO                                                                                                                                                          </v>
          </cell>
          <cell r="D1155" t="str">
            <v>Sin Costo (No Utilizado)</v>
          </cell>
          <cell r="E1155">
            <v>0</v>
          </cell>
        </row>
        <row r="1156">
          <cell r="B1156" t="str">
            <v>SSE27</v>
          </cell>
          <cell r="C1156" t="str">
            <v xml:space="preserve">SECCIONALIZADOR HIDRAULICO CORTE EN ACEITE, TRIPOLAR, 14,4 KV, In =  25 A, Icc = 4000 A, EXTERIO                                                                                                                                                          </v>
          </cell>
          <cell r="D1156" t="str">
            <v>Sin Costo (No Utilizado)</v>
          </cell>
          <cell r="E1156">
            <v>0</v>
          </cell>
        </row>
        <row r="1157">
          <cell r="B1157" t="str">
            <v>SSE28</v>
          </cell>
          <cell r="C1157" t="str">
            <v xml:space="preserve">SECCIONALIZADOR HIDRAULICO CORTE EN ACEITE, TRIPOLAR, 14,4 KV, In =  35 A, Icc = 6000 A, EXTERIOR                                                                                                                                                         </v>
          </cell>
          <cell r="D1157" t="str">
            <v>Sin Costo (No Utilizado)</v>
          </cell>
          <cell r="E1157">
            <v>0</v>
          </cell>
        </row>
        <row r="1158">
          <cell r="B1158" t="str">
            <v>SSE29</v>
          </cell>
          <cell r="C1158" t="str">
            <v xml:space="preserve">SECCIONALIZADOR HIDRAULICO CORTE EN ACEITE, TRIPOLAR, 14,4 KV, In =  50 A, Icc = 7000 A, EXTERIOR                                                                                                                                                         </v>
          </cell>
          <cell r="D1158" t="str">
            <v>Sin Costo (No Utilizado)</v>
          </cell>
          <cell r="E1158">
            <v>0</v>
          </cell>
        </row>
        <row r="1159">
          <cell r="B1159" t="str">
            <v>SSE30</v>
          </cell>
          <cell r="C1159" t="str">
            <v xml:space="preserve">SECCIONALIZADOR HIDRAULICO CORTE EN ACEITE, TRIPOLAR, 14,4 KV, In =  70 A, Icc = 8000 A, EXTERIOR                                                                                                                                                         </v>
          </cell>
          <cell r="D1159" t="str">
            <v>Sin Costo (No Utilizado)</v>
          </cell>
          <cell r="E1159">
            <v>0</v>
          </cell>
        </row>
        <row r="1160">
          <cell r="B1160" t="str">
            <v>SSE31</v>
          </cell>
          <cell r="C1160" t="str">
            <v xml:space="preserve">SECCIONALIZADOR HIDRAULICO CORTE EN ACEITE, TRIPOLAR, 14,4 KV, In = 100 A, Icc = 8000 A, EXTERIOR                                                                                                                                                         </v>
          </cell>
          <cell r="D1160" t="str">
            <v>Sin Costo (No Utilizado)</v>
          </cell>
          <cell r="E1160">
            <v>0</v>
          </cell>
        </row>
        <row r="1161">
          <cell r="B1161" t="str">
            <v>SSE32</v>
          </cell>
          <cell r="C1161" t="str">
            <v xml:space="preserve">SECCIONALIZADOR HIDRAULICO CORTE EN ACEITE, TRIPOLAR, 14,4 KV, In = 140 A, Icc = 8000 A, EXTERIOR                                                                                                                                                         </v>
          </cell>
          <cell r="D1161" t="str">
            <v>Sin Costo (No Utilizado)</v>
          </cell>
          <cell r="E1161">
            <v>0</v>
          </cell>
        </row>
        <row r="1162">
          <cell r="B1162" t="str">
            <v>SSE33</v>
          </cell>
          <cell r="C1162" t="str">
            <v xml:space="preserve">SECCIONALIZADOR HIDRAULICO CORTE EN ACEITE, TRIPOLAR, 14,4 KV, In = 160 A, Icc = 9000 A, EXTERIOR                                                                                                                                                         </v>
          </cell>
          <cell r="D1162" t="str">
            <v>Sin Costo (No Utilizado)</v>
          </cell>
          <cell r="E1162">
            <v>0</v>
          </cell>
        </row>
        <row r="1163">
          <cell r="B1163" t="str">
            <v>SSE34</v>
          </cell>
          <cell r="C1163" t="str">
            <v xml:space="preserve">SECCIONALIZADOR HIDRAULICO CORTE EN ACEITE, TRIPOLAR, 14,4 KV, In = 185 A, Icc = 9000 A, EXTERIOR                                                                                                                                                         </v>
          </cell>
          <cell r="D1163" t="str">
            <v>Sin Costo (No Utilizado)</v>
          </cell>
          <cell r="E1163">
            <v>0</v>
          </cell>
        </row>
        <row r="1164">
          <cell r="B1164" t="str">
            <v>SSE35</v>
          </cell>
          <cell r="C1164" t="str">
            <v xml:space="preserve">SECCIONALIZADOR HIDRAULICO CORTE EN ACEITE, TRIPOLAR, 14,4 KV, In = 200 A, Icc = 9000 A, EXTERIOR                                                                                                                                                         </v>
          </cell>
          <cell r="D1164">
            <v>11507.38</v>
          </cell>
          <cell r="E1164">
            <v>14718.399655602858</v>
          </cell>
        </row>
        <row r="1165">
          <cell r="B1165" t="str">
            <v>SSE36</v>
          </cell>
          <cell r="C1165" t="str">
            <v xml:space="preserve">SECCIONALIZADOR HIDRAULICO CORTE EN ACEITE, UNIPOLAR, 14,4 KV, In =   5 A, Icc = 800 A, EXTERIOR                                                                                                                                                          </v>
          </cell>
          <cell r="D1165">
            <v>3356.2</v>
          </cell>
          <cell r="E1165">
            <v>4292.7141472806416</v>
          </cell>
        </row>
        <row r="1166">
          <cell r="B1166" t="str">
            <v>SSE37</v>
          </cell>
          <cell r="C1166" t="str">
            <v xml:space="preserve">SECCIONALIZADOR HIDRAULICO CORTE EN ACEITE, UNIPOLAR, 14,4 KV, In =  10 A, Icc = 1600 A, EXTERIOR                                                                                                                                                         </v>
          </cell>
          <cell r="D1166" t="str">
            <v>Sin Costo (No Utilizado)</v>
          </cell>
          <cell r="E1166">
            <v>0</v>
          </cell>
        </row>
        <row r="1167">
          <cell r="B1167" t="str">
            <v>SSE38</v>
          </cell>
          <cell r="C1167" t="str">
            <v xml:space="preserve">SECCIONALIZADOR HIDRAULICO CORTE EN ACEITE, UNIPOLAR, 14,4 KV, In =  15 A, Icc = 2400 A, EXTERIOR                                                                                                                                                         </v>
          </cell>
          <cell r="D1167" t="str">
            <v>Sin Costo (No Utilizado)</v>
          </cell>
          <cell r="E1167">
            <v>0</v>
          </cell>
        </row>
        <row r="1168">
          <cell r="B1168" t="str">
            <v>SSE39</v>
          </cell>
          <cell r="C1168" t="str">
            <v xml:space="preserve">SECCIONALIZADOR HIDRAULICO CORTE EN ACEITE, UNIPOLAR, 14,4 KV, In =  25 A, Icc = 4000 A, EXTERIOR                                                                                                                                                         </v>
          </cell>
          <cell r="D1168" t="str">
            <v>Sin Costo (No Utilizado)</v>
          </cell>
          <cell r="E1168">
            <v>0</v>
          </cell>
        </row>
        <row r="1169">
          <cell r="B1169" t="str">
            <v>SSE40</v>
          </cell>
          <cell r="C1169" t="str">
            <v xml:space="preserve">SECCIONALIZADOR HIDRAULICO CORTE EN ACEITE, UNIPOLAR, 14,4 KV, In =  35 A, Icc = 6000 A, EXTERIOR                                                                                                                                                         </v>
          </cell>
          <cell r="D1169" t="str">
            <v>Sin Costo (No Utilizado)</v>
          </cell>
          <cell r="E1169">
            <v>0</v>
          </cell>
        </row>
        <row r="1170">
          <cell r="B1170" t="str">
            <v>SSE41</v>
          </cell>
          <cell r="C1170" t="str">
            <v xml:space="preserve">SECCIONALIZADOR HIDRAULICO CORTE EN ACEITE, UNIPOLAR, 14,4 KV, In =  50 A, Icc = 6500 A, EXTERIOR                                                                                                                                                         </v>
          </cell>
          <cell r="D1170" t="str">
            <v>Sin Costo (No Utilizado)</v>
          </cell>
          <cell r="E1170">
            <v>0</v>
          </cell>
        </row>
        <row r="1171">
          <cell r="B1171" t="str">
            <v>SSE42</v>
          </cell>
          <cell r="C1171" t="str">
            <v xml:space="preserve">SECCIONALIZADOR HIDRAULICO CORTE EN ACEITE, UNIPOLAR, 14,4 KV, In =  70 A, Icc = 6500 A, EXTERIOR                                                                                                                                                         </v>
          </cell>
          <cell r="D1171" t="str">
            <v>Sin Costo (No Utilizado)</v>
          </cell>
          <cell r="E1171">
            <v>0</v>
          </cell>
        </row>
        <row r="1172">
          <cell r="B1172" t="str">
            <v>SSE43</v>
          </cell>
          <cell r="C1172" t="str">
            <v xml:space="preserve">SECCIONALIZADOR HIDRAULICO CORTE EN ACEITE, UNIPOLAR, 14,4 KV, In = 100 A, Icc = 6500 A, EXTERIOR                                                                                                                                                         </v>
          </cell>
          <cell r="D1172" t="str">
            <v>Sin Costo (No Utilizado)</v>
          </cell>
          <cell r="E1172">
            <v>0</v>
          </cell>
        </row>
        <row r="1173">
          <cell r="B1173" t="str">
            <v>SSE44</v>
          </cell>
          <cell r="C1173" t="str">
            <v xml:space="preserve">SECCIONALIZADOR HIDRAULICO CORTE EN ACEITE, UNIPOLAR, 14,4 KV, In = 140 A, Icc = 6500 A, EXTERIOR                                                                                                                                                         </v>
          </cell>
          <cell r="D1173" t="str">
            <v>Sin Costo (No Utilizado)</v>
          </cell>
          <cell r="E1173">
            <v>0</v>
          </cell>
        </row>
        <row r="1174">
          <cell r="B1174" t="str">
            <v>SSE51</v>
          </cell>
          <cell r="C1174" t="str">
            <v xml:space="preserve">SECCIONALIZADOR, SF6, TRIPOLAR, 10/15 kV, In = 400 A, ELECTRONICO                                                                                                                                                                                         </v>
          </cell>
          <cell r="D1174" t="str">
            <v>Det. Costo</v>
          </cell>
          <cell r="E1174">
            <v>4292.7141472806416</v>
          </cell>
        </row>
        <row r="1175">
          <cell r="B1175" t="str">
            <v>SSL01</v>
          </cell>
          <cell r="C1175" t="str">
            <v xml:space="preserve">SECCIONALIZADOR HIDRAULICO CORTE EN ACEITE, UNIPOLAR, 27 KV, In=200A, EXTERIOR, ELECTRONICO, CORROSION                                                                                                                                                    </v>
          </cell>
          <cell r="D1175">
            <v>13233.48</v>
          </cell>
          <cell r="E1175">
            <v>16926.150650663079</v>
          </cell>
        </row>
        <row r="1176">
          <cell r="B1176" t="str">
            <v>SSE52</v>
          </cell>
          <cell r="C1176" t="str">
            <v>SECCIONALIZADOR TRIPOLAR PROGRAMABLE 15kV, 115kVp, INCLUYE BASE SOPORTE, CON COMUNICACIÓN</v>
          </cell>
          <cell r="D1176" t="str">
            <v>NUEVO</v>
          </cell>
          <cell r="E1176">
            <v>3500</v>
          </cell>
        </row>
        <row r="1177">
          <cell r="B1177" t="str">
            <v>SSE62</v>
          </cell>
          <cell r="C1177" t="str">
            <v>SECCIONALIZADOR MONOPOLAR PROGRAMABLE 15kV, 115kVp, INCLUYE BASE SOPORTE, CON COMUNICACIÓN</v>
          </cell>
          <cell r="D1177" t="str">
            <v>NUEVO</v>
          </cell>
          <cell r="E1177">
            <v>2000</v>
          </cell>
        </row>
        <row r="1178">
          <cell r="B1178" t="str">
            <v>SSE63</v>
          </cell>
          <cell r="C1178" t="str">
            <v>SECCIONALIZADOR MONOPOLAR PROGRAMABLE 27kV, 125kVp, INCLUYE BASE SOPORTE, CON COMUNICACIÓN</v>
          </cell>
          <cell r="D1178" t="str">
            <v>NUEVO</v>
          </cell>
          <cell r="E1178">
            <v>2000</v>
          </cell>
        </row>
        <row r="1179">
          <cell r="B1179" t="str">
            <v>SSE64</v>
          </cell>
          <cell r="C1179" t="str">
            <v>SECCIONALIZADOR TRIPOLAR PROGRAMABLE 27kV, 125kVp, INCLUYE BASE SOPORTE, CON COMUNICACIÓN</v>
          </cell>
          <cell r="D1179" t="str">
            <v>NUEVO</v>
          </cell>
          <cell r="E1179">
            <v>3500</v>
          </cell>
        </row>
        <row r="1180">
          <cell r="B1180" t="str">
            <v>SPA01</v>
          </cell>
          <cell r="C1180" t="str">
            <v xml:space="preserve">PARARRAYO CLASE DISTRIBUCION,  9 KV, AUTOVALVULA                                                                                                                                                                                                          </v>
          </cell>
          <cell r="D1180">
            <v>48.28</v>
          </cell>
          <cell r="E1180">
            <v>48.28</v>
          </cell>
        </row>
        <row r="1181">
          <cell r="B1181" t="str">
            <v>SPA02</v>
          </cell>
          <cell r="C1181" t="str">
            <v xml:space="preserve">PARARRAYO CLASE DISTRIBUCION, 12 KV, AUTOVALVULA                                                                                                                                                                                                          </v>
          </cell>
          <cell r="D1181">
            <v>74.16</v>
          </cell>
          <cell r="E1181">
            <v>77.656015561351509</v>
          </cell>
        </row>
        <row r="1182">
          <cell r="B1182" t="str">
            <v>SPA03</v>
          </cell>
          <cell r="C1182" t="str">
            <v xml:space="preserve">PARARRAYO CLASE DISTRIBUCION, 15 KV, AUTOVALVULA                                                                                                                                                                                                          </v>
          </cell>
          <cell r="D1182">
            <v>75.150000000000006</v>
          </cell>
          <cell r="E1182">
            <v>77.656015561351509</v>
          </cell>
        </row>
        <row r="1183">
          <cell r="B1183" t="str">
            <v>SPA04</v>
          </cell>
          <cell r="C1183" t="str">
            <v xml:space="preserve">PARARRAYO CLASE DISTRIBUCION, 18 KV, AUTOVALVULA                                                                                                                                                                                                          </v>
          </cell>
          <cell r="D1183">
            <v>80.31</v>
          </cell>
          <cell r="E1183">
            <v>109</v>
          </cell>
        </row>
        <row r="1184">
          <cell r="B1184" t="str">
            <v>SPZ01</v>
          </cell>
          <cell r="C1184" t="str">
            <v xml:space="preserve">PARARRAYO CLASE DISTRIBUCION,  8.4 KV, PARA SISTEMA DE 7.62/13.2 KV, OXIDO DE ZINC                                                                                                                                                                        </v>
          </cell>
          <cell r="D1184">
            <v>46.78</v>
          </cell>
          <cell r="E1184">
            <v>39.7712</v>
          </cell>
        </row>
        <row r="1185">
          <cell r="B1185" t="str">
            <v>SPZ02</v>
          </cell>
          <cell r="C1185" t="str">
            <v xml:space="preserve">PARARRAYO CLASE DISTRIBUCION, 10.2 KV, PARA SISTEMA DE 10 KV L-L, OXIDO DE ZINC                                                                                                                                                                           </v>
          </cell>
          <cell r="D1185">
            <v>42.1</v>
          </cell>
          <cell r="E1185">
            <v>41.369379097570388</v>
          </cell>
        </row>
        <row r="1186">
          <cell r="B1186" t="str">
            <v>SPZ03</v>
          </cell>
          <cell r="C1186" t="str">
            <v xml:space="preserve">PARARRAYO CLASE DISTRIBUCION, 12.7 KV, PARA SISTEMA DE 13.2 KV L-L, OXIDO DE ZINC                                                                                                                                                                         </v>
          </cell>
          <cell r="D1186">
            <v>51.86</v>
          </cell>
          <cell r="E1186">
            <v>43.589599999999997</v>
          </cell>
        </row>
        <row r="1187">
          <cell r="B1187" t="str">
            <v>SPZ04</v>
          </cell>
          <cell r="C1187" t="str">
            <v xml:space="preserve">PARARRAYO CLASE DISTRIBUCION, 15.3 KV, PARA SISTEMA DE 13.2/22.9 KV, OXIDO DE ZINC                                                                                                                                                                        </v>
          </cell>
          <cell r="D1187">
            <v>41.5</v>
          </cell>
          <cell r="E1187">
            <v>45.898399999999995</v>
          </cell>
        </row>
        <row r="1188">
          <cell r="B1188" t="str">
            <v>SPZ05</v>
          </cell>
          <cell r="C1188" t="str">
            <v xml:space="preserve">PARARRAYO CLASE DISTRIBUCION, 21 KV, PARA SISTEMA DE 13.2/22.9 KV, OXIDO DE ZINC                                                                                                                                                                          </v>
          </cell>
          <cell r="D1188">
            <v>51.86</v>
          </cell>
          <cell r="E1188">
            <v>50.96</v>
          </cell>
        </row>
        <row r="1189">
          <cell r="B1189" t="str">
            <v>SPZ06</v>
          </cell>
          <cell r="C1189" t="str">
            <v xml:space="preserve">PARARRAYOS UNIPOLARES DE Vn= 12 KV. 10 KA,  95 KV. NBA,3500m.s.n.m, ACCESORIOS DE MONTAJE                                                                                                                                                                 </v>
          </cell>
          <cell r="D1189">
            <v>33.46</v>
          </cell>
          <cell r="E1189">
            <v>42.967999999999996</v>
          </cell>
        </row>
        <row r="1190">
          <cell r="B1190" t="str">
            <v>SPZ08</v>
          </cell>
          <cell r="C1190" t="str">
            <v xml:space="preserve">PARARRAYOS UNIPOLARES DE Vn= 15 KV. 10 KA, 125 KV. NBA,3500m.s.n.m, ACCESORIOS DE MONTAJE                                                                                                                                                                 </v>
          </cell>
          <cell r="D1190">
            <v>42.1</v>
          </cell>
          <cell r="E1190">
            <v>45.631999999999998</v>
          </cell>
        </row>
        <row r="1191">
          <cell r="B1191" t="str">
            <v>SPZ10</v>
          </cell>
          <cell r="C1191" t="str">
            <v xml:space="preserve">PARARRAYOS UNIPOLARES DE Vn= 21 KV. 10 KA, 125 KV. NBA,3500m.s.n.m, ACCESORIOS DE MONTAJE                                                                                                                                                                 </v>
          </cell>
          <cell r="D1191">
            <v>62</v>
          </cell>
          <cell r="E1191">
            <v>50.959999999999994</v>
          </cell>
        </row>
        <row r="1192">
          <cell r="B1192" t="str">
            <v>SPZ12</v>
          </cell>
          <cell r="C1192" t="str">
            <v xml:space="preserve">PARARRAYOS UNIPOLARES DE Vn= 24 KV. 10 KA, 175 KV. NBA,3500m.s.n.m, ACCESORIOS DE MONTAJE                                                                                                                                                                 </v>
          </cell>
          <cell r="D1192">
            <v>68.900000000000006</v>
          </cell>
          <cell r="E1192">
            <v>65</v>
          </cell>
        </row>
        <row r="1193">
          <cell r="B1193" t="str">
            <v>SSE57</v>
          </cell>
          <cell r="C1193" t="str">
            <v>SECCIONADOR FUSIBLE (CUT-OUT), BAJO CARGA, UNIPOLAR x 1, 15 kV, 100 A</v>
          </cell>
          <cell r="D1193">
            <v>210</v>
          </cell>
          <cell r="E1193">
            <v>156.11000000000001</v>
          </cell>
        </row>
        <row r="1194">
          <cell r="B1194" t="str">
            <v>SSE58</v>
          </cell>
          <cell r="C1194" t="str">
            <v>SECCIONADOR FUSIBLE (CUT-OUT), BAJO CARGA, UNIPOLAR x 1, 15 kV, 200 A</v>
          </cell>
          <cell r="D1194">
            <v>240</v>
          </cell>
          <cell r="E1194">
            <v>178.41142857142859</v>
          </cell>
        </row>
        <row r="1195">
          <cell r="B1195" t="str">
            <v>SAB39</v>
          </cell>
          <cell r="C1195" t="str">
            <v>MODEM GPRS, CON ACCESORIO DE FIJACION TIPO DIN Y CABLES DE COMUNICACIÓN</v>
          </cell>
          <cell r="D1195" t="str">
            <v>NUEVO</v>
          </cell>
          <cell r="E1195">
            <v>595</v>
          </cell>
        </row>
        <row r="1196">
          <cell r="B1196" t="str">
            <v>SAB40</v>
          </cell>
          <cell r="C1196" t="str">
            <v>CONCENTRADOR DE DATOS PARA SECCIONALIZADOR MONOPOLAR PROGRAMABLE, 15kV y 27 kV, 150kVp</v>
          </cell>
          <cell r="D1196" t="str">
            <v>NUEVO</v>
          </cell>
          <cell r="E1196">
            <v>400</v>
          </cell>
        </row>
        <row r="1197">
          <cell r="B1197" t="str">
            <v>SAB41</v>
          </cell>
          <cell r="C1197" t="str">
            <v>CONCENTRADOR DE DATOS PARA SECCIONALIZADOR TRIPOLAR PROGRAMABLE, 15kV y 27 kV, 150kVp</v>
          </cell>
          <cell r="D1197" t="str">
            <v>NUEVO</v>
          </cell>
          <cell r="E1197">
            <v>400</v>
          </cell>
        </row>
        <row r="1198">
          <cell r="B1198" t="str">
            <v>SAB42</v>
          </cell>
          <cell r="C1198" t="str">
            <v>CONCENTRADOR DE DATOS PARA INDICADOR DE FALLA</v>
          </cell>
          <cell r="D1198" t="str">
            <v>NUEVO</v>
          </cell>
          <cell r="E1198">
            <v>400</v>
          </cell>
        </row>
        <row r="1199">
          <cell r="B1199" t="str">
            <v>SAB43</v>
          </cell>
          <cell r="C1199" t="str">
            <v>INDICADORES DE FALLA AEREO HASTA 38KV, SEÑAL LUZ INTERMITENTE Y SISTEMA DE COMUNICACIÓN</v>
          </cell>
          <cell r="D1199" t="str">
            <v>NUEVO</v>
          </cell>
          <cell r="E1199">
            <v>400</v>
          </cell>
        </row>
        <row r="1200">
          <cell r="B1200" t="str">
            <v>LLD02</v>
          </cell>
          <cell r="C1200" t="str">
            <v xml:space="preserve">LUMINARIA CON LAMPARA DE 100 W INCANDESCENTE                                                                                                                                                                                                              </v>
          </cell>
          <cell r="D1200">
            <v>8.36</v>
          </cell>
          <cell r="E1200">
            <v>9.1621740138881584</v>
          </cell>
        </row>
        <row r="1201">
          <cell r="B1201" t="str">
            <v>LLD01</v>
          </cell>
          <cell r="C1201" t="str">
            <v xml:space="preserve">LUMINARIA CON LAMPARA DE 40 W FLUORESCENTE                                                                                                                                                                                                                </v>
          </cell>
          <cell r="D1201">
            <v>50.43</v>
          </cell>
          <cell r="E1201">
            <v>55.268951617270311</v>
          </cell>
        </row>
        <row r="1202">
          <cell r="B1202" t="str">
            <v>LLE02</v>
          </cell>
          <cell r="C1202" t="str">
            <v xml:space="preserve">LUMINARIA PARA LAMPARA DE HALOGENURO DE 150 W.                                                                                                                                                                                                            </v>
          </cell>
          <cell r="D1202">
            <v>53.56</v>
          </cell>
          <cell r="E1202">
            <v>53.56</v>
          </cell>
        </row>
        <row r="1203">
          <cell r="B1203" t="str">
            <v>LLE03</v>
          </cell>
          <cell r="C1203" t="str">
            <v xml:space="preserve">LUMINARIA PARA LAMPARA DE HALOGENURO DE 250 W.                                                                                                                                                                                                            </v>
          </cell>
          <cell r="D1203">
            <v>185</v>
          </cell>
          <cell r="E1203">
            <v>185</v>
          </cell>
        </row>
        <row r="1204">
          <cell r="B1204" t="str">
            <v>LLE04</v>
          </cell>
          <cell r="C1204" t="str">
            <v xml:space="preserve">LUMINARIA PARA LAMPARA DE HALOGENURO DE 400 W.                                                                                                                                                                                                            </v>
          </cell>
          <cell r="D1204">
            <v>387.93</v>
          </cell>
          <cell r="E1204">
            <v>387.93</v>
          </cell>
        </row>
        <row r="1205">
          <cell r="B1205" t="str">
            <v>LLE01</v>
          </cell>
          <cell r="C1205" t="str">
            <v xml:space="preserve">LUMINARIA PARA LAMPARA DE HALOGENURO DE 70 W.                                                                                                                                                                                                             </v>
          </cell>
          <cell r="D1205">
            <v>45</v>
          </cell>
          <cell r="E1205">
            <v>45</v>
          </cell>
        </row>
        <row r="1206">
          <cell r="B1206" t="str">
            <v>LLC01</v>
          </cell>
          <cell r="C1206" t="str">
            <v xml:space="preserve">LUMINARIA PARA LAMPARA DE LUZ MIXTA DE  80 W.                                                                                                                                                                                                             </v>
          </cell>
          <cell r="D1206">
            <v>55.16</v>
          </cell>
          <cell r="E1206">
            <v>60.452813230391243</v>
          </cell>
        </row>
        <row r="1207">
          <cell r="B1207" t="str">
            <v>LLC02</v>
          </cell>
          <cell r="C1207" t="str">
            <v xml:space="preserve">LUMINARIA PARA LAMPARA DE LUZ MIXTA DE 160 W.                                                                                                                                                                                                             </v>
          </cell>
          <cell r="D1207">
            <v>64.64</v>
          </cell>
          <cell r="E1207">
            <v>70.842455533221354</v>
          </cell>
        </row>
        <row r="1208">
          <cell r="B1208" t="str">
            <v>LLC03</v>
          </cell>
          <cell r="C1208" t="str">
            <v xml:space="preserve">LUMINARIA PARA LAMPARA DE LUZ MIXTA DE 250 W.                                                                                                                                                                                                             </v>
          </cell>
          <cell r="D1208">
            <v>84.74</v>
          </cell>
          <cell r="E1208">
            <v>92.871127504411774</v>
          </cell>
        </row>
        <row r="1209">
          <cell r="B1209" t="str">
            <v>LLC04</v>
          </cell>
          <cell r="C1209" t="str">
            <v xml:space="preserve">LUMINARIA PARA LAMPARA DE LUZ MIXTA DE 400 W.                                                                                                                                                                                                             </v>
          </cell>
          <cell r="D1209">
            <v>110.92</v>
          </cell>
          <cell r="E1209">
            <v>121.56319875842996</v>
          </cell>
        </row>
        <row r="1210">
          <cell r="B1210" t="str">
            <v>LLC05</v>
          </cell>
          <cell r="C1210" t="str">
            <v xml:space="preserve">LUMINARIA PARA LAMPARA DE LUZ MIXTA DE 500 W.                                                                                                                                                                                                             </v>
          </cell>
          <cell r="D1210">
            <v>121</v>
          </cell>
          <cell r="E1210">
            <v>132.61041335890755</v>
          </cell>
        </row>
        <row r="1211">
          <cell r="B1211" t="str">
            <v>LLB01</v>
          </cell>
          <cell r="C1211" t="str">
            <v xml:space="preserve">LUMINARIA PARA LAMPARA DE VAPOR DE MERCURIO DE  80 W.                                                                                                                                                                                                     </v>
          </cell>
          <cell r="D1211">
            <v>49.18</v>
          </cell>
          <cell r="E1211">
            <v>53.89900933050474</v>
          </cell>
        </row>
        <row r="1212">
          <cell r="B1212" t="str">
            <v>LLB02</v>
          </cell>
          <cell r="C1212" t="str">
            <v xml:space="preserve">LUMINARIA PARA LAMPARA DE VAPOR DE MERCURIO DE 125 W.                                                                                                                                                                                                     </v>
          </cell>
          <cell r="D1212">
            <v>51.21</v>
          </cell>
          <cell r="E1212">
            <v>56.123795604212035</v>
          </cell>
        </row>
        <row r="1213">
          <cell r="B1213" t="str">
            <v>LLB03</v>
          </cell>
          <cell r="C1213" t="str">
            <v xml:space="preserve">LUMINARIA PARA LAMPARA DE VAPOR DE MERCURIO DE 250 W.                                                                                                                                                                                                     </v>
          </cell>
          <cell r="D1213">
            <v>94.75</v>
          </cell>
          <cell r="E1213">
            <v>104.11</v>
          </cell>
        </row>
        <row r="1214">
          <cell r="B1214" t="str">
            <v>LLB04</v>
          </cell>
          <cell r="C1214" t="str">
            <v xml:space="preserve">LUMINARIA PARA LAMPARA DE VAPOR DE MERCURIO DE 400 W.                                                                                                                                                                                                     </v>
          </cell>
          <cell r="D1214">
            <v>132.83000000000001</v>
          </cell>
          <cell r="E1214">
            <v>145.57554716085696</v>
          </cell>
        </row>
        <row r="1215">
          <cell r="B1215" t="str">
            <v>LLA01</v>
          </cell>
          <cell r="C1215" t="str">
            <v xml:space="preserve">LUMINARIA PARA LAMPARA DE VAPOR DE SODIO DE  70 W.                                                                                                                                                                                                        </v>
          </cell>
          <cell r="D1215">
            <v>59.98</v>
          </cell>
          <cell r="E1215">
            <v>51.99</v>
          </cell>
        </row>
        <row r="1216">
          <cell r="B1216" t="str">
            <v>LLA02</v>
          </cell>
          <cell r="C1216" t="str">
            <v xml:space="preserve">LUMINARIA PARA LAMPARA DE VAPOR DE SODIO DE  75 W.                                                                                                                                                                                                        </v>
          </cell>
          <cell r="D1216">
            <v>65.099999999999994</v>
          </cell>
          <cell r="E1216">
            <v>58.088200000000001</v>
          </cell>
        </row>
        <row r="1217">
          <cell r="B1217" t="str">
            <v>LLA03</v>
          </cell>
          <cell r="C1217" t="str">
            <v xml:space="preserve">LUMINARIA PARA LAMPARA DE VAPOR DE SODIO DE 150 W.                                                                                                                                                                                                        </v>
          </cell>
          <cell r="D1217">
            <v>95.73</v>
          </cell>
          <cell r="E1217">
            <v>112.77</v>
          </cell>
        </row>
        <row r="1218">
          <cell r="B1218" t="str">
            <v>LLA04</v>
          </cell>
          <cell r="C1218" t="str">
            <v xml:space="preserve">LUMINARIA PARA LAMPARA DE VAPOR DE SODIO DE 250 W.                                                                                                                                                                                                        </v>
          </cell>
          <cell r="D1218">
            <v>126.14</v>
          </cell>
          <cell r="E1218">
            <v>171.73</v>
          </cell>
        </row>
        <row r="1219">
          <cell r="B1219" t="str">
            <v>LLA05</v>
          </cell>
          <cell r="C1219" t="str">
            <v xml:space="preserve">LUMINARIA PARA LAMPARA DE VAPOR DE SODIO DE 400 W.                                                                                                                                                                                                        </v>
          </cell>
          <cell r="D1219">
            <v>177.39</v>
          </cell>
          <cell r="E1219">
            <v>273.27070000000003</v>
          </cell>
        </row>
        <row r="1220">
          <cell r="B1220" t="str">
            <v>LLA06</v>
          </cell>
          <cell r="C1220" t="str">
            <v xml:space="preserve">LUMINARIA PARA LAMPARA DE VAPOR DE SODIO DE 50 W.                                                                                                                                                                                                         </v>
          </cell>
          <cell r="D1220">
            <v>56.38</v>
          </cell>
          <cell r="E1220">
            <v>41.535700000000006</v>
          </cell>
        </row>
        <row r="1221">
          <cell r="B1221" t="str">
            <v>LRA09</v>
          </cell>
          <cell r="C1221" t="str">
            <v>REFLECTOR CON 2 LAMPARAS DE 400 W HALOGENURO</v>
          </cell>
          <cell r="D1221" t="str">
            <v>Sin Costo (No Utilizado)</v>
          </cell>
          <cell r="E1221">
            <v>0</v>
          </cell>
        </row>
        <row r="1222">
          <cell r="B1222" t="str">
            <v>LRA05</v>
          </cell>
          <cell r="C1222" t="str">
            <v>REFLECTOR CON 2 LAMPARAS DE 400 W VAPOR DE SODIO</v>
          </cell>
          <cell r="D1222">
            <v>422.58</v>
          </cell>
          <cell r="E1222">
            <v>463.12816923311698</v>
          </cell>
        </row>
        <row r="1223">
          <cell r="B1223" t="str">
            <v>LRA02</v>
          </cell>
          <cell r="C1223" t="str">
            <v>REFLECTOR CON LAMPARA DE 150 W VAPOR DE SODIO</v>
          </cell>
          <cell r="D1223">
            <v>193.72</v>
          </cell>
          <cell r="E1223">
            <v>212.30817583378158</v>
          </cell>
        </row>
        <row r="1224">
          <cell r="B1224" t="str">
            <v>LRA03</v>
          </cell>
          <cell r="C1224" t="str">
            <v>REFLECTOR CON LAMPARA DE 250 W VAPOR DE SODIO</v>
          </cell>
          <cell r="D1224">
            <v>216.13</v>
          </cell>
          <cell r="E1224">
            <v>236.8685011509148</v>
          </cell>
        </row>
        <row r="1225">
          <cell r="B1225" t="str">
            <v>LRA07</v>
          </cell>
          <cell r="C1225" t="str">
            <v>REFLECTOR CON LAMPARA DE 400 W  LUZ MIXTA</v>
          </cell>
          <cell r="D1225">
            <v>133.1</v>
          </cell>
          <cell r="E1225">
            <v>145.8714546947983</v>
          </cell>
        </row>
        <row r="1226">
          <cell r="B1226" t="str">
            <v>LRA08</v>
          </cell>
          <cell r="C1226" t="str">
            <v>REFLECTOR CON LAMPARA DE 400 W VAPOR DE Hg</v>
          </cell>
          <cell r="D1226" t="str">
            <v>Sin Costo (No Utilizado)</v>
          </cell>
          <cell r="E1226">
            <v>0</v>
          </cell>
        </row>
        <row r="1227">
          <cell r="B1227" t="str">
            <v>LRA04</v>
          </cell>
          <cell r="C1227" t="str">
            <v>REFLECTOR CON LAMPARA DE 400 W VAPOR DE SODIO</v>
          </cell>
          <cell r="D1227">
            <v>227.52</v>
          </cell>
          <cell r="E1227">
            <v>249.3514152679227</v>
          </cell>
        </row>
        <row r="1228">
          <cell r="B1228" t="str">
            <v>LRA06</v>
          </cell>
          <cell r="C1228" t="str">
            <v>REFLECTOR CON LAMPARA DE 70 W VAPOR DE SODIO</v>
          </cell>
          <cell r="D1228">
            <v>174.65</v>
          </cell>
          <cell r="E1228">
            <v>191.40833630688599</v>
          </cell>
        </row>
        <row r="1229">
          <cell r="B1229" t="str">
            <v>LRA01</v>
          </cell>
          <cell r="C1229" t="str">
            <v>REFLECTOR CON LAMPARA DE 80 W VAPOR DE SODIO</v>
          </cell>
          <cell r="D1229">
            <v>174.65</v>
          </cell>
          <cell r="E1229">
            <v>191.40833630688599</v>
          </cell>
        </row>
        <row r="1230">
          <cell r="B1230" t="str">
            <v>LRA10</v>
          </cell>
          <cell r="C1230" t="str">
            <v>REFLECTOR CON 2 LAMPARAS DE 250 W VAPOR DE SODIO</v>
          </cell>
          <cell r="D1230">
            <v>401.45</v>
          </cell>
          <cell r="E1230">
            <v>439.9706648176317</v>
          </cell>
        </row>
        <row r="1231">
          <cell r="B1231" t="str">
            <v>LRA13</v>
          </cell>
          <cell r="C1231" t="str">
            <v>Reflector con lampara tipo Halogenuro de 150 W.</v>
          </cell>
          <cell r="D1231">
            <v>258.89999999999998</v>
          </cell>
          <cell r="E1231">
            <v>258.89999999999998</v>
          </cell>
        </row>
        <row r="1232">
          <cell r="B1232" t="str">
            <v>LRA14</v>
          </cell>
          <cell r="C1232" t="str">
            <v>Reflector con lampara tipo Halogenuro de 250 W.</v>
          </cell>
          <cell r="D1232">
            <v>288.85000000000002</v>
          </cell>
          <cell r="E1232">
            <v>288.85000000000002</v>
          </cell>
        </row>
        <row r="1233">
          <cell r="B1233" t="str">
            <v>LPF01</v>
          </cell>
          <cell r="C1233" t="str">
            <v xml:space="preserve">PASTORAL DE ACERO DOBLE PD/1.50/1.90/1.5 DIA                                                                                                                                                                                                              </v>
          </cell>
          <cell r="D1233">
            <v>51.24</v>
          </cell>
          <cell r="E1233">
            <v>51.363369108345232</v>
          </cell>
        </row>
        <row r="1234">
          <cell r="B1234" t="str">
            <v>LPF16</v>
          </cell>
          <cell r="C1234" t="str">
            <v xml:space="preserve">PASTORAL DE ACERO DOBLE PD/3.20/3.40/1.5 DIA                                                                                                                                                                                                              </v>
          </cell>
          <cell r="D1234" t="str">
            <v>Sin Costo (No Utilizado)</v>
          </cell>
          <cell r="E1234">
            <v>0</v>
          </cell>
        </row>
        <row r="1235">
          <cell r="B1235" t="str">
            <v>LPF02</v>
          </cell>
          <cell r="C1235" t="str">
            <v xml:space="preserve">PASTORAL DE ACERO DOBLE PD/3.40/2.80/2.0 DIA                                                                                                                                                                                                              </v>
          </cell>
          <cell r="D1235">
            <v>102.48</v>
          </cell>
          <cell r="E1235">
            <v>102.72673821669046</v>
          </cell>
        </row>
        <row r="1236">
          <cell r="B1236" t="str">
            <v>LPF03</v>
          </cell>
          <cell r="C1236" t="str">
            <v xml:space="preserve">PASTORAL DE ACERO DOBLE PD/3.50/3.40/1.5 DIA                                                                                                                                                                                                              </v>
          </cell>
          <cell r="D1236">
            <v>113.21</v>
          </cell>
          <cell r="E1236">
            <v>113.48257253621708</v>
          </cell>
        </row>
        <row r="1237">
          <cell r="B1237" t="str">
            <v>LPF23</v>
          </cell>
          <cell r="C1237" t="str">
            <v xml:space="preserve">PASTORAL DE ACERO DOBLE PS/1.00/0.07/2.0 DIA                                                                                                                                                                                                              </v>
          </cell>
          <cell r="D1237" t="str">
            <v>Sin Costo (No Utilizado)</v>
          </cell>
          <cell r="E1237">
            <v>0</v>
          </cell>
        </row>
        <row r="1238">
          <cell r="B1238" t="str">
            <v>LPF18</v>
          </cell>
          <cell r="C1238" t="str">
            <v xml:space="preserve">PASTORAL DE ACERO SIMPLE PS/0.26/1.0/1.5 DIA                                                                                                                                                                                                              </v>
          </cell>
          <cell r="D1238" t="str">
            <v>Sin Costo (No Utilizado)</v>
          </cell>
          <cell r="E1238">
            <v>0</v>
          </cell>
        </row>
        <row r="1239">
          <cell r="B1239" t="str">
            <v>LPF15</v>
          </cell>
          <cell r="C1239" t="str">
            <v xml:space="preserve">PASTORAL DE ACERO SIMPLE PS/0.55/1.62/1.5 DIA                                                                                                                                                                                                             </v>
          </cell>
          <cell r="D1239">
            <v>9.86</v>
          </cell>
          <cell r="E1239">
            <v>13.55</v>
          </cell>
        </row>
        <row r="1240">
          <cell r="B1240" t="str">
            <v>LPF19</v>
          </cell>
          <cell r="C1240" t="str">
            <v xml:space="preserve">PASTORAL DE ACERO SIMPLE PS/1.2/1.7/1.5 DIA                                                                                                                                                                                                               </v>
          </cell>
          <cell r="D1240">
            <v>30.95</v>
          </cell>
          <cell r="E1240">
            <v>31.024517445419296</v>
          </cell>
        </row>
        <row r="1241">
          <cell r="B1241" t="str">
            <v>LPF22</v>
          </cell>
          <cell r="C1241" t="str">
            <v xml:space="preserve">PASTORAL DE ACERO SIMPLE PS/1.32/0.55/2.0 DIA                                                                                                                                                                                                             </v>
          </cell>
          <cell r="D1241" t="str">
            <v>Sin Costo (No Utilizado)</v>
          </cell>
          <cell r="E1241">
            <v>0</v>
          </cell>
        </row>
        <row r="1242">
          <cell r="B1242" t="str">
            <v>LPF04</v>
          </cell>
          <cell r="C1242" t="str">
            <v xml:space="preserve">PASTORAL DE ACERO SIMPLE PS/1.5/1.9/1.5 DIA                                                                                                                                                                                                               </v>
          </cell>
          <cell r="D1242">
            <v>37.51</v>
          </cell>
          <cell r="E1242">
            <v>23.61</v>
          </cell>
        </row>
        <row r="1243">
          <cell r="B1243" t="str">
            <v>LPF20</v>
          </cell>
          <cell r="C1243" t="str">
            <v xml:space="preserve">PASTORAL DE ACERO SIMPLE PS/1.5/3.0/1.5 DIA                                                                                                                                                                                                               </v>
          </cell>
          <cell r="D1243" t="str">
            <v>Sin Costo (No Utilizado)</v>
          </cell>
          <cell r="E1243">
            <v>0</v>
          </cell>
        </row>
        <row r="1244">
          <cell r="B1244" t="str">
            <v>LPF05</v>
          </cell>
          <cell r="C1244" t="str">
            <v xml:space="preserve">PASTORAL DE ACERO SIMPLE PS/3.2/3.4/1.5 DIA                                                                                                                                                                                                               </v>
          </cell>
          <cell r="D1244">
            <v>70.41</v>
          </cell>
          <cell r="E1244">
            <v>61.3</v>
          </cell>
        </row>
        <row r="1245">
          <cell r="B1245" t="str">
            <v>LPF21</v>
          </cell>
          <cell r="C1245" t="str">
            <v xml:space="preserve">PASTORAL DE ACERO SIMPLE PS/3.2/4.4/2.0 DIA                                                                                                                                                                                                               </v>
          </cell>
          <cell r="D1245" t="str">
            <v>Sin Costo (No Utilizado)</v>
          </cell>
          <cell r="E1245">
            <v>0</v>
          </cell>
        </row>
        <row r="1246">
          <cell r="B1246" t="str">
            <v>LPF06</v>
          </cell>
          <cell r="C1246" t="str">
            <v xml:space="preserve">PASTORAL DE ACERO SIMPLE PS/3.4/2.3/2 DIA                                                                                                                                                                                                                 </v>
          </cell>
          <cell r="D1246">
            <v>59.9</v>
          </cell>
          <cell r="E1246">
            <v>66.048641501734323</v>
          </cell>
        </row>
        <row r="1247">
          <cell r="B1247" t="str">
            <v>LPF17</v>
          </cell>
          <cell r="C1247" t="str">
            <v xml:space="preserve">PASTORAL DE ACERO TRIPLE PT/1.50/1.90/1.5 DIA                                                                                                                                                                                                             </v>
          </cell>
          <cell r="D1247">
            <v>94.89</v>
          </cell>
          <cell r="E1247">
            <v>95.118463986941421</v>
          </cell>
        </row>
        <row r="1248">
          <cell r="B1248" t="str">
            <v>LPC01</v>
          </cell>
          <cell r="C1248" t="str">
            <v xml:space="preserve">PASTORAL DE CONCRETO CUADRUPLE SUCRE PC/0.50/0.25/125 DIA                                                                                                                                                                                                 </v>
          </cell>
          <cell r="D1248">
            <v>26.12</v>
          </cell>
          <cell r="E1248">
            <v>30.698308964404557</v>
          </cell>
        </row>
        <row r="1249">
          <cell r="B1249" t="str">
            <v>LPC02</v>
          </cell>
          <cell r="C1249" t="str">
            <v xml:space="preserve">PASTORAL DE CONCRETO DOBLE PARABOLICO PD/1.50/1.30/120 DIA                                                                                                                                                                                                </v>
          </cell>
          <cell r="D1249">
            <v>22.4</v>
          </cell>
          <cell r="E1249">
            <v>26.326268024604211</v>
          </cell>
        </row>
        <row r="1250">
          <cell r="B1250" t="str">
            <v>LPC03</v>
          </cell>
          <cell r="C1250" t="str">
            <v xml:space="preserve">PASTORAL DE CONCRETO DOBLE SUCRE PD/0.50/0.25/125 DIA                                                                                                                                                                                                     </v>
          </cell>
          <cell r="D1250">
            <v>17.29</v>
          </cell>
          <cell r="E1250">
            <v>20.320588131491377</v>
          </cell>
        </row>
        <row r="1251">
          <cell r="B1251" t="str">
            <v>LPC04</v>
          </cell>
          <cell r="C1251" t="str">
            <v xml:space="preserve">PASTORAL DE CONCRETO DOBLE SUCRE PD/1.30/0.90/125 DIA                                                                                                                                                                                                     </v>
          </cell>
          <cell r="D1251">
            <v>22.58</v>
          </cell>
          <cell r="E1251">
            <v>26.537818392659066</v>
          </cell>
        </row>
        <row r="1252">
          <cell r="B1252" t="str">
            <v>LPC05</v>
          </cell>
          <cell r="C1252" t="str">
            <v xml:space="preserve">PASTORAL DE CONCRETO DOBLE SUCRE PD/1.30/0.90/95 DIA                                                                                                                                                                                                      </v>
          </cell>
          <cell r="D1252">
            <v>22.58</v>
          </cell>
          <cell r="E1252">
            <v>26.537818392659066</v>
          </cell>
        </row>
        <row r="1253">
          <cell r="B1253" t="str">
            <v>LPC06</v>
          </cell>
          <cell r="C1253" t="str">
            <v xml:space="preserve">PASTORAL DE CONCRETO RECORTADO CUADRUPLE DE 0.5 MTS.                                                                                                                                                                                                      </v>
          </cell>
          <cell r="D1253">
            <v>26.12</v>
          </cell>
          <cell r="E1253">
            <v>30.698308964404557</v>
          </cell>
        </row>
        <row r="1254">
          <cell r="B1254" t="str">
            <v>LPC07</v>
          </cell>
          <cell r="C1254" t="str">
            <v xml:space="preserve">PASTORAL DE CONCRETO RECORTADO DOBLE DE 0.5 MTS.                                                                                                                                                                                                          </v>
          </cell>
          <cell r="D1254">
            <v>17.29</v>
          </cell>
          <cell r="E1254">
            <v>20.320588131491377</v>
          </cell>
        </row>
        <row r="1255">
          <cell r="B1255" t="str">
            <v>LPC08</v>
          </cell>
          <cell r="C1255" t="str">
            <v xml:space="preserve">PASTORAL DE CONCRETO RECORTADO SIMPLE DE 0.5 MTS.                                                                                                                                                                                                         </v>
          </cell>
          <cell r="D1255">
            <v>9.0299999999999994</v>
          </cell>
          <cell r="E1255">
            <v>10.612776797418572</v>
          </cell>
        </row>
        <row r="1256">
          <cell r="B1256" t="str">
            <v>LPC09</v>
          </cell>
          <cell r="C1256" t="str">
            <v xml:space="preserve">PASTORAL DE CONCRETO RECORTADO TRIPLE DE 0.5 MTS.                                                                                                                                                                                                         </v>
          </cell>
          <cell r="D1256">
            <v>21.73</v>
          </cell>
          <cell r="E1256">
            <v>25.538830543511143</v>
          </cell>
        </row>
        <row r="1257">
          <cell r="B1257" t="str">
            <v>LPC10</v>
          </cell>
          <cell r="C1257" t="str">
            <v xml:space="preserve">PASTORAL DE CONCRETO SIMPLE PARABOLICO PS/1.50/1.30/120 DIA                                                                                                                                                                                               </v>
          </cell>
          <cell r="D1257">
            <v>13.94</v>
          </cell>
          <cell r="E1257">
            <v>16.383400726026014</v>
          </cell>
        </row>
        <row r="1258">
          <cell r="B1258" t="str">
            <v>LPC11</v>
          </cell>
          <cell r="C1258" t="str">
            <v xml:space="preserve">PASTORAL DE CONCRETO SIMPLE PARABOLICO PS/1.50/1.30/120 DIA                                                                                                                                                                                               </v>
          </cell>
          <cell r="D1258">
            <v>13.94</v>
          </cell>
          <cell r="E1258">
            <v>16.383400726026014</v>
          </cell>
        </row>
        <row r="1259">
          <cell r="B1259" t="str">
            <v>LPC12</v>
          </cell>
          <cell r="C1259" t="str">
            <v xml:space="preserve">PASTORAL DE CONCRETO SIMPLE PARABOLICO PS/1.50/1.30/90 DIA                                                                                                                                                                                                </v>
          </cell>
          <cell r="D1259">
            <v>15.54</v>
          </cell>
          <cell r="E1259">
            <v>18.263848442069172</v>
          </cell>
        </row>
        <row r="1260">
          <cell r="B1260" t="str">
            <v>LPC13</v>
          </cell>
          <cell r="C1260" t="str">
            <v xml:space="preserve">PASTORAL DE CONCRETO SIMPLE PARABOLICO PS/1.50/1.90/120 DIA                                                                                                                                                                                               </v>
          </cell>
          <cell r="D1260">
            <v>19.84</v>
          </cell>
          <cell r="E1260">
            <v>23.31755167893516</v>
          </cell>
        </row>
        <row r="1261">
          <cell r="B1261" t="str">
            <v>LPC14</v>
          </cell>
          <cell r="C1261" t="str">
            <v xml:space="preserve">PASTORAL DE CONCRETO SIMPLE PARABOLICO PS/1.50/1.90/90 DIA                                                                                                                                                                                                </v>
          </cell>
          <cell r="D1261">
            <v>18.649999999999999</v>
          </cell>
          <cell r="E1261">
            <v>21.918968690128061</v>
          </cell>
        </row>
        <row r="1262">
          <cell r="B1262" t="str">
            <v>LPC21</v>
          </cell>
          <cell r="C1262" t="str">
            <v xml:space="preserve">PASTORAL DE CONCRETO SIMPLE PARABOLICO RECORTADO                                                                                                                                                                                                          </v>
          </cell>
          <cell r="D1262">
            <v>15.54</v>
          </cell>
          <cell r="E1262">
            <v>18.263848442069172</v>
          </cell>
        </row>
        <row r="1263">
          <cell r="B1263" t="str">
            <v>LPC15</v>
          </cell>
          <cell r="C1263" t="str">
            <v xml:space="preserve">PASTORAL DE CONCRETO SIMPLE SUCRE PS/0.50/0.25/125 DIA                                                                                                                                                                                                    </v>
          </cell>
          <cell r="D1263">
            <v>8.8000000000000007</v>
          </cell>
          <cell r="E1263">
            <v>10.342462438237371</v>
          </cell>
        </row>
        <row r="1264">
          <cell r="B1264" t="str">
            <v>LPC16</v>
          </cell>
          <cell r="C1264" t="str">
            <v xml:space="preserve">PASTORAL DE CONCRETO SIMPLE SUCRE PS/0.50/0.25/95 DIA                                                                                                                                                                                                     </v>
          </cell>
          <cell r="D1264">
            <v>8.8000000000000007</v>
          </cell>
          <cell r="E1264">
            <v>10.342462438237371</v>
          </cell>
        </row>
        <row r="1265">
          <cell r="B1265" t="str">
            <v>LPC17</v>
          </cell>
          <cell r="C1265" t="str">
            <v xml:space="preserve">PASTORAL DE CONCRETO SIMPLE SUCRE PS/1.30/0.90/125 DIA                                                                                                                                                                                                    </v>
          </cell>
          <cell r="D1265">
            <v>15.54</v>
          </cell>
          <cell r="E1265">
            <v>18.263848442069172</v>
          </cell>
        </row>
        <row r="1266">
          <cell r="B1266" t="str">
            <v>LPC18</v>
          </cell>
          <cell r="C1266" t="str">
            <v xml:space="preserve">PASTORAL DE CONCRETO SIMPLE SUCRE PS/1.30/0.90/95 DIA                                                                                                                                                                                                     </v>
          </cell>
          <cell r="D1266">
            <v>15.54</v>
          </cell>
          <cell r="E1266">
            <v>18.263848442069172</v>
          </cell>
        </row>
        <row r="1267">
          <cell r="B1267" t="str">
            <v>LPC19</v>
          </cell>
          <cell r="C1267" t="str">
            <v xml:space="preserve">PASTORAL DE CONCRETO TRIPLE PARABOLICO PT/1.30/0.90/125 DIA                                                                                                                                                                                               </v>
          </cell>
          <cell r="D1267">
            <v>26.62</v>
          </cell>
          <cell r="E1267">
            <v>31.285948875668044</v>
          </cell>
        </row>
        <row r="1268">
          <cell r="B1268" t="str">
            <v>LPC20</v>
          </cell>
          <cell r="C1268" t="str">
            <v xml:space="preserve">PASTORAL DE CONCRETO TRIPLE SUCRE PT/0.50/0.25/125 DIA                                                                                                                                                                                                    </v>
          </cell>
          <cell r="D1268">
            <v>20.84</v>
          </cell>
          <cell r="E1268">
            <v>24.492831501462135</v>
          </cell>
        </row>
        <row r="1269">
          <cell r="B1269" t="str">
            <v>LPF07</v>
          </cell>
          <cell r="C1269" t="str">
            <v xml:space="preserve">PASTORAL DE FIERRO GALVANIZADO  500/580/27                                                                                                                                                                                                                </v>
          </cell>
          <cell r="D1269">
            <v>8.56</v>
          </cell>
          <cell r="E1269">
            <v>4.2699999999999996</v>
          </cell>
        </row>
        <row r="1270">
          <cell r="B1270" t="str">
            <v>LPF08</v>
          </cell>
          <cell r="C1270" t="str">
            <v xml:space="preserve">PASTORAL DE FIERRO GALVANIZADO  500/750/42                                                                                                                                                                                                                </v>
          </cell>
          <cell r="D1270">
            <v>12.83</v>
          </cell>
          <cell r="E1270">
            <v>12.31</v>
          </cell>
        </row>
        <row r="1271">
          <cell r="B1271" t="str">
            <v>LPF09</v>
          </cell>
          <cell r="C1271" t="str">
            <v xml:space="preserve">PASTORAL DE FIERRO GALVANIZADO 1000/850/27                                                                                                                                                                                                                </v>
          </cell>
          <cell r="D1271">
            <v>14.34</v>
          </cell>
          <cell r="E1271">
            <v>11.87</v>
          </cell>
        </row>
        <row r="1272">
          <cell r="B1272" t="str">
            <v>LPF10</v>
          </cell>
          <cell r="C1272" t="str">
            <v xml:space="preserve">PASTORAL DE FIERRO GALVANIZADO 1000/930/34                                                                                                                                                                                                                </v>
          </cell>
          <cell r="D1272">
            <v>14.34</v>
          </cell>
          <cell r="E1272">
            <v>10.927349117260702</v>
          </cell>
        </row>
        <row r="1273">
          <cell r="B1273" t="str">
            <v>LPF11</v>
          </cell>
          <cell r="C1273" t="str">
            <v xml:space="preserve">PASTORAL DE FIERRO GALVANIZADO 1000/930/49                                                                                                                                                                                                                </v>
          </cell>
          <cell r="D1273">
            <v>14.34</v>
          </cell>
          <cell r="E1273">
            <v>10.927349117260702</v>
          </cell>
        </row>
        <row r="1274">
          <cell r="B1274" t="str">
            <v>LPF12</v>
          </cell>
          <cell r="C1274" t="str">
            <v xml:space="preserve">PASTORAL DE FIERRO GALVANIZADO 1500/1110/34                                                                                                                                                                                                               </v>
          </cell>
          <cell r="D1274">
            <v>12.29</v>
          </cell>
          <cell r="E1274">
            <v>9.3652106451278954</v>
          </cell>
        </row>
        <row r="1275">
          <cell r="B1275" t="str">
            <v>LPF13</v>
          </cell>
          <cell r="C1275" t="str">
            <v xml:space="preserve">PASTORAL DE FIERRO GALVANIZADO 1500/1110/49                                                                                                                                                                                                               </v>
          </cell>
          <cell r="D1275">
            <v>15.47</v>
          </cell>
          <cell r="E1275">
            <v>11.788430323850982</v>
          </cell>
        </row>
        <row r="1276">
          <cell r="B1276" t="str">
            <v>LPF14</v>
          </cell>
          <cell r="C1276" t="str">
            <v xml:space="preserve">PASTORAL DE FIERRO GALVANIZADO 1500/1110/50                                                                                                                                                                                                               </v>
          </cell>
          <cell r="D1276">
            <v>17.57</v>
          </cell>
          <cell r="E1276">
            <v>13.38866973432849</v>
          </cell>
        </row>
        <row r="1277">
          <cell r="B1277" t="str">
            <v>LFA07</v>
          </cell>
          <cell r="C1277" t="str">
            <v xml:space="preserve">FAROLA CON LAMPARA DE 125 W VAPOR DE Hg                                                                                                                                                                                                                   </v>
          </cell>
          <cell r="D1277">
            <v>86.57</v>
          </cell>
          <cell r="E1277">
            <v>94.876723012236582</v>
          </cell>
        </row>
        <row r="1278">
          <cell r="B1278" t="str">
            <v>LFA23</v>
          </cell>
          <cell r="C1278" t="str">
            <v xml:space="preserve">FAROLA CON LAMPARA DE 150 W HALOGENURO                                                                                                                                                                                                                    </v>
          </cell>
          <cell r="D1278">
            <v>145.9</v>
          </cell>
          <cell r="E1278">
            <v>145.9</v>
          </cell>
        </row>
        <row r="1279">
          <cell r="B1279" t="str">
            <v>LFA11</v>
          </cell>
          <cell r="C1279" t="str">
            <v xml:space="preserve">FAROLA CON LAMPARA DE 150 W VAPOR DE SODIO                                                                                                                                                                                                                </v>
          </cell>
          <cell r="D1279">
            <v>111.57</v>
          </cell>
          <cell r="E1279">
            <v>122.27556874754805</v>
          </cell>
        </row>
        <row r="1280">
          <cell r="B1280" t="str">
            <v>LFA12</v>
          </cell>
          <cell r="C1280" t="str">
            <v xml:space="preserve">FAROLA CON LAMPARA DE 160 W LUZ MIXTA                                                                                                                                                                                                                     </v>
          </cell>
          <cell r="D1280">
            <v>91.09</v>
          </cell>
          <cell r="E1280">
            <v>99.830434321180903</v>
          </cell>
        </row>
        <row r="1281">
          <cell r="B1281" t="str">
            <v>LFA24</v>
          </cell>
          <cell r="C1281" t="str">
            <v xml:space="preserve">FAROLA CON LAMPARA DE 250 W HALOGENURO                                                                                                                                                                                                                    </v>
          </cell>
          <cell r="D1281" t="str">
            <v>Sin Costo (No Utilizado)</v>
          </cell>
          <cell r="E1281">
            <v>0</v>
          </cell>
        </row>
        <row r="1282">
          <cell r="B1282" t="str">
            <v>LFA14</v>
          </cell>
          <cell r="C1282" t="str">
            <v xml:space="preserve">FAROLA CON LAMPARA DE 250 W LUZ MIXTA                                                                                                                                                                                                                     </v>
          </cell>
          <cell r="D1282">
            <v>96.42</v>
          </cell>
          <cell r="E1282">
            <v>105.6718682319493</v>
          </cell>
        </row>
        <row r="1283">
          <cell r="B1283" t="str">
            <v>LFA13</v>
          </cell>
          <cell r="C1283" t="str">
            <v xml:space="preserve">FAROLA CON LAMPARA DE 250 W VAPOR DE Hg                                                                                                                                                                                                                   </v>
          </cell>
          <cell r="D1283">
            <v>94.57</v>
          </cell>
          <cell r="E1283">
            <v>103.64435364753625</v>
          </cell>
        </row>
        <row r="1284">
          <cell r="B1284" t="str">
            <v>LFA25</v>
          </cell>
          <cell r="C1284" t="str">
            <v xml:space="preserve">FAROLA CON LAMPARA DE 400 W HALOGENURO                                                                                                                                                                                                                    </v>
          </cell>
          <cell r="D1284" t="str">
            <v>Sin Costo (No Utilizado)</v>
          </cell>
          <cell r="E1284">
            <v>0</v>
          </cell>
        </row>
        <row r="1285">
          <cell r="B1285" t="str">
            <v>LFA19</v>
          </cell>
          <cell r="C1285" t="str">
            <v xml:space="preserve">FAROLA CON LAMPARA DE 400 W LUZ MIXTA                                                                                                                                                                                                                     </v>
          </cell>
          <cell r="D1285">
            <v>118.52</v>
          </cell>
          <cell r="E1285">
            <v>129.89244786196465</v>
          </cell>
        </row>
        <row r="1286">
          <cell r="B1286" t="str">
            <v>LFA18</v>
          </cell>
          <cell r="C1286" t="str">
            <v xml:space="preserve">FAROLA CON LAMPARA DE 400 W VAPOR DE Hg                                                                                                                                                                                                                   </v>
          </cell>
          <cell r="D1286">
            <v>114.01</v>
          </cell>
          <cell r="E1286">
            <v>124.94969609131446</v>
          </cell>
        </row>
        <row r="1287">
          <cell r="B1287" t="str">
            <v>LFA22</v>
          </cell>
          <cell r="C1287" t="str">
            <v xml:space="preserve">FAROLA CON LAMPARA DE 70 W HALOGENURO                                                                                                                                                                                                                     </v>
          </cell>
          <cell r="D1287">
            <v>128.69999999999999</v>
          </cell>
          <cell r="E1287">
            <v>128.69999999999999</v>
          </cell>
        </row>
        <row r="1288">
          <cell r="B1288" t="str">
            <v>LFA01</v>
          </cell>
          <cell r="C1288" t="str">
            <v xml:space="preserve">FAROLA CON LAMPARA DE 70 W VAPOR DE SODIO                                                                                                                                                                                                                 </v>
          </cell>
          <cell r="D1288">
            <v>98.41</v>
          </cell>
          <cell r="E1288">
            <v>107.8528163524801</v>
          </cell>
        </row>
        <row r="1289">
          <cell r="B1289" t="str">
            <v>LFA03</v>
          </cell>
          <cell r="C1289" t="str">
            <v xml:space="preserve">FAROLA CON LAMPARA DE 80 W LUZ MIXTA                                                                                                                                                                                                                      </v>
          </cell>
          <cell r="D1289">
            <v>78.55</v>
          </cell>
          <cell r="E1289">
            <v>86.087173300348667</v>
          </cell>
        </row>
        <row r="1290">
          <cell r="B1290" t="str">
            <v>LFA02</v>
          </cell>
          <cell r="C1290" t="str">
            <v xml:space="preserve">FAROLA CON LAMPARA DE 80 W VAPOR DE Hg                                                                                                                                                                                                                    </v>
          </cell>
          <cell r="D1290">
            <v>68.150000000000006</v>
          </cell>
          <cell r="E1290">
            <v>74.689253474459093</v>
          </cell>
        </row>
        <row r="1291">
          <cell r="B1291" t="str">
            <v>LFA17</v>
          </cell>
          <cell r="C1291" t="str">
            <v xml:space="preserve">FAROLA TIPO ORNAMENTAL CON CUATRO BRAZOS, LAMPARA LUZ MIXTA 250 W                                                                                                                                                                                         </v>
          </cell>
          <cell r="D1291">
            <v>300.83</v>
          </cell>
          <cell r="E1291">
            <v>329.69579050215003</v>
          </cell>
        </row>
        <row r="1292">
          <cell r="B1292" t="str">
            <v>LFA10</v>
          </cell>
          <cell r="C1292" t="str">
            <v xml:space="preserve">FAROLA TIPO ORNAMENTAL CON CUATRO BRAZOS, VAPOR DE Hg 125 W                                                                                                                                                                                               </v>
          </cell>
          <cell r="D1292">
            <v>266.85000000000002</v>
          </cell>
          <cell r="E1292">
            <v>292.45527937871475</v>
          </cell>
        </row>
        <row r="1293">
          <cell r="B1293" t="str">
            <v>LFA06</v>
          </cell>
          <cell r="C1293" t="str">
            <v xml:space="preserve">FAROLA TIPO ORNAMENTAL CON CUATRO BRAZOS, VAPOR DE Hg 80 W                                                                                                                                                                                                </v>
          </cell>
          <cell r="D1293">
            <v>252.64</v>
          </cell>
          <cell r="E1293">
            <v>276.88177546276364</v>
          </cell>
        </row>
        <row r="1294">
          <cell r="B1294" t="str">
            <v>LFA15</v>
          </cell>
          <cell r="C1294" t="str">
            <v xml:space="preserve">FAROLA TIPO ORNAMENTAL CON DOS BRAZOS, LAMPARA LUZ MIXTA 250 W                                                                                                                                                                                            </v>
          </cell>
          <cell r="D1294">
            <v>146.43</v>
          </cell>
          <cell r="E1294">
            <v>160.48051924086639</v>
          </cell>
        </row>
        <row r="1295">
          <cell r="B1295" t="str">
            <v>LFA08</v>
          </cell>
          <cell r="C1295" t="str">
            <v xml:space="preserve">FAROLA TIPO ORNAMENTAL CON DOS BRAZOS, VAPOR DE Hg 125 W                                                                                                                                                                                                  </v>
          </cell>
          <cell r="D1295">
            <v>138.02000000000001</v>
          </cell>
          <cell r="E1295">
            <v>151.26354753550763</v>
          </cell>
        </row>
        <row r="1296">
          <cell r="B1296" t="str">
            <v>LFA04</v>
          </cell>
          <cell r="C1296" t="str">
            <v xml:space="preserve">FAROLA TIPO ORNAMENTAL CON DOS BRAZOS, VAPOR DE Hg 80 W                                                                                                                                                                                                   </v>
          </cell>
          <cell r="D1296">
            <v>110.71</v>
          </cell>
          <cell r="E1296">
            <v>121.33304845425334</v>
          </cell>
        </row>
        <row r="1297">
          <cell r="B1297" t="str">
            <v>LFA20</v>
          </cell>
          <cell r="C1297" t="str">
            <v xml:space="preserve">FAROLA TIPO ORNAMENTAL CON DOS BRAZOS, VAPOR DE SODIO 70 W                                                                                                                                                                                                </v>
          </cell>
          <cell r="D1297">
            <v>105.6</v>
          </cell>
          <cell r="E1297">
            <v>105.6</v>
          </cell>
        </row>
        <row r="1298">
          <cell r="B1298" t="str">
            <v>LFA16</v>
          </cell>
          <cell r="C1298" t="str">
            <v xml:space="preserve">FAROLA TIPO ORNAMENTAL CON TRES BRAZOS, LAMPARA LUZ MIXTA 250 W                                                                                                                                                                                           </v>
          </cell>
          <cell r="D1298">
            <v>213.95</v>
          </cell>
          <cell r="E1298">
            <v>234.47932180279562</v>
          </cell>
        </row>
        <row r="1299">
          <cell r="B1299" t="str">
            <v>LFA09</v>
          </cell>
          <cell r="C1299" t="str">
            <v xml:space="preserve">FAROLA TIPO ORNAMENTAL CON TRES BRAZOS, VAPOR DE Hg 125 W                                                                                                                                                                                                 </v>
          </cell>
          <cell r="D1299">
            <v>178.8</v>
          </cell>
          <cell r="E1299">
            <v>195.95654469894771</v>
          </cell>
        </row>
        <row r="1300">
          <cell r="B1300" t="str">
            <v>LFA05</v>
          </cell>
          <cell r="C1300" t="str">
            <v xml:space="preserve">FAROLA TIPO ORNAMENTAL CON TRES BRAZOS, VAPOR DE Hg 80 W                                                                                                                                                                                                  </v>
          </cell>
          <cell r="D1300">
            <v>173</v>
          </cell>
          <cell r="E1300">
            <v>189.60001248835542</v>
          </cell>
        </row>
        <row r="1301">
          <cell r="B1301" t="str">
            <v>LFA21</v>
          </cell>
          <cell r="C1301" t="str">
            <v xml:space="preserve">FAROLA TIPO ORNAMENTAL CON TRES BRAZOS, VAPOR DE SODIO 70 W                                                                                                                                                                                               </v>
          </cell>
          <cell r="D1301">
            <v>165</v>
          </cell>
          <cell r="E1301">
            <v>165</v>
          </cell>
        </row>
        <row r="1302">
          <cell r="B1302" t="str">
            <v>LLF01</v>
          </cell>
          <cell r="C1302" t="str">
            <v>LUMINARIA PARA LAMPARA DE LED DE 120 W.</v>
          </cell>
          <cell r="D1302" t="str">
            <v>NUEVO</v>
          </cell>
          <cell r="E1302">
            <v>292.51395929035323</v>
          </cell>
        </row>
        <row r="1303">
          <cell r="B1303" t="str">
            <v>LLF02</v>
          </cell>
          <cell r="C1303" t="str">
            <v>LUMINARIA PARA LAMPARA DE LED DE 180 W.</v>
          </cell>
          <cell r="D1303" t="str">
            <v>NUEVO</v>
          </cell>
          <cell r="E1303">
            <v>356.31628015452566</v>
          </cell>
        </row>
        <row r="1304">
          <cell r="B1304" t="str">
            <v>CXS106</v>
          </cell>
          <cell r="C1304" t="str">
            <v>EMPALME DERECHO PARA CABLE NA2XSY (10 KV) DE 70 mm2.</v>
          </cell>
          <cell r="D1304">
            <v>82.38</v>
          </cell>
          <cell r="E1304">
            <v>67.938658242389437</v>
          </cell>
        </row>
        <row r="1305">
          <cell r="B1305" t="str">
            <v>CXS107</v>
          </cell>
          <cell r="C1305" t="str">
            <v>EMPALME DERECHO PARA CABLE NA2XSY (10 KV) DE 150 mm2.</v>
          </cell>
          <cell r="D1305">
            <v>87.05</v>
          </cell>
          <cell r="E1305">
            <v>71.790000000000006</v>
          </cell>
        </row>
        <row r="1306">
          <cell r="B1306" t="str">
            <v>CXS108</v>
          </cell>
          <cell r="C1306" t="str">
            <v>EMPALME DERECHO PARA CABLE NA2XSY (10 KV) DE 240 mm2.</v>
          </cell>
          <cell r="D1306">
            <v>94.85</v>
          </cell>
          <cell r="E1306">
            <v>78.222647903503741</v>
          </cell>
        </row>
        <row r="1307">
          <cell r="B1307" t="str">
            <v>CXS109</v>
          </cell>
          <cell r="C1307" t="str">
            <v>EMPALME DERECHO PARA CABLE NA2XSY (10 KV) DE 400 mm2.</v>
          </cell>
          <cell r="D1307">
            <v>97.1</v>
          </cell>
          <cell r="E1307">
            <v>80.078219414129819</v>
          </cell>
        </row>
        <row r="1308">
          <cell r="B1308" t="str">
            <v>CXT106</v>
          </cell>
          <cell r="C1308" t="str">
            <v>TERMINAL PARA B.T. PARA CABLE NA2XY 70 mm2</v>
          </cell>
          <cell r="D1308">
            <v>9.61</v>
          </cell>
          <cell r="E1308">
            <v>8</v>
          </cell>
        </row>
        <row r="1309">
          <cell r="B1309" t="str">
            <v>CXT107</v>
          </cell>
          <cell r="C1309" t="str">
            <v>TERMINAL PARA B.T. PARA CABLE NA2XY 150 mm2</v>
          </cell>
          <cell r="D1309">
            <v>24.42</v>
          </cell>
          <cell r="E1309">
            <v>10.784182442637825</v>
          </cell>
        </row>
        <row r="1310">
          <cell r="B1310" t="str">
            <v>CXT108</v>
          </cell>
          <cell r="C1310" t="str">
            <v>TERMINAL PARA B.T. PARA CABLE NA2XY 240 mm2</v>
          </cell>
          <cell r="D1310">
            <v>21.22</v>
          </cell>
          <cell r="E1310">
            <v>14.51</v>
          </cell>
        </row>
        <row r="1311">
          <cell r="B1311" t="str">
            <v>CXT109</v>
          </cell>
          <cell r="C1311" t="str">
            <v>TERMINAL PARA B.T. PARA CABLE NA2XY 400 mm2</v>
          </cell>
          <cell r="D1311">
            <v>88.43</v>
          </cell>
          <cell r="E1311">
            <v>27.196287415999933</v>
          </cell>
        </row>
        <row r="1312">
          <cell r="B1312" t="str">
            <v>CXT110</v>
          </cell>
          <cell r="C1312" t="str">
            <v>TERMINAL EXTERIOR TERMORESTRINGENTE PARA CABLE NA2XSY 10 KV. DE  70 mm2.</v>
          </cell>
          <cell r="D1312">
            <v>125.36</v>
          </cell>
          <cell r="E1312">
            <v>46</v>
          </cell>
        </row>
        <row r="1313">
          <cell r="B1313" t="str">
            <v>CXT111</v>
          </cell>
          <cell r="C1313" t="str">
            <v>TERMINAL INTERIOR TERMORESTRINGENTE PARA CABLE NA2XSY 10 KV. DE  70 mm2.</v>
          </cell>
          <cell r="D1313">
            <v>114.21</v>
          </cell>
          <cell r="E1313">
            <v>46.045388374284883</v>
          </cell>
        </row>
        <row r="1314">
          <cell r="B1314" t="str">
            <v>CXT112</v>
          </cell>
          <cell r="C1314" t="str">
            <v>TERMINAL EXTERIOR TERMORESTRINGENTE PARA CABLE NA2XSY 10 KV. DE  150 mm2.</v>
          </cell>
          <cell r="D1314">
            <v>99.15</v>
          </cell>
          <cell r="E1314">
            <v>47.542669535021936</v>
          </cell>
        </row>
        <row r="1315">
          <cell r="B1315" t="str">
            <v>CXT113</v>
          </cell>
          <cell r="C1315" t="str">
            <v>TERMINAL INTERIOR TERMORESTRINGENTE PARA CABLE NA2XSY 10 KV. DE  150 mm2.</v>
          </cell>
          <cell r="D1315">
            <v>129.59</v>
          </cell>
          <cell r="E1315">
            <v>47.542669535021936</v>
          </cell>
        </row>
        <row r="1316">
          <cell r="B1316" t="str">
            <v>CXT114</v>
          </cell>
          <cell r="C1316" t="str">
            <v>TERMINAL EXTERIOR TERMORESTRINGENTE PARA CABLE NA2XSY 10 KV. DE  240 mm2.</v>
          </cell>
          <cell r="D1316">
            <v>125.16</v>
          </cell>
          <cell r="E1316">
            <v>49.285386331266409</v>
          </cell>
        </row>
        <row r="1317">
          <cell r="B1317" t="str">
            <v>CXT115</v>
          </cell>
          <cell r="C1317" t="str">
            <v>TERMINAL INTERIOR TERMORESTRINGENTE PARA CABLE NA2XSY 10 KV. DE  240 mm2.</v>
          </cell>
          <cell r="D1317">
            <v>146.11000000000001</v>
          </cell>
          <cell r="E1317">
            <v>49.285386331266409</v>
          </cell>
        </row>
        <row r="1318">
          <cell r="B1318" t="str">
            <v>CXT116</v>
          </cell>
          <cell r="C1318" t="str">
            <v>TERMINAL EXTERIOR TERMORESTRINGENTE PARA CABLE NA2XSY 10 KV. DE  400 mm2.</v>
          </cell>
          <cell r="D1318">
            <v>154.94</v>
          </cell>
          <cell r="E1318">
            <v>63.89</v>
          </cell>
        </row>
        <row r="1319">
          <cell r="B1319" t="str">
            <v>CXT117</v>
          </cell>
          <cell r="C1319" t="str">
            <v>TERMINAL INTERIOR TERMORESTRINGENTE PARA CABLE NA2XSY 10 KV. DE  400 mm2.</v>
          </cell>
          <cell r="D1319">
            <v>183.76</v>
          </cell>
          <cell r="E1319">
            <v>63.89</v>
          </cell>
        </row>
        <row r="1320">
          <cell r="B1320" t="str">
            <v>CXT118</v>
          </cell>
          <cell r="C1320" t="str">
            <v>TERMINAL PARA B.T. PARA CABLE NA2XY 120 mm2</v>
          </cell>
          <cell r="D1320">
            <v>4.04</v>
          </cell>
          <cell r="E1320">
            <v>14.06</v>
          </cell>
        </row>
        <row r="1321">
          <cell r="B1321" t="str">
            <v>AXP01</v>
          </cell>
          <cell r="C1321" t="str">
            <v xml:space="preserve">PALOMILLA DE FIERRO CORTO PARA AISLADORES                                                                                                                                                                                                                 </v>
          </cell>
          <cell r="D1321">
            <v>5.83</v>
          </cell>
          <cell r="E1321">
            <v>4.8510549313358302</v>
          </cell>
        </row>
        <row r="1322">
          <cell r="B1322" t="str">
            <v>PCF05</v>
          </cell>
          <cell r="C1322" t="str">
            <v xml:space="preserve">PALOMILLA DE FIERRO LARGO PARA AISLADORES                                                                                                                                                                                                                 </v>
          </cell>
          <cell r="D1322">
            <v>11.19</v>
          </cell>
          <cell r="E1322">
            <v>9.3110299625468151</v>
          </cell>
        </row>
        <row r="1323">
          <cell r="B1323" t="str">
            <v>PCC19</v>
          </cell>
          <cell r="C1323" t="str">
            <v xml:space="preserve">PALOMILLA DOBLE DE CONCRETO ARMADO PARA BIPOSTE (S.E. 400-630 KVA) DE 11 mts.                                                                                                                                                                             </v>
          </cell>
          <cell r="D1323">
            <v>21.64</v>
          </cell>
          <cell r="E1323">
            <v>23.46</v>
          </cell>
        </row>
        <row r="1324">
          <cell r="B1324" t="str">
            <v>PCC20</v>
          </cell>
          <cell r="C1324" t="str">
            <v xml:space="preserve">PALOMILLA DOBLE DE CONCRETO ARMADO PARA BIPOSTE DE 11 mts.                                                                                                                                                                                                </v>
          </cell>
          <cell r="D1324">
            <v>23.82</v>
          </cell>
          <cell r="E1324">
            <v>20.75</v>
          </cell>
        </row>
        <row r="1325">
          <cell r="B1325" t="str">
            <v>PCC21</v>
          </cell>
          <cell r="C1325" t="str">
            <v xml:space="preserve">PALOMILLA DOBLE DE CONCRETO ARMADO PARA BIPOSTE DE 13 mts.                                                                                                                                                                                                </v>
          </cell>
          <cell r="D1325">
            <v>29.26</v>
          </cell>
          <cell r="E1325">
            <v>35.33</v>
          </cell>
        </row>
        <row r="1326">
          <cell r="B1326" t="str">
            <v>PCF06</v>
          </cell>
          <cell r="C1326" t="str">
            <v xml:space="preserve">PALOMILLA EN  E                                                                                                                                                                                                                                           </v>
          </cell>
          <cell r="D1326">
            <v>23.53</v>
          </cell>
          <cell r="E1326">
            <v>27.654334224059696</v>
          </cell>
        </row>
        <row r="1327">
          <cell r="B1327" t="str">
            <v>PSC01</v>
          </cell>
          <cell r="C1327" t="str">
            <v xml:space="preserve">PLATAFORMA SOPORTE DE TRANSFORMADOR DE CONCRETO ARMADO PARA BIPOSTE DE 11 mts.                                                                                                                                                                            </v>
          </cell>
          <cell r="D1327">
            <v>32.340000000000003</v>
          </cell>
          <cell r="E1327">
            <v>43.34</v>
          </cell>
        </row>
        <row r="1328">
          <cell r="B1328" t="str">
            <v>PSC02</v>
          </cell>
          <cell r="C1328" t="str">
            <v xml:space="preserve">PLATAFORMA SOPORTE DE TRANSFORMADOR DE CONCRETO ARMADO PARA BIPOSTE DE 11 mts. (S.E. 400-630 KVA)                                                                                                                                                         </v>
          </cell>
          <cell r="D1328">
            <v>103.13</v>
          </cell>
          <cell r="E1328">
            <v>92.65</v>
          </cell>
        </row>
        <row r="1329">
          <cell r="B1329" t="str">
            <v>PSC03</v>
          </cell>
          <cell r="C1329" t="str">
            <v xml:space="preserve">PLATAFORMA SOPORTE DE TRANSFORMADOR DE CONCRETO ARMADO PARA BIPOSTE DE 13 mts.                                                                                                                                                                            </v>
          </cell>
          <cell r="D1329">
            <v>103.23</v>
          </cell>
          <cell r="E1329">
            <v>44.23</v>
          </cell>
        </row>
        <row r="1330">
          <cell r="B1330" t="str">
            <v>PSC14</v>
          </cell>
          <cell r="C1330" t="str">
            <v xml:space="preserve">SOPORTE DE ACERO GALVANIZADO PARA TRANFORMADOR MONOFASICO AEREO                                                                                                                                                                                           </v>
          </cell>
          <cell r="D1330">
            <v>15.01</v>
          </cell>
          <cell r="E1330">
            <v>15.046139155274432</v>
          </cell>
        </row>
        <row r="1331">
          <cell r="B1331" t="str">
            <v>DXS02</v>
          </cell>
          <cell r="C1331" t="str">
            <v xml:space="preserve">SOPORTE DE TABLERO DE DIST. SEC. Y AP. PARA S.E. CONVENCIONAL DE 5.00 X 4.00 m.                                                                                                                                                                           </v>
          </cell>
          <cell r="D1331">
            <v>436.26</v>
          </cell>
          <cell r="E1331">
            <v>437.31037094470508</v>
          </cell>
        </row>
        <row r="1332">
          <cell r="B1332" t="str">
            <v>DXS03</v>
          </cell>
          <cell r="C1332" t="str">
            <v xml:space="preserve">SOPORTE DE TABLERO DE DIST. SEC. Y AP. PARA S.E. CONVENCIONAL DE 5.00 X 7.50 m.                                                                                                                                                                           </v>
          </cell>
          <cell r="D1332">
            <v>506.85</v>
          </cell>
          <cell r="E1332">
            <v>508.07032850438679</v>
          </cell>
        </row>
        <row r="1333">
          <cell r="B1333" t="str">
            <v>AXP30</v>
          </cell>
          <cell r="C1333" t="str">
            <v xml:space="preserve">SOPORTE LATERAL PARA AISLADOR PIN POLIMERICO                                                                                                                                                                                                              </v>
          </cell>
          <cell r="D1333">
            <v>3.08</v>
          </cell>
          <cell r="E1333">
            <v>3.0874156294633743</v>
          </cell>
        </row>
        <row r="1334">
          <cell r="B1334" t="str">
            <v>DXS16</v>
          </cell>
          <cell r="C1334" t="str">
            <v xml:space="preserve">SOPORTE METALICO PARA PLATAFORMA DE SE. AEREA 250KVA                                                                                                                                                                                                      </v>
          </cell>
          <cell r="D1334" t="str">
            <v>Sin Costo (No Utilizado)</v>
          </cell>
          <cell r="E1334">
            <v>0</v>
          </cell>
        </row>
        <row r="1335">
          <cell r="B1335" t="str">
            <v>PSC16</v>
          </cell>
          <cell r="C1335" t="str">
            <v xml:space="preserve">SOPORTE PARA EQUIPO DE SECCIONAMIENTO Y PROTECCION, S.E.MONOPOSTE :                                                                                                                                                                                       </v>
          </cell>
          <cell r="D1335">
            <v>34.28</v>
          </cell>
          <cell r="E1335">
            <v>34.362534992858599</v>
          </cell>
        </row>
        <row r="1336">
          <cell r="B1336" t="str">
            <v>PSC18</v>
          </cell>
          <cell r="C1336" t="str">
            <v xml:space="preserve">SOPORTE PARA EQUIPOS DE SECCIONAMIENTO Y PROTECCION, PARA S.E.BIPOSTE:                                                                                                                                                                                    </v>
          </cell>
          <cell r="D1336">
            <v>10.9</v>
          </cell>
          <cell r="E1336">
            <v>10.926243623750253</v>
          </cell>
        </row>
        <row r="1337">
          <cell r="B1337" t="str">
            <v>DXS23</v>
          </cell>
          <cell r="C1337" t="str">
            <v xml:space="preserve">SOPORTE PARA INTERRUPTOR DE POTENCIA 10KV, SE. CONVENCIONAL                                                                                                                                                                                               </v>
          </cell>
          <cell r="D1337" t="str">
            <v>Sin Costo (No Utilizado)</v>
          </cell>
          <cell r="E1337">
            <v>0</v>
          </cell>
        </row>
        <row r="1338">
          <cell r="B1338" t="str">
            <v>DXS19</v>
          </cell>
          <cell r="C1338" t="str">
            <v xml:space="preserve">SOPORTE PARA TRANSFORMADOR DE CORRIENTE 10KV INTERIOR                                                                                                                                                                                                     </v>
          </cell>
          <cell r="D1338" t="str">
            <v>Sin Costo (No Utilizado)</v>
          </cell>
          <cell r="E1338">
            <v>0</v>
          </cell>
        </row>
        <row r="1339">
          <cell r="B1339" t="str">
            <v>DXS20</v>
          </cell>
          <cell r="C1339" t="str">
            <v xml:space="preserve">SOPORTE PARA TRANSFORMADOR DE CORRIENTE 22.9KV SE.TIPO BIPOSTE                                                                                                                                                                                            </v>
          </cell>
          <cell r="D1339" t="str">
            <v>Sin Costo (No Utilizado)</v>
          </cell>
          <cell r="E1339">
            <v>0</v>
          </cell>
        </row>
        <row r="1340">
          <cell r="B1340" t="str">
            <v>DXS22</v>
          </cell>
          <cell r="C1340" t="str">
            <v xml:space="preserve">SOPORTE PARA TRANSFORMADOR DE CORRIENTE TOROIDAL 10KV SE. INTERIOR                                                                                                                                                                                        </v>
          </cell>
          <cell r="D1340" t="str">
            <v>Sin Costo (No Utilizado)</v>
          </cell>
          <cell r="E1340">
            <v>0</v>
          </cell>
        </row>
        <row r="1341">
          <cell r="B1341" t="str">
            <v>DXS18</v>
          </cell>
          <cell r="C1341" t="str">
            <v xml:space="preserve">SOPORTE PARA TRANSFORMADOR DE TENSION 2 DEVANADOS 10KV INTERIOR                                                                                                                                                                                           </v>
          </cell>
          <cell r="D1341" t="str">
            <v>Sin Costo (No Utilizado)</v>
          </cell>
          <cell r="E1341">
            <v>0</v>
          </cell>
        </row>
        <row r="1342">
          <cell r="B1342" t="str">
            <v>DXS21</v>
          </cell>
          <cell r="C1342" t="str">
            <v xml:space="preserve">SOPORTE PARA TRANSFORMADOR DE TENSION 22.9KV SE.TIPO BIPOSTE                                                                                                                                                                                              </v>
          </cell>
          <cell r="D1342" t="str">
            <v>Sin Costo (No Utilizado)</v>
          </cell>
          <cell r="E1342">
            <v>0</v>
          </cell>
        </row>
        <row r="1343">
          <cell r="B1343" t="str">
            <v>DXS17</v>
          </cell>
          <cell r="C1343" t="str">
            <v xml:space="preserve">SOPORTE PARA TRANSFORMADOR EN SE. DE SUPERFICIE 50X152X1300MM                                                                                                                                                                                             </v>
          </cell>
          <cell r="D1343" t="str">
            <v>Sin Costo (No Utilizado)</v>
          </cell>
          <cell r="E1343">
            <v>0</v>
          </cell>
        </row>
        <row r="1344">
          <cell r="B1344" t="str">
            <v>PPC02</v>
          </cell>
          <cell r="C1344" t="str">
            <v xml:space="preserve">POSTE DE CONCRETO ARMADO DE  7/200/120/225                                                                                                                                                                                                                </v>
          </cell>
          <cell r="D1344">
            <v>115.23</v>
          </cell>
          <cell r="E1344">
            <v>75.62</v>
          </cell>
          <cell r="F1344">
            <v>76.376200000000011</v>
          </cell>
        </row>
        <row r="1345">
          <cell r="B1345" t="str">
            <v>PPC32</v>
          </cell>
          <cell r="C1345" t="str">
            <v xml:space="preserve">POSTE DE CONCRETO ARMADO PARA A. P.  7/200/120/225                                                                                                                                                                                                        </v>
          </cell>
          <cell r="D1345">
            <v>115.23</v>
          </cell>
          <cell r="E1345">
            <v>75.62</v>
          </cell>
          <cell r="F1345">
            <v>76.376200000000011</v>
          </cell>
        </row>
        <row r="1346">
          <cell r="B1346" t="str">
            <v>PPC05</v>
          </cell>
          <cell r="C1346" t="str">
            <v xml:space="preserve">POSTE DE CONCRETO ARMADO DE  8/200/120/240                                                                                                                                                                                                                </v>
          </cell>
          <cell r="D1346">
            <v>136.80000000000001</v>
          </cell>
          <cell r="E1346">
            <v>89.39</v>
          </cell>
          <cell r="F1346">
            <v>90.283900000000003</v>
          </cell>
        </row>
        <row r="1347">
          <cell r="B1347" t="str">
            <v>PPC35</v>
          </cell>
          <cell r="C1347" t="str">
            <v xml:space="preserve">POSTE DE CONCRETO ARMADO PARA A. P.  8/200/120/240                                                                                                                                                                                                        </v>
          </cell>
          <cell r="D1347">
            <v>136.80000000000001</v>
          </cell>
          <cell r="E1347">
            <v>89.39</v>
          </cell>
          <cell r="F1347">
            <v>90.283900000000003</v>
          </cell>
        </row>
        <row r="1348">
          <cell r="B1348" t="str">
            <v>PPC08</v>
          </cell>
          <cell r="C1348" t="str">
            <v xml:space="preserve">POSTE DE CONCRETO ARMADO DE  9/200/120/255                                                                                                                                                                                                                </v>
          </cell>
          <cell r="D1348">
            <v>159.16999999999999</v>
          </cell>
          <cell r="E1348">
            <v>103.66</v>
          </cell>
          <cell r="F1348">
            <v>104.6966</v>
          </cell>
        </row>
        <row r="1349">
          <cell r="B1349" t="str">
            <v>PPC50</v>
          </cell>
          <cell r="C1349" t="str">
            <v xml:space="preserve">POSTE DE CONCRETO ARMADO DE  9/200/150/280                                                                                                                                                                                                                </v>
          </cell>
          <cell r="D1349">
            <v>159.16999999999999</v>
          </cell>
          <cell r="E1349">
            <v>103.66</v>
          </cell>
          <cell r="F1349">
            <v>104.6966</v>
          </cell>
        </row>
        <row r="1350">
          <cell r="B1350" t="str">
            <v>PPC38</v>
          </cell>
          <cell r="C1350" t="str">
            <v xml:space="preserve">POSTE DE CONCRETO ARMADO PARA A. P.  9/200/120/245                                                                                                                                                                                                        </v>
          </cell>
          <cell r="D1350">
            <v>159.16999999999999</v>
          </cell>
          <cell r="E1350">
            <v>103.66</v>
          </cell>
          <cell r="F1350">
            <v>104.6966</v>
          </cell>
        </row>
        <row r="1351">
          <cell r="B1351" t="str">
            <v>PPC48</v>
          </cell>
          <cell r="C1351" t="str">
            <v xml:space="preserve">POSTE DE CONCRETO ARMADO PARA A. P. 10/200/120/285                                                                                                                                                                                                        </v>
          </cell>
          <cell r="D1351">
            <v>182.27</v>
          </cell>
          <cell r="E1351">
            <v>131.45967136776176</v>
          </cell>
          <cell r="F1351">
            <v>132.77426808143937</v>
          </cell>
        </row>
        <row r="1352">
          <cell r="B1352" t="str">
            <v>PPC40</v>
          </cell>
          <cell r="C1352" t="str">
            <v xml:space="preserve">POSTE DE CONCRETO ARMADO PARA A. P. 11/200/120/285                                                                                                                                                                                                        </v>
          </cell>
          <cell r="D1352">
            <v>206.03</v>
          </cell>
          <cell r="E1352">
            <v>134.04</v>
          </cell>
          <cell r="F1352">
            <v>135.38039999999998</v>
          </cell>
        </row>
        <row r="1353">
          <cell r="B1353" t="str">
            <v>PPC11</v>
          </cell>
          <cell r="C1353" t="str">
            <v xml:space="preserve">POSTE DE CONCRETO ARMADO DE 11/200/120/285                                                                                                                                                                                                                </v>
          </cell>
          <cell r="D1353">
            <v>206.03</v>
          </cell>
          <cell r="E1353">
            <v>134.04</v>
          </cell>
          <cell r="F1353">
            <v>135.38039999999998</v>
          </cell>
        </row>
        <row r="1354">
          <cell r="B1354" t="str">
            <v>PPC15</v>
          </cell>
          <cell r="C1354" t="str">
            <v xml:space="preserve">POSTE DE CONCRETO ARMADO DE 12/200/120/300                                                                                                                                                                                                                </v>
          </cell>
          <cell r="D1354">
            <v>230.4</v>
          </cell>
          <cell r="E1354">
            <v>225.49</v>
          </cell>
          <cell r="F1354">
            <v>227.7449</v>
          </cell>
        </row>
        <row r="1355">
          <cell r="B1355" t="str">
            <v>PPC49</v>
          </cell>
          <cell r="C1355" t="str">
            <v xml:space="preserve">POSTE DE CONCRETO ARMADO PARA A. P. 12/200/120/300                                                                                                                                                                                                        </v>
          </cell>
          <cell r="D1355">
            <v>230.4</v>
          </cell>
          <cell r="E1355">
            <v>225.49</v>
          </cell>
          <cell r="F1355">
            <v>227.7449</v>
          </cell>
        </row>
        <row r="1356">
          <cell r="B1356" t="str">
            <v>PPC18</v>
          </cell>
          <cell r="C1356" t="str">
            <v xml:space="preserve">POSTE DE CONCRETO ARMADO DE 13/200/140/335                                                                                                                                                                                                                </v>
          </cell>
          <cell r="D1356">
            <v>255.39</v>
          </cell>
          <cell r="E1356">
            <v>315.45</v>
          </cell>
          <cell r="F1356">
            <v>318.60449999999997</v>
          </cell>
        </row>
        <row r="1357">
          <cell r="B1357" t="str">
            <v>PPC43</v>
          </cell>
          <cell r="C1357" t="str">
            <v xml:space="preserve">POSTE DE CONCRETO ARMADO PARA A. P. 13/200/140/335                                                                                                                                                                                                        </v>
          </cell>
          <cell r="D1357">
            <v>255.39</v>
          </cell>
          <cell r="E1357">
            <v>315.45</v>
          </cell>
          <cell r="F1357">
            <v>318.60449999999997</v>
          </cell>
        </row>
        <row r="1358">
          <cell r="B1358" t="str">
            <v>PPC22</v>
          </cell>
          <cell r="C1358" t="str">
            <v xml:space="preserve">POSTE DE CONCRETO ARMADO DE 15/200/135/360                                                                                                                                                                                                                </v>
          </cell>
          <cell r="D1358">
            <v>306.98</v>
          </cell>
          <cell r="E1358">
            <v>402.90472635500123</v>
          </cell>
          <cell r="F1358">
            <v>406.93377361855124</v>
          </cell>
        </row>
        <row r="1359">
          <cell r="B1359" t="str">
            <v>PPC45</v>
          </cell>
          <cell r="C1359" t="str">
            <v xml:space="preserve">POSTE DE CONCRETO ARMADO PARA A. P. 15/200/140/365                                                                                                                                                                                                        </v>
          </cell>
          <cell r="D1359">
            <v>306.98</v>
          </cell>
          <cell r="E1359">
            <v>402.90472635500123</v>
          </cell>
          <cell r="F1359">
            <v>406.93377361855124</v>
          </cell>
        </row>
        <row r="1360">
          <cell r="B1360" t="str">
            <v>PPC26</v>
          </cell>
          <cell r="C1360" t="str">
            <v xml:space="preserve">POSTE DE CONCRETO ARMADO DE 17/200/150/405                                                                                                                                                                                                                </v>
          </cell>
          <cell r="D1360">
            <v>360.57</v>
          </cell>
          <cell r="E1360">
            <v>472.96342055172011</v>
          </cell>
          <cell r="F1360">
            <v>477.69305475723729</v>
          </cell>
        </row>
        <row r="1361">
          <cell r="B1361" t="str">
            <v>PPC03</v>
          </cell>
          <cell r="C1361" t="str">
            <v xml:space="preserve">POSTE DE CONCRETO ARMADO DE  7/300/120/225                                                                                                                                                                                                                </v>
          </cell>
          <cell r="D1361">
            <v>135.03</v>
          </cell>
          <cell r="E1361">
            <v>85.63</v>
          </cell>
          <cell r="F1361">
            <v>86.4863</v>
          </cell>
        </row>
        <row r="1362">
          <cell r="B1362" t="str">
            <v>PPC33</v>
          </cell>
          <cell r="C1362" t="str">
            <v xml:space="preserve">POSTE DE CONCRETO ARMADO PARA A. P.  7/300/120/225                                                                                                                                                                                                        </v>
          </cell>
          <cell r="D1362">
            <v>135.03</v>
          </cell>
          <cell r="E1362">
            <v>85.63</v>
          </cell>
          <cell r="F1362">
            <v>86.4863</v>
          </cell>
        </row>
        <row r="1363">
          <cell r="B1363" t="str">
            <v>PPC06</v>
          </cell>
          <cell r="C1363" t="str">
            <v xml:space="preserve">POSTE DE CONCRETO ARMADO DE  8/300/120/240                                                                                                                                                                                                                </v>
          </cell>
          <cell r="D1363">
            <v>162</v>
          </cell>
          <cell r="E1363">
            <v>96.67</v>
          </cell>
          <cell r="F1363">
            <v>97.636700000000005</v>
          </cell>
        </row>
        <row r="1364">
          <cell r="B1364" t="str">
            <v>PPC36</v>
          </cell>
          <cell r="C1364" t="str">
            <v xml:space="preserve">POSTE DE CONCRETO ARMADO PARA A. P.  8/300/120/240                                                                                                                                                                                                        </v>
          </cell>
          <cell r="D1364">
            <v>162</v>
          </cell>
          <cell r="E1364">
            <v>96.67</v>
          </cell>
          <cell r="F1364">
            <v>97.636700000000005</v>
          </cell>
        </row>
        <row r="1365">
          <cell r="B1365" t="str">
            <v>PPC09</v>
          </cell>
          <cell r="C1365" t="str">
            <v xml:space="preserve">POSTE DE CONCRETO ARMADO DE  9/300/120/255                                                                                                                                                                                                                </v>
          </cell>
          <cell r="D1365">
            <v>190.24</v>
          </cell>
          <cell r="E1365">
            <v>157.88</v>
          </cell>
          <cell r="F1365">
            <v>159.4588</v>
          </cell>
        </row>
        <row r="1366">
          <cell r="B1366" t="str">
            <v>PPC51</v>
          </cell>
          <cell r="C1366" t="str">
            <v xml:space="preserve">POSTE DE CONCRETO ARMADO DE 9/300/150/280                                                                                                                                                                                                                 </v>
          </cell>
          <cell r="D1366">
            <v>190.24</v>
          </cell>
          <cell r="E1366">
            <v>157.88</v>
          </cell>
          <cell r="F1366">
            <v>159.4588</v>
          </cell>
        </row>
        <row r="1367">
          <cell r="B1367" t="str">
            <v>PPC39</v>
          </cell>
          <cell r="C1367" t="str">
            <v xml:space="preserve">POSTE DE CONCRETO ARMADO PARA A. P.  9/300/120/255                                                                                                                                                                                                        </v>
          </cell>
          <cell r="D1367">
            <v>190.24</v>
          </cell>
          <cell r="E1367">
            <v>157.88</v>
          </cell>
          <cell r="F1367">
            <v>159.4588</v>
          </cell>
        </row>
        <row r="1368">
          <cell r="B1368" t="str">
            <v>PPC52</v>
          </cell>
          <cell r="C1368" t="str">
            <v xml:space="preserve">POSTE DE CONCRETO ARMADO DE 10/300/150/300                                                                                                                                                                                                                </v>
          </cell>
          <cell r="D1368">
            <v>219.65</v>
          </cell>
          <cell r="E1368">
            <v>198.99999999999997</v>
          </cell>
          <cell r="F1368">
            <v>200.98999999999998</v>
          </cell>
        </row>
        <row r="1369">
          <cell r="B1369" t="str">
            <v>PPC12</v>
          </cell>
          <cell r="C1369" t="str">
            <v xml:space="preserve">POSTE DE CONCRETO ARMADO DE 11/300/120/285                                                                                                                                                                                                                </v>
          </cell>
          <cell r="D1369">
            <v>250.13</v>
          </cell>
          <cell r="E1369">
            <v>241.05</v>
          </cell>
          <cell r="F1369">
            <v>243.46050000000002</v>
          </cell>
        </row>
        <row r="1370">
          <cell r="B1370" t="str">
            <v>PPC16</v>
          </cell>
          <cell r="C1370" t="str">
            <v xml:space="preserve">POSTE DE CONCRETO ARMADO DE 12/300/150/330                                                                                                                                                                                                                </v>
          </cell>
          <cell r="D1370">
            <v>281.68</v>
          </cell>
          <cell r="E1370">
            <v>289.58999999999997</v>
          </cell>
          <cell r="F1370">
            <v>292.48589999999996</v>
          </cell>
        </row>
        <row r="1371">
          <cell r="B1371" t="str">
            <v>PPC19</v>
          </cell>
          <cell r="C1371" t="str">
            <v xml:space="preserve">POSTE DE CONCRETO ARMADO DE 13/300/150/345                                                                                                                                                                                                                </v>
          </cell>
          <cell r="D1371">
            <v>314.14999999999998</v>
          </cell>
          <cell r="E1371">
            <v>323.18</v>
          </cell>
          <cell r="F1371">
            <v>326.41180000000003</v>
          </cell>
        </row>
        <row r="1372">
          <cell r="B1372" t="str">
            <v>PPC23</v>
          </cell>
          <cell r="C1372" t="str">
            <v xml:space="preserve">POSTE DE CONCRETO ARMADO DE 15/300/140/365                                                                                                                                                                                                                </v>
          </cell>
          <cell r="D1372">
            <v>381.9</v>
          </cell>
          <cell r="E1372">
            <v>410.01</v>
          </cell>
          <cell r="F1372">
            <v>414.11009999999999</v>
          </cell>
        </row>
        <row r="1373">
          <cell r="B1373" t="str">
            <v>PPC27</v>
          </cell>
          <cell r="C1373" t="str">
            <v xml:space="preserve">POSTE DE CONCRETO ARMADO DE 17/300/150/405                                                                                                                                                                                                                </v>
          </cell>
          <cell r="D1373">
            <v>453.01</v>
          </cell>
          <cell r="E1373">
            <v>494.41399999999999</v>
          </cell>
          <cell r="F1373">
            <v>499.35813999999999</v>
          </cell>
        </row>
        <row r="1374">
          <cell r="B1374" t="str">
            <v>PPC10</v>
          </cell>
          <cell r="C1374" t="str">
            <v xml:space="preserve">POSTE DE CONCRETO ARMADO DE  9/400/140/275                                                                                                                                                                                                                </v>
          </cell>
          <cell r="D1374">
            <v>192.02</v>
          </cell>
          <cell r="E1374">
            <v>215.44269928557472</v>
          </cell>
          <cell r="F1374">
            <v>217.59712627843047</v>
          </cell>
        </row>
        <row r="1375">
          <cell r="B1375" t="str">
            <v>PPC53</v>
          </cell>
          <cell r="C1375" t="str">
            <v xml:space="preserve">POSTE DE CONCRETO ARMADO DE 10/400/150/300                                                                                                                                                                                                                </v>
          </cell>
          <cell r="D1375">
            <v>232.91</v>
          </cell>
          <cell r="E1375">
            <v>244.8600767331946</v>
          </cell>
          <cell r="F1375">
            <v>247.30867750052656</v>
          </cell>
        </row>
        <row r="1376">
          <cell r="B1376" t="str">
            <v>PPC13</v>
          </cell>
          <cell r="C1376" t="str">
            <v xml:space="preserve">POSTE DE CONCRETO ARMADO DE 11/400/140/305                                                                                                                                                                                                                </v>
          </cell>
          <cell r="D1376">
            <v>261.49</v>
          </cell>
          <cell r="E1376">
            <v>277.44</v>
          </cell>
          <cell r="F1376">
            <v>280.21440000000001</v>
          </cell>
        </row>
        <row r="1377">
          <cell r="B1377" t="str">
            <v>PPC41</v>
          </cell>
          <cell r="C1377" t="str">
            <v xml:space="preserve">POSTE DE CONCRETO ARMADO PARA A. P. 11/400/140/305                                                                                                                                                                                                        </v>
          </cell>
          <cell r="D1377">
            <v>261.49</v>
          </cell>
          <cell r="E1377">
            <v>277.44</v>
          </cell>
          <cell r="F1377">
            <v>280.21440000000001</v>
          </cell>
        </row>
        <row r="1378">
          <cell r="B1378" t="str">
            <v>PPC17</v>
          </cell>
          <cell r="C1378" t="str">
            <v xml:space="preserve">POSTE DE CONCRETO ARMADO DE 12/400/150/330                                                                                                                                                                                                                </v>
          </cell>
          <cell r="D1378">
            <v>305.79000000000002</v>
          </cell>
          <cell r="E1378">
            <v>305.56763926099637</v>
          </cell>
          <cell r="F1378">
            <v>308.62331565360631</v>
          </cell>
        </row>
        <row r="1379">
          <cell r="B1379" t="str">
            <v>PPC20</v>
          </cell>
          <cell r="C1379" t="str">
            <v xml:space="preserve">POSTE DE CONCRETO ARMADO DE 13/400/150/345                                                                                                                                                                                                                </v>
          </cell>
          <cell r="D1379">
            <v>364.69</v>
          </cell>
          <cell r="E1379">
            <v>330.13</v>
          </cell>
          <cell r="F1379">
            <v>333.43130000000002</v>
          </cell>
        </row>
        <row r="1380">
          <cell r="B1380" t="str">
            <v>PPC44</v>
          </cell>
          <cell r="C1380" t="str">
            <v xml:space="preserve">POSTE DE CONCRETO ARMADO PARA A. P. 13/400/160/355                                                                                                                                                                                                        </v>
          </cell>
          <cell r="D1380">
            <v>364.69</v>
          </cell>
          <cell r="E1380">
            <v>330.13</v>
          </cell>
          <cell r="F1380">
            <v>333.43130000000002</v>
          </cell>
        </row>
        <row r="1381">
          <cell r="B1381" t="str">
            <v>PPC24</v>
          </cell>
          <cell r="C1381" t="str">
            <v xml:space="preserve">POSTE DE CONCRETO ARMADO DE 15/400/150/375                                                                                                                                                                                                                </v>
          </cell>
          <cell r="D1381">
            <v>476.76</v>
          </cell>
          <cell r="E1381">
            <v>445.51100000000002</v>
          </cell>
          <cell r="F1381">
            <v>449.96611000000001</v>
          </cell>
        </row>
        <row r="1382">
          <cell r="B1382" t="str">
            <v>PPC46</v>
          </cell>
          <cell r="C1382" t="str">
            <v xml:space="preserve">POSTE DE CONCRETO ARMADO PARA A. P. 15/400/160/385                                                                                                                                                                                                        </v>
          </cell>
          <cell r="D1382">
            <v>476.76</v>
          </cell>
          <cell r="E1382">
            <v>445.51100000000002</v>
          </cell>
          <cell r="F1382">
            <v>449.96611000000001</v>
          </cell>
        </row>
        <row r="1383">
          <cell r="B1383" t="str">
            <v>PPC28</v>
          </cell>
          <cell r="C1383" t="str">
            <v xml:space="preserve">POSTE DE CONCRETO ARMADO DE 17/400/165/420                                                                                                                                                                                                                </v>
          </cell>
          <cell r="D1383">
            <v>607.52</v>
          </cell>
          <cell r="E1383">
            <v>513.16853075808285</v>
          </cell>
          <cell r="F1383">
            <v>518.30021606566368</v>
          </cell>
        </row>
        <row r="1384">
          <cell r="B1384" t="str">
            <v>PPC31</v>
          </cell>
          <cell r="C1384" t="str">
            <v xml:space="preserve">POSTE DE CONCRETO ARMADO PARA A. P.  7/100/120/225                                                                                                                                                                                                        </v>
          </cell>
          <cell r="D1384">
            <v>90.25</v>
          </cell>
          <cell r="E1384">
            <v>66.836086094417254</v>
          </cell>
          <cell r="F1384">
            <v>67.504446955361431</v>
          </cell>
        </row>
        <row r="1385">
          <cell r="B1385" t="str">
            <v>PPC01</v>
          </cell>
          <cell r="C1385" t="str">
            <v xml:space="preserve">POSTE DE CONCRETO ARMADO DE  7/100/120/225                                                                                                                                                                                                                </v>
          </cell>
          <cell r="D1385">
            <v>90.25</v>
          </cell>
          <cell r="E1385">
            <v>66.836086094417254</v>
          </cell>
          <cell r="F1385">
            <v>67.504446955361431</v>
          </cell>
        </row>
        <row r="1386">
          <cell r="B1386" t="str">
            <v>PPC34</v>
          </cell>
          <cell r="C1386" t="str">
            <v xml:space="preserve">POSTE DE CONCRETO ARMADO PARA A. P.  8/100/120/240                                                                                                                                                                                                        </v>
          </cell>
          <cell r="D1386">
            <v>115.56</v>
          </cell>
          <cell r="E1386">
            <v>85.584417275169869</v>
          </cell>
          <cell r="F1386">
            <v>86.440261447921571</v>
          </cell>
        </row>
        <row r="1387">
          <cell r="B1387" t="str">
            <v>PPC37</v>
          </cell>
          <cell r="C1387" t="str">
            <v xml:space="preserve">POSTE DE CONCRETO ARMADO PARA A. P.  9/100/120/255                                                                                                                                                                                                        </v>
          </cell>
          <cell r="D1387">
            <v>143.72999999999999</v>
          </cell>
          <cell r="E1387">
            <v>85.153756398493897</v>
          </cell>
          <cell r="F1387">
            <v>86.005293962478831</v>
          </cell>
        </row>
        <row r="1388">
          <cell r="B1388" t="str">
            <v>PPC42</v>
          </cell>
          <cell r="C1388" t="str">
            <v xml:space="preserve">POSTE DE CONCRETO ARMADO PARA A. P. 13/100/120/315                                                                                                                                                                                                        </v>
          </cell>
          <cell r="D1388">
            <v>283.99</v>
          </cell>
          <cell r="E1388">
            <v>105.14820880315415</v>
          </cell>
          <cell r="F1388">
            <v>106.1996908911857</v>
          </cell>
        </row>
        <row r="1389">
          <cell r="B1389" t="str">
            <v>PPC29</v>
          </cell>
          <cell r="C1389" t="str">
            <v xml:space="preserve">POSTE DE CONCRETO ARMADO PARA A. P.  5/70/90/165                                                                                                                                                                                                          </v>
          </cell>
          <cell r="D1389">
            <v>70.8</v>
          </cell>
          <cell r="E1389">
            <v>52.65521117831495</v>
          </cell>
          <cell r="F1389">
            <v>53.181763290098097</v>
          </cell>
        </row>
        <row r="1390">
          <cell r="B1390" t="str">
            <v>PPC30</v>
          </cell>
          <cell r="C1390" t="str">
            <v xml:space="preserve">POSTE DE CONCRETO ARMADO PARA A. P.  6/70/90/180                                                                                                                                                                                                          </v>
          </cell>
          <cell r="D1390">
            <v>80.55</v>
          </cell>
          <cell r="E1390">
            <v>59.907048970488013</v>
          </cell>
          <cell r="F1390">
            <v>60.506119460192892</v>
          </cell>
        </row>
        <row r="1391">
          <cell r="B1391" t="str">
            <v>PPC04</v>
          </cell>
          <cell r="C1391" t="str">
            <v xml:space="preserve">POSTE DE CONCRETO ARMADO DE  7/70/90/195                                                                                                                                                                                                                  </v>
          </cell>
          <cell r="D1391">
            <v>89.83</v>
          </cell>
          <cell r="E1391">
            <v>66.812261112290031</v>
          </cell>
          <cell r="F1391">
            <v>67.480383723412928</v>
          </cell>
        </row>
        <row r="1392">
          <cell r="B1392" t="str">
            <v>PPC07</v>
          </cell>
          <cell r="C1392" t="str">
            <v xml:space="preserve">POSTE DE CONCRETO ARMADO DE  8/70/90/210                                                                                                                                                                                                                  </v>
          </cell>
          <cell r="D1392">
            <v>98.74</v>
          </cell>
          <cell r="E1392">
            <v>73.433980629342201</v>
          </cell>
          <cell r="F1392">
            <v>74.168320435635621</v>
          </cell>
        </row>
        <row r="1393">
          <cell r="B1393" t="str">
            <v>PPC14</v>
          </cell>
          <cell r="C1393" t="str">
            <v xml:space="preserve">POSTE DE CONCRETO ARMADO DE 11/500/160/325                                                                                                                                                                                                                </v>
          </cell>
          <cell r="D1393">
            <v>300.5</v>
          </cell>
          <cell r="E1393">
            <v>368.77271528450541</v>
          </cell>
          <cell r="F1393">
            <v>372.46044243735048</v>
          </cell>
        </row>
        <row r="1394">
          <cell r="B1394" t="str">
            <v>PPC21</v>
          </cell>
          <cell r="C1394" t="str">
            <v xml:space="preserve">POSTE DE CONCRETO ARMADO DE 13/500/160/355                                                                                                                                                                                                                </v>
          </cell>
          <cell r="D1394">
            <v>371.69</v>
          </cell>
          <cell r="E1394">
            <v>381.0690218103685</v>
          </cell>
          <cell r="F1394">
            <v>384.87971202847217</v>
          </cell>
        </row>
        <row r="1395">
          <cell r="B1395" t="str">
            <v>PPC25</v>
          </cell>
          <cell r="C1395" t="str">
            <v xml:space="preserve">POSTE DE CONCRETO ARMADO DE 15/500/180/405                                                                                                                                                                                                                </v>
          </cell>
          <cell r="D1395">
            <v>825.03</v>
          </cell>
          <cell r="E1395">
            <v>474.54</v>
          </cell>
          <cell r="F1395">
            <v>479.28540000000004</v>
          </cell>
        </row>
        <row r="1396">
          <cell r="B1396" t="str">
            <v>PPC47</v>
          </cell>
          <cell r="C1396" t="str">
            <v xml:space="preserve">POSTE DE CONCRETO ARMADO PARA A. P. 25 m                                                                                                                                                                                                                  </v>
          </cell>
          <cell r="D1396">
            <v>702.85</v>
          </cell>
          <cell r="E1396">
            <v>607.77398359949382</v>
          </cell>
          <cell r="F1396">
            <v>613.85172343548879</v>
          </cell>
        </row>
        <row r="1397">
          <cell r="B1397" t="str">
            <v>PPH01</v>
          </cell>
          <cell r="C1397" t="str">
            <v xml:space="preserve">POSTE DE HORMIGON SECCION H,  8.70m/225 KG                                                                                                                                                                                                                </v>
          </cell>
          <cell r="D1397">
            <v>80.41</v>
          </cell>
          <cell r="E1397">
            <v>181.20578441104919</v>
          </cell>
          <cell r="F1397">
            <v>183.01784225515968</v>
          </cell>
        </row>
        <row r="1398">
          <cell r="B1398" t="str">
            <v>PPH02</v>
          </cell>
          <cell r="C1398" t="str">
            <v xml:space="preserve">POSTE DE HORMIGON SECCION H, 10.00m/225 KG                                                                                                                                                                                                                </v>
          </cell>
          <cell r="D1398">
            <v>110.53</v>
          </cell>
          <cell r="E1398">
            <v>249.07737284505984</v>
          </cell>
          <cell r="F1398">
            <v>251.56814657351043</v>
          </cell>
        </row>
        <row r="1399">
          <cell r="B1399" t="str">
            <v>PPH03</v>
          </cell>
          <cell r="C1399" t="str">
            <v xml:space="preserve">POSTE DE HORMIGON SECCION H, 11.50m/300 KG                                                                                                                                                                                                                </v>
          </cell>
          <cell r="D1399">
            <v>152.1</v>
          </cell>
          <cell r="E1399">
            <v>342.76180630718346</v>
          </cell>
          <cell r="F1399">
            <v>346.18942437025532</v>
          </cell>
        </row>
        <row r="1400">
          <cell r="B1400" t="str">
            <v>PPH04</v>
          </cell>
          <cell r="C1400" t="str">
            <v xml:space="preserve">POSTE DE HORMIGON SECCION H, 15.00m/650 KG                                                                                                                                                                                                                </v>
          </cell>
          <cell r="D1400">
            <v>279.08</v>
          </cell>
          <cell r="E1400">
            <v>628.92252378210856</v>
          </cell>
          <cell r="F1400">
            <v>635.2117490199297</v>
          </cell>
        </row>
        <row r="1401">
          <cell r="B1401" t="str">
            <v>PPM01</v>
          </cell>
          <cell r="C1401" t="str">
            <v xml:space="preserve">POSTE DE MADERA TRATADA DE  8 mts. CL.4                                                                                                                                                                                                                   </v>
          </cell>
          <cell r="D1401">
            <v>103.49</v>
          </cell>
          <cell r="E1401">
            <v>114.44218762829574</v>
          </cell>
          <cell r="F1401">
            <v>136.18620327767195</v>
          </cell>
        </row>
        <row r="1402">
          <cell r="B1402" t="str">
            <v>PPM06</v>
          </cell>
          <cell r="C1402" t="str">
            <v xml:space="preserve">POSTE DE MADERA TRATADA DE  9 mts. CL.4                                                                                                                                                                                                                   </v>
          </cell>
          <cell r="D1402">
            <v>227.42</v>
          </cell>
          <cell r="E1402">
            <v>307.06387064569071</v>
          </cell>
          <cell r="F1402">
            <v>365.40600606837199</v>
          </cell>
        </row>
        <row r="1403">
          <cell r="B1403" t="str">
            <v>PPM11</v>
          </cell>
          <cell r="C1403" t="str">
            <v xml:space="preserve">POSTE DE MADERA TRATADA DE 10 mts. CL.4                                                                                                                                                                                                                   </v>
          </cell>
          <cell r="D1403">
            <v>338.28</v>
          </cell>
          <cell r="E1403">
            <v>505.07842377300994</v>
          </cell>
          <cell r="F1403">
            <v>601.04332428988187</v>
          </cell>
        </row>
        <row r="1404">
          <cell r="B1404" t="str">
            <v>PPM15</v>
          </cell>
          <cell r="C1404" t="str">
            <v xml:space="preserve">POSTE DE MADERA TRATADA DE 11 mts. CL.4                                                                                                                                                                                                                   </v>
          </cell>
          <cell r="D1404">
            <v>438.57</v>
          </cell>
          <cell r="E1404">
            <v>684.20437569725755</v>
          </cell>
          <cell r="F1404">
            <v>814.20320707973656</v>
          </cell>
        </row>
        <row r="1405">
          <cell r="B1405" t="str">
            <v>PPM19</v>
          </cell>
          <cell r="C1405" t="str">
            <v xml:space="preserve">POSTE DE MADERA TRATADA DE 12 mts. CL.4                                                                                                                                                                                                                   </v>
          </cell>
          <cell r="D1405">
            <v>580.45000000000005</v>
          </cell>
          <cell r="E1405">
            <v>847.7335576115679</v>
          </cell>
          <cell r="F1405">
            <v>1008.802933557766</v>
          </cell>
        </row>
        <row r="1406">
          <cell r="B1406" t="str">
            <v>PPM23</v>
          </cell>
          <cell r="C1406" t="str">
            <v xml:space="preserve">POSTE DE MADERA TRATADA DE 13 mts. CL.4                                                                                                                                                                                                                   </v>
          </cell>
          <cell r="D1406">
            <v>813.09</v>
          </cell>
          <cell r="E1406">
            <v>1236.7337798129495</v>
          </cell>
          <cell r="F1406">
            <v>1471.7131979774101</v>
          </cell>
        </row>
        <row r="1407">
          <cell r="B1407" t="str">
            <v>PPM02</v>
          </cell>
          <cell r="C1407" t="str">
            <v xml:space="preserve">POSTE DE MADERA TRATADA DE  8 mts. CL.5                                                                                                                                                                                                                   </v>
          </cell>
          <cell r="D1407">
            <v>84.85</v>
          </cell>
          <cell r="E1407">
            <v>114.06</v>
          </cell>
          <cell r="F1407">
            <v>135.73140000000001</v>
          </cell>
        </row>
        <row r="1408">
          <cell r="B1408" t="str">
            <v>PPM07</v>
          </cell>
          <cell r="C1408" t="str">
            <v xml:space="preserve">POSTE DE MADERA TRATADA DE  9 mts. CL.5                                                                                                                                                                                                                   </v>
          </cell>
          <cell r="D1408">
            <v>122.43</v>
          </cell>
          <cell r="E1408">
            <v>186.08</v>
          </cell>
          <cell r="F1408">
            <v>221.43520000000004</v>
          </cell>
        </row>
        <row r="1409">
          <cell r="B1409" t="str">
            <v>PPM12</v>
          </cell>
          <cell r="C1409" t="str">
            <v xml:space="preserve">POSTE DE MADERA TRATADA DE 10 mts. CL.5                                                                                                                                                                                                                   </v>
          </cell>
          <cell r="D1409">
            <v>156.04</v>
          </cell>
          <cell r="E1409">
            <v>216.88</v>
          </cell>
          <cell r="F1409">
            <v>258.08720000000005</v>
          </cell>
        </row>
        <row r="1410">
          <cell r="B1410" t="str">
            <v>PPM16</v>
          </cell>
          <cell r="C1410" t="str">
            <v xml:space="preserve">POSTE DE MADERA TRATADA DE 11 mts. CL.5                                                                                                                                                                                                                   </v>
          </cell>
          <cell r="D1410">
            <v>186.45</v>
          </cell>
          <cell r="E1410">
            <v>252.67</v>
          </cell>
          <cell r="F1410">
            <v>300.6773</v>
          </cell>
        </row>
        <row r="1411">
          <cell r="B1411" t="str">
            <v>PPM20</v>
          </cell>
          <cell r="C1411" t="str">
            <v xml:space="preserve">POSTE DE MADERA TRATADA DE 12 mts. CL.5                                                                                                                                                                                                                   </v>
          </cell>
          <cell r="D1411">
            <v>235</v>
          </cell>
          <cell r="E1411">
            <v>275.52</v>
          </cell>
          <cell r="F1411">
            <v>327.86880000000002</v>
          </cell>
        </row>
        <row r="1412">
          <cell r="B1412" t="str">
            <v>PPM24</v>
          </cell>
          <cell r="C1412" t="str">
            <v xml:space="preserve">POSTE DE MADERA TRATADA DE 13 mts. CL.5                                                                                                                                                                                                                   </v>
          </cell>
          <cell r="D1412">
            <v>290</v>
          </cell>
          <cell r="E1412">
            <v>314.90327891878474</v>
          </cell>
          <cell r="F1412">
            <v>374.73490191335389</v>
          </cell>
        </row>
        <row r="1413">
          <cell r="B1413" t="str">
            <v>PPM03</v>
          </cell>
          <cell r="C1413" t="str">
            <v xml:space="preserve">POSTE DE MADERA TRATADA DE  8 mts. CL.6                                                                                                                                                                                                                   </v>
          </cell>
          <cell r="D1413">
            <v>84.81</v>
          </cell>
          <cell r="E1413">
            <v>73.98</v>
          </cell>
          <cell r="F1413">
            <v>88.036200000000022</v>
          </cell>
        </row>
        <row r="1414">
          <cell r="B1414" t="str">
            <v>PPM08</v>
          </cell>
          <cell r="C1414" t="str">
            <v xml:space="preserve">POSTE DE MADERA TRATADA DE  9 mts. CL.6                                                                                                                                                                                                                   </v>
          </cell>
          <cell r="D1414">
            <v>100.46</v>
          </cell>
          <cell r="E1414">
            <v>103.42116360242653</v>
          </cell>
          <cell r="F1414">
            <v>123.07118468688759</v>
          </cell>
        </row>
        <row r="1415">
          <cell r="B1415" t="str">
            <v>PPM13</v>
          </cell>
          <cell r="C1415" t="str">
            <v xml:space="preserve">POSTE DE MADERA TRATADA DE 10 mts. CL.6                                                                                                                                                                                                                   </v>
          </cell>
          <cell r="D1415">
            <v>116.91</v>
          </cell>
          <cell r="E1415">
            <v>139.55004975387328</v>
          </cell>
          <cell r="F1415">
            <v>166.06455920710923</v>
          </cell>
        </row>
        <row r="1416">
          <cell r="B1416" t="str">
            <v>PPM17</v>
          </cell>
          <cell r="C1416" t="str">
            <v xml:space="preserve">POSTE DE MADERA TRATADA DE 11 mts. CL.6                                                                                                                                                                                                                   </v>
          </cell>
          <cell r="D1416">
            <v>134.09</v>
          </cell>
          <cell r="E1416">
            <v>182.99464220099387</v>
          </cell>
          <cell r="F1416">
            <v>217.76362421918273</v>
          </cell>
        </row>
        <row r="1417">
          <cell r="B1417" t="str">
            <v>PPM21</v>
          </cell>
          <cell r="C1417" t="str">
            <v xml:space="preserve">POSTE DE MADERA TRATADA DE 12 mts. CL.6                                                                                                                                                                                                                   </v>
          </cell>
          <cell r="D1417">
            <v>178</v>
          </cell>
          <cell r="E1417">
            <v>234.35</v>
          </cell>
          <cell r="F1417">
            <v>278.87650000000002</v>
          </cell>
        </row>
        <row r="1418">
          <cell r="B1418" t="str">
            <v>PPM25</v>
          </cell>
          <cell r="C1418" t="str">
            <v xml:space="preserve">POSTE DE MADERA TRATADA DE 13 mts. CL.6                                                                                                                                                                                                                   </v>
          </cell>
          <cell r="D1418">
            <v>187.56</v>
          </cell>
          <cell r="E1418">
            <v>294.27319641780804</v>
          </cell>
          <cell r="F1418">
            <v>350.18510373719164</v>
          </cell>
        </row>
        <row r="1419">
          <cell r="B1419" t="str">
            <v>PPM27</v>
          </cell>
          <cell r="C1419" t="str">
            <v xml:space="preserve">POSTE DE MADERA TRATADA DE  5 mts. CL.7                                                                                                                                                                                                                   </v>
          </cell>
          <cell r="D1419">
            <v>53.38</v>
          </cell>
          <cell r="E1419">
            <v>43.686447622647222</v>
          </cell>
          <cell r="F1419">
            <v>51.986872670950198</v>
          </cell>
        </row>
        <row r="1420">
          <cell r="B1420" t="str">
            <v>PPM28</v>
          </cell>
          <cell r="C1420" t="str">
            <v xml:space="preserve">POSTE DE MADERA TRATADA DE  7 mts. CL.7                                                                                                                                                                                                                   </v>
          </cell>
          <cell r="D1420">
            <v>70.55</v>
          </cell>
          <cell r="E1420">
            <v>58.06934177038044</v>
          </cell>
          <cell r="F1420">
            <v>69.102516706752738</v>
          </cell>
        </row>
        <row r="1421">
          <cell r="B1421" t="str">
            <v>PPM04</v>
          </cell>
          <cell r="C1421" t="str">
            <v xml:space="preserve">POSTE DE MADERA TRATADA DE  8 mts. CL.7                                                                                                                                                                                                                   </v>
          </cell>
          <cell r="D1421">
            <v>81.11</v>
          </cell>
          <cell r="E1421">
            <v>70.900000000000006</v>
          </cell>
          <cell r="F1421">
            <v>84.371000000000024</v>
          </cell>
        </row>
        <row r="1422">
          <cell r="B1422" t="str">
            <v>PPM09</v>
          </cell>
          <cell r="C1422" t="str">
            <v xml:space="preserve">POSTE DE MADERA TRATADA DE  9 mts. CL.7                                                                                                                                                                                                                   </v>
          </cell>
          <cell r="D1422">
            <v>93.26</v>
          </cell>
          <cell r="E1422">
            <v>77.187517803511383</v>
          </cell>
          <cell r="F1422">
            <v>91.853146186178563</v>
          </cell>
        </row>
        <row r="1423">
          <cell r="B1423" t="str">
            <v>PPM14</v>
          </cell>
          <cell r="C1423" t="str">
            <v xml:space="preserve">POSTE DE MADERA TRATADA DE 10 mts. CL.7                                                                                                                                                                                                                   </v>
          </cell>
          <cell r="D1423">
            <v>107.22</v>
          </cell>
          <cell r="E1423">
            <v>88.991220082360286</v>
          </cell>
          <cell r="F1423">
            <v>105.89955189800875</v>
          </cell>
        </row>
        <row r="1424">
          <cell r="B1424" t="str">
            <v>PPM18</v>
          </cell>
          <cell r="C1424" t="str">
            <v xml:space="preserve">POSTE DE MADERA TRATADA DE 11 mts. CL.7                                                                                                                                                                                                                   </v>
          </cell>
          <cell r="D1424">
            <v>123.27</v>
          </cell>
          <cell r="E1424">
            <v>102.59997311879903</v>
          </cell>
          <cell r="F1424">
            <v>122.09396801137086</v>
          </cell>
        </row>
        <row r="1425">
          <cell r="B1425" t="str">
            <v>PPM22</v>
          </cell>
          <cell r="C1425" t="str">
            <v xml:space="preserve">POSTE DE MADERA TRATADA DE 12 mts. CL.7                                                                                                                                                                                                                   </v>
          </cell>
          <cell r="D1425">
            <v>141.72</v>
          </cell>
          <cell r="E1425">
            <v>118.28980964904065</v>
          </cell>
          <cell r="F1425">
            <v>140.76487348235838</v>
          </cell>
        </row>
        <row r="1426">
          <cell r="B1426" t="str">
            <v>PPM26</v>
          </cell>
          <cell r="C1426" t="str">
            <v xml:space="preserve">POSTE DE MADERA TRATADA DE 13 mts. CL.7                                                                                                                                                                                                                   </v>
          </cell>
          <cell r="D1426">
            <v>162.94</v>
          </cell>
          <cell r="E1426">
            <v>136.37897400425805</v>
          </cell>
          <cell r="F1426">
            <v>162.29097906506712</v>
          </cell>
        </row>
        <row r="1427">
          <cell r="B1427" t="str">
            <v>PPM29</v>
          </cell>
          <cell r="C1427" t="str">
            <v xml:space="preserve">POSTE DE MADERA TRATADA DE 15 mts. CL.7                                                                                                                                                                                                                   </v>
          </cell>
          <cell r="D1427">
            <v>215.37</v>
          </cell>
          <cell r="E1427">
            <v>181.27903921493547</v>
          </cell>
          <cell r="F1427">
            <v>215.72205666577324</v>
          </cell>
        </row>
        <row r="1428">
          <cell r="B1428" t="str">
            <v>PPM05</v>
          </cell>
          <cell r="C1428" t="str">
            <v xml:space="preserve">POSTE DE MADERA TRATADA DE  8 mts. CL.8                                                                                                                                                                                                                   </v>
          </cell>
          <cell r="D1428">
            <v>81.72</v>
          </cell>
          <cell r="E1428">
            <v>68.272140582573527</v>
          </cell>
          <cell r="F1428">
            <v>81.243847293262505</v>
          </cell>
        </row>
        <row r="1429">
          <cell r="B1429" t="str">
            <v>PPM10</v>
          </cell>
          <cell r="C1429" t="str">
            <v xml:space="preserve">POSTE DE MADERA TRATADA DE  9 mts. CL.8                                                                                                                                                                                                                   </v>
          </cell>
          <cell r="D1429">
            <v>87.55</v>
          </cell>
          <cell r="E1429">
            <v>73.14275462560343</v>
          </cell>
          <cell r="F1429">
            <v>87.039878004468093</v>
          </cell>
        </row>
        <row r="1430">
          <cell r="B1430" t="str">
            <v>PPF06</v>
          </cell>
          <cell r="C1430" t="str">
            <v xml:space="preserve">POSTE DE METAL DE  5 mts.                                                                                                                                                                                                                                 </v>
          </cell>
          <cell r="D1430">
            <v>259.89999999999998</v>
          </cell>
          <cell r="E1430">
            <v>216.08594125185962</v>
          </cell>
          <cell r="F1430">
            <v>218.24680066437821</v>
          </cell>
        </row>
        <row r="1431">
          <cell r="B1431" t="str">
            <v>PPF01</v>
          </cell>
          <cell r="C1431" t="str">
            <v xml:space="preserve">POSTE DE METAL DE  6 mts.                                                                                                                                                                                                                                 </v>
          </cell>
          <cell r="D1431">
            <v>293.91000000000003</v>
          </cell>
          <cell r="E1431">
            <v>244.71057037662459</v>
          </cell>
          <cell r="F1431">
            <v>247.15767608039084</v>
          </cell>
        </row>
        <row r="1432">
          <cell r="B1432" t="str">
            <v>PPF10</v>
          </cell>
          <cell r="C1432" t="str">
            <v xml:space="preserve">POSTE DE METAL DE 7.0 mts.                                                                                                                                                                                                                                </v>
          </cell>
          <cell r="D1432">
            <v>332.38</v>
          </cell>
          <cell r="E1432">
            <v>277.12706762470879</v>
          </cell>
          <cell r="F1432">
            <v>279.89833830095586</v>
          </cell>
        </row>
        <row r="1433">
          <cell r="B1433" t="str">
            <v>PPF02</v>
          </cell>
          <cell r="C1433" t="str">
            <v xml:space="preserve">POSTE DE METAL DE  8 mts.                                                                                                                                                                                                                                 </v>
          </cell>
          <cell r="D1433">
            <v>375.88</v>
          </cell>
          <cell r="E1433">
            <v>313.83773693171855</v>
          </cell>
          <cell r="F1433">
            <v>316.97611430103575</v>
          </cell>
        </row>
        <row r="1434">
          <cell r="B1434" t="str">
            <v>PPF12</v>
          </cell>
          <cell r="C1434" t="str">
            <v xml:space="preserve">POSTE DE METAL DE 9.0 mts.                                                                                                                                                                                                                                </v>
          </cell>
          <cell r="D1434">
            <v>425.08</v>
          </cell>
          <cell r="E1434">
            <v>355.41142179516504</v>
          </cell>
          <cell r="F1434">
            <v>358.96553601311672</v>
          </cell>
        </row>
        <row r="1435">
          <cell r="B1435" t="str">
            <v>PPF07</v>
          </cell>
          <cell r="C1435" t="str">
            <v xml:space="preserve">POSTE DE METAL DE  10 mts.                                                                                                                                                                                                                                </v>
          </cell>
          <cell r="D1435">
            <v>480.72</v>
          </cell>
          <cell r="E1435">
            <v>402.49231968539038</v>
          </cell>
          <cell r="F1435">
            <v>406.51724288224432</v>
          </cell>
        </row>
        <row r="1436">
          <cell r="B1436" t="str">
            <v>PPF03</v>
          </cell>
          <cell r="C1436" t="str">
            <v xml:space="preserve">POSTE DE METAL DE 11 mts.                                                                                                                                                                                                                                 </v>
          </cell>
          <cell r="D1436">
            <v>543.64</v>
          </cell>
          <cell r="E1436">
            <v>455.80996409027125</v>
          </cell>
          <cell r="F1436">
            <v>460.36806373117395</v>
          </cell>
        </row>
        <row r="1437">
          <cell r="B1437" t="str">
            <v>PPF08</v>
          </cell>
          <cell r="C1437" t="str">
            <v xml:space="preserve">POSTE DE METAL DE  12 mts.                                                                                                                                                                                                                                </v>
          </cell>
          <cell r="D1437">
            <v>647.66999999999996</v>
          </cell>
          <cell r="E1437">
            <v>516.19052886865745</v>
          </cell>
          <cell r="F1437">
            <v>521.35243415734408</v>
          </cell>
        </row>
        <row r="1438">
          <cell r="B1438" t="str">
            <v>PPF04</v>
          </cell>
          <cell r="C1438" t="str">
            <v xml:space="preserve">POSTE DE METAL DE 13 mts.                                                                                                                                                                                                                                 </v>
          </cell>
          <cell r="D1438">
            <v>695.25</v>
          </cell>
          <cell r="E1438">
            <v>584.56963007709612</v>
          </cell>
          <cell r="F1438">
            <v>590.41532637786713</v>
          </cell>
        </row>
        <row r="1439">
          <cell r="B1439" t="str">
            <v>PPF05</v>
          </cell>
          <cell r="C1439" t="str">
            <v xml:space="preserve">POSTE DE METAL DE 15 mts.                                                                                                                                                                                                                                 </v>
          </cell>
          <cell r="D1439">
            <v>889.16</v>
          </cell>
          <cell r="E1439">
            <v>749.70202349678436</v>
          </cell>
          <cell r="F1439">
            <v>757.19904373175223</v>
          </cell>
        </row>
        <row r="1440">
          <cell r="B1440" t="str">
            <v>PPF14</v>
          </cell>
          <cell r="C1440" t="str">
            <v xml:space="preserve">POSTE DE METAL DE 25.0 mts.                                                                                                                                                                                                                               </v>
          </cell>
          <cell r="D1440">
            <v>3042.02</v>
          </cell>
          <cell r="E1440">
            <v>2601.0628955266934</v>
          </cell>
          <cell r="F1440">
            <v>2627.0735244819602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404 (Acero Torres)"/>
      <sheetName val="I-404 (Postes)"/>
      <sheetName val="I-404 (Conductores)"/>
      <sheetName val="I-404 (Aisladores)"/>
      <sheetName val="I-404 (PAT)"/>
      <sheetName val="I-404 Retenidas"/>
    </sheetNames>
    <sheetDataSet>
      <sheetData sheetId="0" refreshError="1">
        <row r="1">
          <cell r="H1" t="str">
            <v>I-404</v>
          </cell>
        </row>
        <row r="4">
          <cell r="E4" t="str">
            <v xml:space="preserve"> </v>
          </cell>
        </row>
        <row r="5">
          <cell r="E5" t="str">
            <v>ACEROTORRE</v>
          </cell>
          <cell r="F5" t="str">
            <v>Acero para Torres</v>
          </cell>
          <cell r="H5">
            <v>1.3032281698554655</v>
          </cell>
        </row>
        <row r="7">
          <cell r="E7" t="str">
            <v>Acero para Torres</v>
          </cell>
        </row>
        <row r="9">
          <cell r="F9" t="str">
            <v>TIPO DE CAMBIO (S/.POR US$)</v>
          </cell>
          <cell r="G9">
            <v>3.6240000000000001</v>
          </cell>
        </row>
        <row r="10">
          <cell r="F10" t="str">
            <v>FECHA DE REFERENCIA :</v>
          </cell>
          <cell r="G10">
            <v>44196</v>
          </cell>
        </row>
        <row r="12">
          <cell r="H12" t="str">
            <v xml:space="preserve">PRECIO </v>
          </cell>
        </row>
        <row r="14">
          <cell r="E14" t="str">
            <v>FUENTE</v>
          </cell>
          <cell r="G14" t="str">
            <v>TIPO</v>
          </cell>
          <cell r="H14" t="str">
            <v>(US$)/KG</v>
          </cell>
        </row>
        <row r="15">
          <cell r="E15" t="str">
            <v>TRANSMISORA ELECTRICA DEL SUR 4 S.A.C. - REPORTE ADUANAS 20200211</v>
          </cell>
          <cell r="G15">
            <v>0</v>
          </cell>
          <cell r="H15">
            <v>1.4652987526499668</v>
          </cell>
        </row>
        <row r="16">
          <cell r="E16" t="str">
            <v>TRANSMISORA ELECTRICA DEL SUR 4 S.A.C. - REPORTE ADUANAS 20200211</v>
          </cell>
          <cell r="G16">
            <v>0</v>
          </cell>
          <cell r="H16">
            <v>1.4652984070791455</v>
          </cell>
        </row>
        <row r="17">
          <cell r="E17" t="str">
            <v>TRANSMISORA ELECTRICA DEL SUR 4 S.A.C. - REPORTE ADUANAS 20200211</v>
          </cell>
          <cell r="G17">
            <v>0</v>
          </cell>
          <cell r="H17">
            <v>1.4652986896785565</v>
          </cell>
        </row>
        <row r="18">
          <cell r="E18" t="str">
            <v>TRANSMISORA ELECTRICA DEL SUR 4 S.A.C. - REPORTE ADUANAS 20200211</v>
          </cell>
          <cell r="G18">
            <v>0</v>
          </cell>
          <cell r="H18">
            <v>1.4652969986359794</v>
          </cell>
        </row>
        <row r="19">
          <cell r="E19" t="str">
            <v>TRANSMISORA ELECTRICA DEL SUR 4 S.A.C. - REPORTE ADUANAS 20200211</v>
          </cell>
          <cell r="G19">
            <v>0</v>
          </cell>
          <cell r="H19">
            <v>1.4652997050377474</v>
          </cell>
        </row>
        <row r="20">
          <cell r="E20" t="str">
            <v>TRANSMISORA ELECTRICA DEL SUR 4 S.A.C. - REPORTE ADUANAS 20200211</v>
          </cell>
          <cell r="G20">
            <v>0</v>
          </cell>
          <cell r="H20">
            <v>1.4652989304781017</v>
          </cell>
        </row>
        <row r="21">
          <cell r="E21" t="str">
            <v>TRANSMISORA ELECTRICA DEL SUR 4 S.A.C. - REPORTE ADUANAS 20200211</v>
          </cell>
          <cell r="G21">
            <v>0</v>
          </cell>
          <cell r="H21">
            <v>1.4652986319745631</v>
          </cell>
        </row>
        <row r="22">
          <cell r="E22" t="str">
            <v>TRANSMISORA ELECTRICA DEL SUR 4 S.A.C. - REPORTE ADUANAS 20200211</v>
          </cell>
          <cell r="G22">
            <v>0</v>
          </cell>
          <cell r="H22">
            <v>1.4652987186671269</v>
          </cell>
        </row>
        <row r="23">
          <cell r="E23" t="str">
            <v>TRANSMISORA ELECTRICA DEL SUR 4 S.A.C. - REPORTE ADUANAS 20200507</v>
          </cell>
          <cell r="G23">
            <v>0</v>
          </cell>
          <cell r="H23">
            <v>1.1949221050525922</v>
          </cell>
        </row>
        <row r="24">
          <cell r="E24" t="str">
            <v>TRANSMISORA ELECTRICA DEL SUR 4 S.A.C. - REPORTE ADUANAS 20200507</v>
          </cell>
          <cell r="G24">
            <v>0</v>
          </cell>
          <cell r="H24">
            <v>1.19492205186013</v>
          </cell>
        </row>
        <row r="25">
          <cell r="E25" t="str">
            <v>TRANSMISORA ELECTRICA DEL SUR 4 S.A.C. - REPORTE ADUANAS 20200507</v>
          </cell>
          <cell r="G25">
            <v>0</v>
          </cell>
          <cell r="H25">
            <v>1.1949222372907866</v>
          </cell>
        </row>
        <row r="26">
          <cell r="E26" t="str">
            <v>TRANSMISORA ELECTRICA DEL SUR 4 S.A.C. - REPORTE ADUANAS 20200507</v>
          </cell>
          <cell r="G26">
            <v>0</v>
          </cell>
          <cell r="H26">
            <v>1.1949223766355295</v>
          </cell>
        </row>
        <row r="27">
          <cell r="E27" t="str">
            <v>TRANSMISORA ELECTRICA DEL SUR 4 S.A.C. - REPORTE ADUANAS 20200507</v>
          </cell>
          <cell r="G27">
            <v>0</v>
          </cell>
          <cell r="H27">
            <v>1.194921964403713</v>
          </cell>
        </row>
        <row r="28">
          <cell r="E28" t="str">
            <v>TRANSMISORA ELECTRICA DEL SUR 4 S.A.C. - REPORTE ADUANAS 20200507</v>
          </cell>
          <cell r="G28">
            <v>0</v>
          </cell>
          <cell r="H28">
            <v>1.1949219933877413</v>
          </cell>
        </row>
        <row r="29">
          <cell r="E29" t="str">
            <v>TRANSMISORA ELECTRICA DEL SUR 4 S.A.C. - REPORTE ADUANAS 20200507</v>
          </cell>
          <cell r="G29">
            <v>0</v>
          </cell>
          <cell r="H29">
            <v>1.1949221674546182</v>
          </cell>
        </row>
        <row r="30">
          <cell r="E30" t="str">
            <v>TRANSMISORA ELECTRICA DEL SUR 4 S.A.C. - REPORTE ADUANAS 20200507</v>
          </cell>
          <cell r="G30">
            <v>0</v>
          </cell>
          <cell r="H30">
            <v>1.1949221370846455</v>
          </cell>
        </row>
        <row r="31">
          <cell r="E31" t="str">
            <v>TRANSMISORA ELECTRICA DEL SUR 4 S.A.C. - REPORTE ADUANAS 20200507</v>
          </cell>
          <cell r="G31">
            <v>0</v>
          </cell>
          <cell r="H31">
            <v>1.1949221263901091</v>
          </cell>
        </row>
        <row r="32">
          <cell r="E32" t="str">
            <v>TRANSMISORA ELECTRICA DEL SUR 4 S.A.C. - REPORTE ADUANAS 20200507</v>
          </cell>
          <cell r="G32">
            <v>0</v>
          </cell>
          <cell r="H32">
            <v>1.1949220931041944</v>
          </cell>
        </row>
        <row r="33">
          <cell r="E33" t="str">
            <v>TRANSMISORA ELECTRICA DEL SUR 4 S.A.C. - REPORTE ADUANAS 20200507</v>
          </cell>
          <cell r="G33">
            <v>0</v>
          </cell>
          <cell r="H33">
            <v>1.1949224089867176</v>
          </cell>
        </row>
        <row r="34">
          <cell r="E34" t="str">
            <v>TRANSMISORA ELECTRICA DEL SUR 4 S.A.C. - REPORTE ADUANAS 20200401</v>
          </cell>
          <cell r="G34">
            <v>0</v>
          </cell>
          <cell r="H34">
            <v>1.0934833014873735</v>
          </cell>
        </row>
        <row r="35">
          <cell r="E35" t="str">
            <v>TRANSMISORA ELECTRICA DEL SUR 4 S.A.C. - REPORTE ADUANAS 20200401</v>
          </cell>
          <cell r="G35">
            <v>0</v>
          </cell>
          <cell r="H35">
            <v>1.0934833193915861</v>
          </cell>
        </row>
        <row r="36">
          <cell r="E36" t="str">
            <v>TRANSMISORA ELECTRICA DEL SUR 4 S.A.C. - REPORTE ADUANAS 20200401</v>
          </cell>
          <cell r="G36">
            <v>0</v>
          </cell>
          <cell r="H36">
            <v>1.0934834052308944</v>
          </cell>
        </row>
        <row r="37">
          <cell r="E37" t="str">
            <v>TRANSMISORA ELECTRICA DEL SUR 4 S.A.C. - REPORTE ADUANAS 20200401</v>
          </cell>
          <cell r="G37">
            <v>0</v>
          </cell>
          <cell r="H37">
            <v>1.0934832846141505</v>
          </cell>
        </row>
        <row r="38">
          <cell r="E38" t="str">
            <v>TRANSMISORA ELECTRICA DEL SUR 4 S.A.C. - REPORTE ADUANAS 20200401</v>
          </cell>
          <cell r="G38">
            <v>0</v>
          </cell>
          <cell r="H38">
            <v>1.0934833118056115</v>
          </cell>
        </row>
        <row r="39">
          <cell r="E39" t="str">
            <v>TRANSMISORA ELECTRICA DEL SUR 4 S.A.C. - REPORTE ADUANAS 20200414</v>
          </cell>
          <cell r="G39">
            <v>0</v>
          </cell>
          <cell r="H39">
            <v>1.0979708889469231</v>
          </cell>
        </row>
        <row r="40">
          <cell r="E40" t="str">
            <v>TRANSMISORA ELECTRICA DEL SUR 4 S.A.C. - REPORTE ADUANAS 20200414</v>
          </cell>
          <cell r="G40">
            <v>0</v>
          </cell>
          <cell r="H40">
            <v>1.097971280407906</v>
          </cell>
        </row>
        <row r="41">
          <cell r="E41" t="str">
            <v>TRANSMISORA ELECTRICA DEL SUR 4 S.A.C. - REPORTE ADUANAS 20200414</v>
          </cell>
          <cell r="G41">
            <v>0</v>
          </cell>
          <cell r="H41">
            <v>1.0979714232734352</v>
          </cell>
        </row>
        <row r="42">
          <cell r="E42" t="str">
            <v>TRANSMISORA ELECTRICA DEL SUR 4 S.A.C. - REPORTE ADUANAS 20200414</v>
          </cell>
          <cell r="G42">
            <v>0</v>
          </cell>
          <cell r="H42">
            <v>1.0979711618873738</v>
          </cell>
        </row>
        <row r="43">
          <cell r="E43" t="str">
            <v>TRANSMISORA ELECTRICA DEL SUR 4 S.A.C. - REPORTE ADUANAS 20200414</v>
          </cell>
          <cell r="G43">
            <v>0</v>
          </cell>
          <cell r="H43">
            <v>1.0979710151521731</v>
          </cell>
        </row>
        <row r="44">
          <cell r="E44" t="str">
            <v>TRANSMISORA ELECTRICA DEL SUR 4 S.A.C. - REPORTE ADUANAS 20200414</v>
          </cell>
          <cell r="G44">
            <v>0</v>
          </cell>
          <cell r="H44">
            <v>1.0979709389948875</v>
          </cell>
        </row>
        <row r="45">
          <cell r="E45" t="str">
            <v>TRANSMISORA ELECTRICA DEL SUR 4 S.A.C. - REPORTE ADUANAS 20200414</v>
          </cell>
          <cell r="G45">
            <v>0</v>
          </cell>
          <cell r="H45">
            <v>1.0979709302786158</v>
          </cell>
        </row>
        <row r="46">
          <cell r="E46" t="str">
            <v>TRANSMISORA ELECTRICA DEL SUR 4 S.A.C. - REPORTE ADUANAS 20200414</v>
          </cell>
          <cell r="G46">
            <v>0</v>
          </cell>
          <cell r="H46">
            <v>1.0979709430163065</v>
          </cell>
        </row>
        <row r="47">
          <cell r="E47" t="str">
            <v>TRANSMISORA ELECTRICA DEL SUR 4 S.A.C. - REPORTE ADUANAS 20200414</v>
          </cell>
          <cell r="G47">
            <v>0</v>
          </cell>
          <cell r="H47">
            <v>1.0979708655809337</v>
          </cell>
        </row>
        <row r="48">
          <cell r="E48" t="str">
            <v>TRANSMISORA ELECTRICA DEL SUR 4 S.A.C. - REPORTE ADUANAS 20200414</v>
          </cell>
          <cell r="G48">
            <v>0</v>
          </cell>
          <cell r="H48">
            <v>1.0979709268884159</v>
          </cell>
        </row>
        <row r="49">
          <cell r="E49" t="str">
            <v>TRANSMISORA ELECTRICA DEL SUR 4 S.A.C. - REPORTE ADUANAS 20200414</v>
          </cell>
          <cell r="G49">
            <v>0</v>
          </cell>
          <cell r="H49">
            <v>1.0979708832195323</v>
          </cell>
        </row>
        <row r="50">
          <cell r="E50" t="str">
            <v>ABENGOA PERU S.A. REPORTE ADUANAS 20200225</v>
          </cell>
          <cell r="G50">
            <v>0</v>
          </cell>
          <cell r="H50">
            <v>1.3537858688545952</v>
          </cell>
        </row>
        <row r="51">
          <cell r="E51" t="str">
            <v>ABENGOA PERU S.A. REPORTE ADUANAS 20200225</v>
          </cell>
          <cell r="G51">
            <v>0</v>
          </cell>
          <cell r="H51">
            <v>1.3537847811879722</v>
          </cell>
        </row>
        <row r="52">
          <cell r="E52" t="str">
            <v>ABENGOA PERU S.A. REPORTE ADUANAS 20200225</v>
          </cell>
          <cell r="G52">
            <v>0</v>
          </cell>
          <cell r="H52">
            <v>1.3537881350433907</v>
          </cell>
        </row>
        <row r="53">
          <cell r="E53" t="str">
            <v>ABENGOA PERU S.A. REPORTE ADUANAS 20200225</v>
          </cell>
          <cell r="G53">
            <v>0</v>
          </cell>
          <cell r="H53">
            <v>1.3537896837591696</v>
          </cell>
        </row>
        <row r="54">
          <cell r="E54" t="str">
            <v>COMPANIA MINERA ANTAMINA S.A REPORTE ADUANAS 20200526</v>
          </cell>
          <cell r="G54">
            <v>0</v>
          </cell>
          <cell r="H54">
            <v>1.7590658064516129</v>
          </cell>
        </row>
        <row r="55">
          <cell r="E55" t="str">
            <v>COMPANIA MINERA ANTAMINA S.A REPORTE ADUANAS 20200526</v>
          </cell>
          <cell r="G55">
            <v>0</v>
          </cell>
          <cell r="H55">
            <v>1.695532105263158</v>
          </cell>
        </row>
        <row r="56">
          <cell r="E56" t="str">
            <v>PROYECTOS DE INFRAESTRUCTURA DEL PERU S. REPORTE ADUANAS 20200527</v>
          </cell>
          <cell r="G56">
            <v>0</v>
          </cell>
          <cell r="H56">
            <v>1.2458571273477363</v>
          </cell>
        </row>
        <row r="57">
          <cell r="E57" t="str">
            <v>PROYECTOS DE INFRAESTRUCTURA DEL PERU S. REPORTE ADUANAS 20200624</v>
          </cell>
          <cell r="G57">
            <v>0</v>
          </cell>
          <cell r="H57">
            <v>1.2777062129474943</v>
          </cell>
        </row>
        <row r="58">
          <cell r="E58" t="str">
            <v>PROYECTOS DE INFRAESTRUCTURA DEL PERU S. REPORTE ADUANAS 20200627</v>
          </cell>
          <cell r="G58">
            <v>0</v>
          </cell>
          <cell r="H58">
            <v>1.285891388639</v>
          </cell>
        </row>
        <row r="59">
          <cell r="E59" t="str">
            <v>PROYECTOS DE INFRAESTRUCTURA DEL PERU S. REPORTE ADUANAS 20200627</v>
          </cell>
          <cell r="G59">
            <v>0</v>
          </cell>
          <cell r="H59">
            <v>1.2892205262739487</v>
          </cell>
        </row>
        <row r="60">
          <cell r="E60" t="str">
            <v>PROYECTOS DE INFRAESTRUCTURA DEL PERU S. REPORTE ADUANAS 20200627</v>
          </cell>
          <cell r="G60">
            <v>0</v>
          </cell>
          <cell r="H60">
            <v>1.2612173852052746</v>
          </cell>
        </row>
        <row r="61">
          <cell r="E61" t="str">
            <v>PROYECTOS DE INFRAESTRUCTURA DEL PERU S. REPORTE ADUANAS 20200626</v>
          </cell>
          <cell r="G61">
            <v>0</v>
          </cell>
          <cell r="H61">
            <v>1.2661785252945983</v>
          </cell>
        </row>
        <row r="62">
          <cell r="E62" t="str">
            <v>PROYECTOS DE INFRAESTRUCTURA DEL PERU S. REPORTE ADUANAS 20200626</v>
          </cell>
          <cell r="G62">
            <v>0</v>
          </cell>
          <cell r="H62">
            <v>1.1983235646116548</v>
          </cell>
        </row>
        <row r="63">
          <cell r="E63" t="str">
            <v>PROYECTOS DE INFRAESTRUCTURA DEL PERU S. REPORTE ADUANAS 20200603</v>
          </cell>
          <cell r="G63">
            <v>0</v>
          </cell>
          <cell r="H63">
            <v>1.2714587092893357</v>
          </cell>
        </row>
        <row r="64">
          <cell r="E64" t="str">
            <v>PROYECTOS DE INFRAESTRUCTURA DEL PERU S. REPORTE ADUANAS 20200603</v>
          </cell>
          <cell r="G64">
            <v>0</v>
          </cell>
          <cell r="H64">
            <v>1.3158916083916083</v>
          </cell>
        </row>
        <row r="65">
          <cell r="E65" t="str">
            <v>PROYECTOS DE INFRAESTRUCTURA DEL PERU S. REPORTE ADUANAS 20200603</v>
          </cell>
          <cell r="G65">
            <v>0</v>
          </cell>
          <cell r="H65">
            <v>1.2458567760009338</v>
          </cell>
        </row>
        <row r="66">
          <cell r="E66" t="str">
            <v>PROYECTOS DE INFRAESTRUCTURA DEL PERU S. REPORTE ADUANAS 20200603</v>
          </cell>
          <cell r="G66">
            <v>0</v>
          </cell>
          <cell r="H66">
            <v>1.2457132401375979</v>
          </cell>
        </row>
        <row r="67">
          <cell r="E67" t="str">
            <v>PROYECTOS DE INFRAESTRUCTURA DEL PERU S. REPORTE ADUANAS 20200603</v>
          </cell>
          <cell r="G67">
            <v>0</v>
          </cell>
          <cell r="H67">
            <v>1.2893687018375815</v>
          </cell>
        </row>
        <row r="68">
          <cell r="E68" t="str">
            <v>PROYECTOS DE INFRAESTRUCTURA DEL PERU S. REPORTE ADUANAS 20200603</v>
          </cell>
          <cell r="G68">
            <v>0</v>
          </cell>
          <cell r="H68">
            <v>1.2107712575515799</v>
          </cell>
        </row>
        <row r="69">
          <cell r="E69" t="str">
            <v>PROYECTOS DE INFRAESTRUCTURA DEL PERU S. REPORTE ADUANAS 20200603</v>
          </cell>
          <cell r="G69">
            <v>0</v>
          </cell>
          <cell r="H69">
            <v>1.2107707250316542</v>
          </cell>
        </row>
        <row r="70">
          <cell r="E70" t="str">
            <v>PROYECTOS DE INFRAESTRUCTURA DEL PERU S. REPORTE ADUANAS 20200624</v>
          </cell>
          <cell r="G70">
            <v>0</v>
          </cell>
          <cell r="H70">
            <v>1.1983082612510969</v>
          </cell>
        </row>
        <row r="71">
          <cell r="E71" t="str">
            <v>PROYECTOS DE INFRAESTRUCTURA DEL PERU S. REPORTE ADUANAS 20200624</v>
          </cell>
          <cell r="G71">
            <v>0</v>
          </cell>
          <cell r="H71">
            <v>1.240202979304071</v>
          </cell>
        </row>
        <row r="72">
          <cell r="E72" t="str">
            <v>PROYECTOS DE INFRAESTRUCTURA DEL PERU S. REPORTE ADUANAS 20200624</v>
          </cell>
          <cell r="G72">
            <v>0</v>
          </cell>
          <cell r="H72">
            <v>1.2132269806995686</v>
          </cell>
        </row>
        <row r="73">
          <cell r="E73" t="str">
            <v>PROYECTOS DE INFRAESTRUCTURA DEL PERU S. REPORTE ADUANAS 20200624</v>
          </cell>
          <cell r="G73">
            <v>0</v>
          </cell>
          <cell r="H73">
            <v>1.2556440845510644</v>
          </cell>
        </row>
        <row r="74">
          <cell r="E74" t="str">
            <v>PROYECTOS DE INFRAESTRUCTURA DEL PERU S. REPORTE ADUANAS 20200624</v>
          </cell>
          <cell r="G74">
            <v>0</v>
          </cell>
          <cell r="H74">
            <v>1.2662890537842337</v>
          </cell>
        </row>
        <row r="75">
          <cell r="E75" t="str">
            <v>PROYECTOS DE INFRAESTRUCTURA DEL PERU S. REPORTE ADUANAS 20200624</v>
          </cell>
          <cell r="G75">
            <v>0</v>
          </cell>
          <cell r="H75">
            <v>1.2920524547321262</v>
          </cell>
        </row>
        <row r="76">
          <cell r="E76" t="str">
            <v>PROYECTOS DE INFRAESTRUCTURA DEL PERU S. REPORTE ADUANAS 20200624</v>
          </cell>
          <cell r="G76">
            <v>0</v>
          </cell>
          <cell r="H76">
            <v>1.245163968072976</v>
          </cell>
        </row>
        <row r="77">
          <cell r="E77" t="str">
            <v>PROYECTOS DE INFRAESTRUCTURA DEL PERU S. REPORTE ADUANAS 20200624</v>
          </cell>
          <cell r="G77">
            <v>0</v>
          </cell>
          <cell r="H77">
            <v>1.32737305518733</v>
          </cell>
        </row>
        <row r="78">
          <cell r="E78" t="str">
            <v>PROYECTOS DE INFRAESTRUCTURA DEL PERU S. REPORTE ADUANAS 20200624</v>
          </cell>
          <cell r="G78">
            <v>0</v>
          </cell>
          <cell r="H78">
            <v>1.2344173441734416</v>
          </cell>
        </row>
        <row r="79">
          <cell r="E79" t="str">
            <v>PROYECTOS DE INFRAESTRUCTURA DEL PERU S. REPORTE ADUANAS 20200627</v>
          </cell>
          <cell r="G79">
            <v>0</v>
          </cell>
          <cell r="H79">
            <v>1.3309545188025629</v>
          </cell>
        </row>
        <row r="80">
          <cell r="E80" t="str">
            <v>PROYECTOS DE INFRAESTRUCTURA DEL PERU S. REPORTE ADUANAS 20200624</v>
          </cell>
          <cell r="G80">
            <v>0</v>
          </cell>
          <cell r="H80">
            <v>1.2832696977171203</v>
          </cell>
        </row>
        <row r="81">
          <cell r="E81" t="str">
            <v>PROYECTOS DE INFRAESTRUCTURA DEL PERU S. REPORTE ADUANAS 20200624</v>
          </cell>
          <cell r="G81">
            <v>0</v>
          </cell>
          <cell r="H81">
            <v>1.2894960806270996</v>
          </cell>
        </row>
        <row r="82">
          <cell r="E82" t="str">
            <v>PROYECTOS DE INFRAESTRUCTURA DEL PERU S. REPORTE ADUANAS 20200624</v>
          </cell>
          <cell r="G82">
            <v>0</v>
          </cell>
          <cell r="H82">
            <v>1.2253926015047774</v>
          </cell>
        </row>
        <row r="83">
          <cell r="E83" t="str">
            <v>PROYECTOS DE INFRAESTRUCTURA DEL PERU S. REPORTE ADUANAS 20200624</v>
          </cell>
          <cell r="G83">
            <v>0</v>
          </cell>
          <cell r="H83">
            <v>1.2511315986169991</v>
          </cell>
        </row>
        <row r="84">
          <cell r="E84" t="str">
            <v>PROYECTOS DE INFRAESTRUCTURA DEL PERU S. REPORTE ADUANAS 20200624</v>
          </cell>
          <cell r="G84">
            <v>0</v>
          </cell>
          <cell r="H84">
            <v>1.2598599173553719</v>
          </cell>
        </row>
        <row r="85">
          <cell r="E85" t="str">
            <v>PROYECTOS DE INFRAESTRUCTURA DEL PERU S. REPORTE ADUANAS 20200624</v>
          </cell>
          <cell r="G85">
            <v>0</v>
          </cell>
          <cell r="H85">
            <v>1.2554619282195638</v>
          </cell>
        </row>
        <row r="86">
          <cell r="E86" t="str">
            <v>PROYECTOS DE INFRAESTRUCTURA DEL PERU S. REPORTE ADUANAS 20200624</v>
          </cell>
          <cell r="G86">
            <v>0</v>
          </cell>
          <cell r="H86">
            <v>1.2644275574112736</v>
          </cell>
        </row>
        <row r="87">
          <cell r="E87" t="str">
            <v>PROYECTOS DE INFRAESTRUCTURA DEL PERU S. REPORTE ADUANAS 20200624</v>
          </cell>
          <cell r="G87">
            <v>0</v>
          </cell>
          <cell r="H87">
            <v>1.2817511256799208</v>
          </cell>
        </row>
        <row r="88">
          <cell r="E88" t="str">
            <v>PROYECTOS DE INFRAESTRUCTURA DEL PERU S. REPORTE ADUANAS 20200624</v>
          </cell>
          <cell r="G88">
            <v>0</v>
          </cell>
          <cell r="H88">
            <v>1.3266681701749012</v>
          </cell>
        </row>
        <row r="89">
          <cell r="E89" t="str">
            <v>PROYECTOS DE INFRAESTRUCTURA DEL PERU S. REPORTE ADUANAS 20200624</v>
          </cell>
          <cell r="G89">
            <v>0</v>
          </cell>
          <cell r="H89">
            <v>1.2844728390804925</v>
          </cell>
        </row>
        <row r="90">
          <cell r="E90" t="str">
            <v>PROYECTOS DE INFRAESTRUCTURA DEL PERU S. REPORTE ADUANAS 20200624</v>
          </cell>
          <cell r="G90">
            <v>0</v>
          </cell>
          <cell r="H90">
            <v>1.2900197394394</v>
          </cell>
        </row>
        <row r="91">
          <cell r="E91" t="str">
            <v>PROYECTOS DE INFRAESTRUCTURA DEL PERU S. REPORTE ADUANAS 20200624</v>
          </cell>
          <cell r="G91">
            <v>0</v>
          </cell>
          <cell r="H91">
            <v>1.2456521618727614</v>
          </cell>
        </row>
        <row r="92">
          <cell r="E92" t="str">
            <v>PROYECTOS DE INFRAESTRUCTURA DEL PERU S. REPORTE ADUANAS 20200624</v>
          </cell>
          <cell r="G92">
            <v>0</v>
          </cell>
          <cell r="H92">
            <v>1.368381831811367</v>
          </cell>
        </row>
        <row r="93">
          <cell r="E93" t="str">
            <v>PROYECTOS DE INFRAESTRUCTURA DEL PERU S. REPORTE ADUANAS 20200626</v>
          </cell>
          <cell r="G93">
            <v>0</v>
          </cell>
          <cell r="H93">
            <v>1.2338676200868293</v>
          </cell>
        </row>
        <row r="94">
          <cell r="E94" t="str">
            <v>PROYECTOS DE INFRAESTRUCTURA DEL PERU S. REPORTE ADUANAS 20200626</v>
          </cell>
          <cell r="G94">
            <v>0</v>
          </cell>
          <cell r="H94">
            <v>1.2401381084557581</v>
          </cell>
        </row>
        <row r="95">
          <cell r="E95" t="str">
            <v>PROYECTOS DE INFRAESTRUCTURA DEL PERU S. REPORTE ADUANAS 20200626</v>
          </cell>
          <cell r="G95">
            <v>0</v>
          </cell>
          <cell r="H95">
            <v>1.224809976857804</v>
          </cell>
        </row>
        <row r="96">
          <cell r="E96" t="str">
            <v>PROYECTOS DE INFRAESTRUCTURA DEL PERU S. REPORTE ADUANAS 20200626</v>
          </cell>
          <cell r="G96">
            <v>0</v>
          </cell>
          <cell r="H96">
            <v>1.2397669902912622</v>
          </cell>
        </row>
        <row r="97">
          <cell r="E97" t="str">
            <v>PROYECTOS DE INFRAESTRUCTURA DEL PERU S. REPORTE ADUANAS 20200626</v>
          </cell>
          <cell r="G97">
            <v>0</v>
          </cell>
          <cell r="H97">
            <v>1.2979926265423627</v>
          </cell>
        </row>
        <row r="98">
          <cell r="E98" t="str">
            <v>PROYECTOS DE INFRAESTRUCTURA DEL PERU S. REPORTE ADUANAS 20200626</v>
          </cell>
          <cell r="G98">
            <v>0</v>
          </cell>
          <cell r="H98">
            <v>1.2953801825040399</v>
          </cell>
        </row>
        <row r="99">
          <cell r="E99" t="str">
            <v>PROYECTOS DE INFRAESTRUCTURA DEL PERU S. REPORTE ADUANAS 20200626</v>
          </cell>
          <cell r="G99">
            <v>0</v>
          </cell>
          <cell r="H99">
            <v>1.3094779471654141</v>
          </cell>
        </row>
        <row r="100">
          <cell r="E100" t="str">
            <v>PROYECTOS DE INFRAESTRUCTURA DEL PERU S. REPORTE ADUANAS 20200626</v>
          </cell>
          <cell r="G100">
            <v>0</v>
          </cell>
          <cell r="H100">
            <v>1.3068424438195849</v>
          </cell>
        </row>
        <row r="101">
          <cell r="E101" t="str">
            <v>OBRITEC S.A.C. REPORTE ADUANAS 20200618</v>
          </cell>
          <cell r="G101">
            <v>0</v>
          </cell>
          <cell r="H101">
            <v>1.190658953168044</v>
          </cell>
        </row>
        <row r="102">
          <cell r="E102" t="str">
            <v>PROYECTOS DE INFRAESTRUCTURA DEL PERU S. REPORTE ADUANAS 20200707</v>
          </cell>
          <cell r="G102">
            <v>0</v>
          </cell>
          <cell r="H102">
            <v>1.2974666914341033</v>
          </cell>
        </row>
        <row r="103">
          <cell r="E103" t="str">
            <v>PROYECTOS DE INFRAESTRUCTURA DEL PERU S. REPORTE ADUANAS 20200707</v>
          </cell>
          <cell r="G103">
            <v>0</v>
          </cell>
          <cell r="H103">
            <v>1.3159346577668491</v>
          </cell>
        </row>
        <row r="104">
          <cell r="E104" t="str">
            <v>PROYECTOS DE INFRAESTRUCTURA DEL PERU S. REPORTE ADUANAS 20200707</v>
          </cell>
          <cell r="G104">
            <v>0</v>
          </cell>
          <cell r="H104">
            <v>1.2230785923200302</v>
          </cell>
        </row>
        <row r="105">
          <cell r="E105" t="str">
            <v>PROYECTOS DE INFRAESTRUCTURA DEL PERU S. REPORTE ADUANAS 20200707</v>
          </cell>
          <cell r="G105">
            <v>0</v>
          </cell>
          <cell r="H105">
            <v>1.2600606013518763</v>
          </cell>
        </row>
        <row r="106">
          <cell r="E106" t="str">
            <v>PROYECTOS DE INFRAESTRUCTURA DEL PERU S. REPORTE ADUANAS 20200721</v>
          </cell>
          <cell r="G106">
            <v>0</v>
          </cell>
          <cell r="H106">
            <v>1.2799564927805414</v>
          </cell>
        </row>
        <row r="107">
          <cell r="E107" t="str">
            <v>PROYECTOS DE INFRAESTRUCTURA DEL PERU S. REPORTE ADUANAS 20200721</v>
          </cell>
          <cell r="G107">
            <v>0</v>
          </cell>
          <cell r="H107">
            <v>1.2981748635852923</v>
          </cell>
        </row>
        <row r="108">
          <cell r="E108" t="str">
            <v>PROYECTOS DE INFRAESTRUCTURA DEL PERU S. REPORTE ADUANAS 20200721</v>
          </cell>
          <cell r="G108">
            <v>0</v>
          </cell>
          <cell r="H108">
            <v>1.2519954114956806</v>
          </cell>
        </row>
        <row r="109">
          <cell r="E109" t="str">
            <v>PROYECTOS DE INFRAESTRUCTURA DEL PERU S. REPORTE ADUANAS 20200721</v>
          </cell>
          <cell r="G109">
            <v>0</v>
          </cell>
          <cell r="H109">
            <v>1.2509363086010323</v>
          </cell>
        </row>
        <row r="110">
          <cell r="E110" t="str">
            <v>PROYECTOS DE INFRAESTRUCTURA DEL PERU S. REPORTE ADUANAS 20200721</v>
          </cell>
          <cell r="G110">
            <v>0</v>
          </cell>
          <cell r="H110">
            <v>1.2409969026577776</v>
          </cell>
        </row>
        <row r="111">
          <cell r="E111" t="str">
            <v>PROYECTOS DE INFRAESTRUCTURA DEL PERU S. REPORTE ADUANAS 20200721</v>
          </cell>
          <cell r="G111">
            <v>0</v>
          </cell>
          <cell r="H111">
            <v>1.2586207192178271</v>
          </cell>
        </row>
        <row r="112">
          <cell r="E112" t="str">
            <v>PROYECTOS DE INFRAESTRUCTURA DEL PERU S. REPORTE ADUANAS 20200721</v>
          </cell>
          <cell r="G112">
            <v>0</v>
          </cell>
          <cell r="H112">
            <v>1.2783358433117635</v>
          </cell>
        </row>
        <row r="113">
          <cell r="E113" t="str">
            <v>PROYECTOS DE INFRAESTRUCTURA DEL PERU S. REPORTE ADUANAS 20200721</v>
          </cell>
          <cell r="G113">
            <v>0</v>
          </cell>
          <cell r="H113">
            <v>1.2960077523620626</v>
          </cell>
        </row>
        <row r="114">
          <cell r="E114" t="str">
            <v>PROYECTOS DE INFRAESTRUCTURA DEL PERU S. REPORTE ADUANAS 20200721</v>
          </cell>
          <cell r="G114">
            <v>0</v>
          </cell>
          <cell r="H114">
            <v>1.3054469728564455</v>
          </cell>
        </row>
        <row r="115">
          <cell r="E115" t="str">
            <v>PROYECTOS DE INFRAESTRUCTURA DEL PERU S. REPORTE ADUANAS 20200721</v>
          </cell>
          <cell r="G115">
            <v>0</v>
          </cell>
          <cell r="H115">
            <v>1.3043799737109076</v>
          </cell>
        </row>
        <row r="116">
          <cell r="E116" t="str">
            <v>PROYECTOS DE INFRAESTRUCTURA DEL PERU S. REPORTE ADUANAS 20200721</v>
          </cell>
          <cell r="G116">
            <v>0</v>
          </cell>
          <cell r="H116">
            <v>1.2998308650821431</v>
          </cell>
        </row>
        <row r="117">
          <cell r="E117" t="str">
            <v>PROYECTOS DE INFRAESTRUCTURA DEL PERU S. REPORTE ADUANAS 20200721</v>
          </cell>
          <cell r="G117">
            <v>0</v>
          </cell>
          <cell r="H117">
            <v>1.2987682466161814</v>
          </cell>
        </row>
        <row r="118">
          <cell r="E118" t="str">
            <v>PROYECTOS DE INFRAESTRUCTURA DEL PERU S. REPORTE ADUANAS 20200727</v>
          </cell>
          <cell r="G118">
            <v>0</v>
          </cell>
          <cell r="H118">
            <v>1.2804081541218637</v>
          </cell>
        </row>
        <row r="119">
          <cell r="E119" t="str">
            <v>PROYECTOS DE INFRAESTRUCTURA DEL PERU S. REPORTE ADUANAS 20200729</v>
          </cell>
          <cell r="G119">
            <v>0</v>
          </cell>
          <cell r="H119">
            <v>1.2229323704910731</v>
          </cell>
        </row>
        <row r="120">
          <cell r="E120" t="str">
            <v>PROYECTOS DE INFRAESTRUCTURA DEL PERU S. REPORTE ADUANAS 20200729</v>
          </cell>
          <cell r="G120">
            <v>0</v>
          </cell>
          <cell r="H120">
            <v>1.6505057741659539</v>
          </cell>
        </row>
        <row r="121">
          <cell r="E121" t="str">
            <v>PROYECTOS DE INFRAESTRUCTURA DEL PERU S. REPORTE ADUANAS 20200729</v>
          </cell>
          <cell r="G121">
            <v>0</v>
          </cell>
          <cell r="H121">
            <v>1.3209022669974089</v>
          </cell>
        </row>
        <row r="122">
          <cell r="E122" t="str">
            <v>PROYECTOS DE INFRAESTRUCTURA DEL PERU S. REPORTE ADUANAS 20200729</v>
          </cell>
          <cell r="G122">
            <v>0</v>
          </cell>
          <cell r="H122">
            <v>1.339957593647362</v>
          </cell>
        </row>
        <row r="123">
          <cell r="E123" t="str">
            <v>PROYECTOS DE INFRAESTRUCTURA DEL PERU S. REPORTE ADUANAS 20200812</v>
          </cell>
          <cell r="G123">
            <v>0</v>
          </cell>
          <cell r="H123">
            <v>1.2677393224152158</v>
          </cell>
        </row>
        <row r="124">
          <cell r="E124" t="str">
            <v>PROYECTOS DE INFRAESTRUCTURA DEL PERU S. REPORTE ADUANAS 20200812</v>
          </cell>
          <cell r="G124">
            <v>0</v>
          </cell>
          <cell r="H124">
            <v>1.2666624288327959</v>
          </cell>
        </row>
        <row r="125">
          <cell r="E125" t="str">
            <v>PROYECTOS DE INFRAESTRUCTURA DEL PERU S. REPORTE ADUANAS 20200812</v>
          </cell>
          <cell r="G125">
            <v>0</v>
          </cell>
          <cell r="H125">
            <v>1.3131323967645807</v>
          </cell>
        </row>
        <row r="126">
          <cell r="E126" t="str">
            <v>PROYECTOS DE INFRAESTRUCTURA DEL PERU S. REPORTE ADUANAS 20200812</v>
          </cell>
          <cell r="G126">
            <v>0</v>
          </cell>
          <cell r="H126">
            <v>1.259839010672994</v>
          </cell>
        </row>
        <row r="127">
          <cell r="E127" t="str">
            <v>PROYECTOS DE INFRAESTRUCTURA DEL PERU S. REPORTE ADUANAS 20200812</v>
          </cell>
          <cell r="G127">
            <v>0</v>
          </cell>
          <cell r="H127">
            <v>1.2587689740757377</v>
          </cell>
        </row>
        <row r="128">
          <cell r="E128" t="str">
            <v>PROYECTOS DE INFRAESTRUCTURA DEL PERU S. REPORTE ADUANAS 20200812</v>
          </cell>
          <cell r="G128">
            <v>0</v>
          </cell>
          <cell r="H128">
            <v>1.2705997221995262</v>
          </cell>
        </row>
        <row r="129">
          <cell r="E129" t="str">
            <v>PROYECTOS DE INFRAESTRUCTURA DEL PERU S. REPORTE ADUANAS 20200812</v>
          </cell>
          <cell r="G129">
            <v>0</v>
          </cell>
          <cell r="H129">
            <v>1.2990331392621617</v>
          </cell>
        </row>
        <row r="130">
          <cell r="E130" t="str">
            <v>PROYECTOS DE INFRAESTRUCTURA DEL PERU S. REPORTE ADUANAS 20200812</v>
          </cell>
          <cell r="G130">
            <v>0</v>
          </cell>
          <cell r="H130">
            <v>1.3057715146546045</v>
          </cell>
        </row>
        <row r="131">
          <cell r="E131" t="str">
            <v>PROYECTOS DE INFRAESTRUCTURA DEL PERU S. REPORTE ADUANAS 20200812</v>
          </cell>
          <cell r="G131">
            <v>0</v>
          </cell>
          <cell r="H131">
            <v>1.3047044984502445</v>
          </cell>
        </row>
        <row r="132">
          <cell r="E132" t="str">
            <v>PROYECTOS DE INFRAESTRUCTURA DEL PERU S. REPORTE ADUANAS 20200812</v>
          </cell>
          <cell r="G132">
            <v>0</v>
          </cell>
          <cell r="H132">
            <v>1.2707779247987649</v>
          </cell>
        </row>
        <row r="133">
          <cell r="E133" t="str">
            <v>PROYECTOS DE INFRAESTRUCTURA DEL PERU S. REPORTE ADUANAS 20200812</v>
          </cell>
          <cell r="G133">
            <v>0</v>
          </cell>
          <cell r="H133">
            <v>1.3659660908509277</v>
          </cell>
        </row>
        <row r="134">
          <cell r="E134" t="str">
            <v>PROYECTOS DE INFRAESTRUCTURA DEL PERU S. REPORTE ADUANAS 20200812</v>
          </cell>
          <cell r="G134">
            <v>0</v>
          </cell>
          <cell r="H134">
            <v>1.2668736925586419</v>
          </cell>
        </row>
        <row r="135">
          <cell r="E135" t="str">
            <v>PROYECTOS DE INFRAESTRUCTURA DEL PERU S. REPORTE ADUANAS 20200812</v>
          </cell>
          <cell r="G135">
            <v>0</v>
          </cell>
          <cell r="H135">
            <v>1.2657979647709785</v>
          </cell>
        </row>
        <row r="136">
          <cell r="E136" t="str">
            <v>PROYECTOS DE INFRAESTRUCTURA DEL PERU S. REPORTE ADUANAS 20200812</v>
          </cell>
          <cell r="G136">
            <v>0</v>
          </cell>
          <cell r="H136">
            <v>1.2833108575766372</v>
          </cell>
        </row>
        <row r="137">
          <cell r="E137" t="str">
            <v>PROYECTOS DE INFRAESTRUCTURA DEL PERU S. REPORTE ADUANAS 20200812</v>
          </cell>
          <cell r="G137">
            <v>0</v>
          </cell>
          <cell r="H137">
            <v>1.2889431167956917</v>
          </cell>
        </row>
        <row r="138">
          <cell r="E138" t="str">
            <v>PROYECTOS DE INFRAESTRUCTURA DEL PERU S. REPORTE ADUANAS 20200812</v>
          </cell>
          <cell r="G138">
            <v>0</v>
          </cell>
          <cell r="H138">
            <v>1.3239478775811122</v>
          </cell>
        </row>
        <row r="139">
          <cell r="E139" t="str">
            <v>PROYECTOS DE INFRAESTRUCTURA DEL PERU S. REPORTE ADUANAS 20200812</v>
          </cell>
          <cell r="G139">
            <v>0</v>
          </cell>
          <cell r="H139">
            <v>1.3228652158671728</v>
          </cell>
        </row>
        <row r="140">
          <cell r="E140" t="str">
            <v>PROYECTOS DE INFRAESTRUCTURA DEL PERU S. REPORTE ADUANAS 20200812</v>
          </cell>
          <cell r="G140">
            <v>0</v>
          </cell>
          <cell r="H140">
            <v>1.2721592051930637</v>
          </cell>
        </row>
        <row r="141">
          <cell r="E141" t="str">
            <v>PROYECTOS DE INFRAESTRUCTURA DEL PERU S. REPORTE ADUANAS 20200812</v>
          </cell>
          <cell r="G141">
            <v>0</v>
          </cell>
          <cell r="H141">
            <v>1.2902682439942834</v>
          </cell>
        </row>
        <row r="142">
          <cell r="E142" t="str">
            <v>PROYECTOS DE INFRAESTRUCTURA DEL PERU S. REPORTE ADUANAS 20200812</v>
          </cell>
          <cell r="G142">
            <v>0</v>
          </cell>
          <cell r="H142">
            <v>1.3002010647010647</v>
          </cell>
        </row>
        <row r="143">
          <cell r="E143" t="str">
            <v>PROYECTOS DE INFRAESTRUCTURA DEL PERU S. REPORTE ADUANAS 20200812</v>
          </cell>
          <cell r="G143">
            <v>0</v>
          </cell>
          <cell r="H143">
            <v>1.2713328904347965</v>
          </cell>
        </row>
        <row r="144">
          <cell r="E144" t="str">
            <v>PROYECTOS DE INFRAESTRUCTURA DEL PERU S. REPORTE ADUANAS 20200812</v>
          </cell>
          <cell r="G144">
            <v>0</v>
          </cell>
          <cell r="H144">
            <v>1.2702529277076797</v>
          </cell>
        </row>
        <row r="145">
          <cell r="E145" t="str">
            <v>PROYECTOS DE INFRAESTRUCTURA DEL PERU S. REPORTE ADUANAS 20200812</v>
          </cell>
          <cell r="G145">
            <v>0</v>
          </cell>
          <cell r="H145">
            <v>1.3097920708561788</v>
          </cell>
        </row>
        <row r="146">
          <cell r="E146" t="str">
            <v>PROYECTOS DE INFRAESTRUCTURA DEL PERU S. REPORTE ADUANAS 20200812</v>
          </cell>
          <cell r="G146">
            <v>0</v>
          </cell>
          <cell r="H146">
            <v>1.2543934906470864</v>
          </cell>
        </row>
        <row r="147">
          <cell r="E147" t="str">
            <v>PROYECTOS DE INFRAESTRUCTURA DEL PERU S. REPORTE ADUANAS 20200812</v>
          </cell>
          <cell r="G147">
            <v>0</v>
          </cell>
          <cell r="H147">
            <v>1.2533188032494551</v>
          </cell>
        </row>
        <row r="148">
          <cell r="E148" t="str">
            <v>PROYECTOS DE INFRAESTRUCTURA DEL PERU S. REPORTE ADUANAS 20200818</v>
          </cell>
          <cell r="G148">
            <v>0</v>
          </cell>
          <cell r="H148">
            <v>1.2466872593054927</v>
          </cell>
        </row>
        <row r="149">
          <cell r="E149" t="str">
            <v>PROYECTOS DE INFRAESTRUCTURA DEL PERU S. REPORTE ADUANAS 20200818</v>
          </cell>
          <cell r="G149">
            <v>0</v>
          </cell>
          <cell r="H149">
            <v>1.2456287339487635</v>
          </cell>
        </row>
        <row r="150">
          <cell r="E150" t="str">
            <v>PROYECTOS DE INFRAESTRUCTURA DEL PERU S. REPORTE ADUANAS 20200818</v>
          </cell>
          <cell r="G150">
            <v>0</v>
          </cell>
          <cell r="H150">
            <v>1.2509063324538259</v>
          </cell>
        </row>
        <row r="151">
          <cell r="E151" t="str">
            <v>PROYECTOS DE INFRAESTRUCTURA DEL PERU S. REPORTE ADUANAS 20200818</v>
          </cell>
          <cell r="G151">
            <v>0</v>
          </cell>
          <cell r="H151">
            <v>1.3146903728727435</v>
          </cell>
        </row>
        <row r="152">
          <cell r="E152" t="str">
            <v>PROYECTOS DE INFRAESTRUCTURA DEL PERU S. REPORTE ADUANAS 20200818</v>
          </cell>
          <cell r="G152">
            <v>0</v>
          </cell>
          <cell r="H152">
            <v>1.333403324876367</v>
          </cell>
        </row>
        <row r="153">
          <cell r="E153" t="str">
            <v>PROYECTOS DE INFRAESTRUCTURA DEL PERU S. REPORTE ADUANAS 20200818</v>
          </cell>
          <cell r="G153">
            <v>0</v>
          </cell>
          <cell r="H153">
            <v>1.3237870059414747</v>
          </cell>
        </row>
        <row r="154">
          <cell r="E154" t="str">
            <v>PROYECTOS DE INFRAESTRUCTURA DEL PERU S. REPORTE ADUANAS 20200818</v>
          </cell>
          <cell r="G154">
            <v>0</v>
          </cell>
          <cell r="H154">
            <v>1.3227050561477851</v>
          </cell>
        </row>
        <row r="155">
          <cell r="E155" t="str">
            <v>PROYECTOS DE INFRAESTRUCTURA DEL PERU S. REPORTE ADUANAS 20200818</v>
          </cell>
          <cell r="G155">
            <v>0</v>
          </cell>
          <cell r="H155">
            <v>1.3055181044834734</v>
          </cell>
        </row>
        <row r="156">
          <cell r="E156" t="str">
            <v>PROYECTOS DE INFRAESTRUCTURA DEL PERU S. REPORTE ADUANAS 20200818</v>
          </cell>
          <cell r="G156">
            <v>0</v>
          </cell>
          <cell r="H156">
            <v>1.3044505780684754</v>
          </cell>
        </row>
        <row r="157">
          <cell r="E157" t="str">
            <v>PROYECTOS DE INFRAESTRUCTURA DEL PERU S. REPORTE ADUANAS 20200818</v>
          </cell>
          <cell r="G157">
            <v>0</v>
          </cell>
          <cell r="H157">
            <v>1.2994520227127724</v>
          </cell>
        </row>
        <row r="158">
          <cell r="E158" t="str">
            <v>PROYECTOS DE INFRAESTRUCTURA DEL PERU S. REPORTE ADUANAS 20200818</v>
          </cell>
          <cell r="G158">
            <v>0</v>
          </cell>
          <cell r="H158">
            <v>1.3179488028335213</v>
          </cell>
        </row>
        <row r="159">
          <cell r="E159" t="str">
            <v>PROYECTOS DE INFRAESTRUCTURA DEL PERU S. REPORTE ADUANAS 20200818</v>
          </cell>
          <cell r="G159">
            <v>0</v>
          </cell>
          <cell r="H159">
            <v>1.2880685379714139</v>
          </cell>
        </row>
        <row r="160">
          <cell r="E160" t="str">
            <v>PROYECTOS DE INFRAESTRUCTURA DEL PERU S. REPORTE ADUANAS 20200818</v>
          </cell>
          <cell r="G160">
            <v>0</v>
          </cell>
          <cell r="H160">
            <v>1.2708166755115278</v>
          </cell>
        </row>
        <row r="161">
          <cell r="E161" t="str">
            <v>PROYECTOS DE INFRAESTRUCTURA DEL PERU S. REPORTE ADUANAS 20200818</v>
          </cell>
          <cell r="G161">
            <v>0</v>
          </cell>
          <cell r="H161">
            <v>1.2889060606060607</v>
          </cell>
        </row>
        <row r="162">
          <cell r="E162" t="str">
            <v>PROYECTOS DE INFRAESTRUCTURA DEL PERU S. REPORTE ADUANAS 20200818</v>
          </cell>
          <cell r="G162">
            <v>0</v>
          </cell>
          <cell r="H162">
            <v>1.2972318398819707</v>
          </cell>
        </row>
        <row r="163">
          <cell r="E163" t="str">
            <v>PROYECTOS DE INFRAESTRUCTURA DEL PERU S. REPORTE ADUANAS 20200818</v>
          </cell>
          <cell r="G163">
            <v>0</v>
          </cell>
          <cell r="H163">
            <v>1.2961714953811878</v>
          </cell>
        </row>
        <row r="164">
          <cell r="E164" t="str">
            <v>PROYECTOS DE INFRAESTRUCTURA DEL PERU S. REPORTE ADUANAS 20200818</v>
          </cell>
          <cell r="G164">
            <v>0</v>
          </cell>
          <cell r="H164">
            <v>1.2705613393359594</v>
          </cell>
        </row>
        <row r="165">
          <cell r="E165" t="str">
            <v>PROYECTOS DE INFRAESTRUCTURA DEL PERU S. REPORTE ADUANAS 20200818</v>
          </cell>
          <cell r="G165">
            <v>0</v>
          </cell>
          <cell r="H165">
            <v>1.3283630563649151</v>
          </cell>
        </row>
        <row r="166">
          <cell r="E166" t="str">
            <v>PROYECTOS DE INFRAESTRUCTURA DEL PERU S. REPORTE ADUANAS 20200818</v>
          </cell>
          <cell r="G166">
            <v>0</v>
          </cell>
          <cell r="H166">
            <v>1.2916924672908578</v>
          </cell>
        </row>
        <row r="167">
          <cell r="E167" t="str">
            <v>PROYECTOS DE INFRAESTRUCTURA DEL PERU S. REPORTE ADUANAS 20200818</v>
          </cell>
          <cell r="G167">
            <v>0</v>
          </cell>
          <cell r="H167">
            <v>1.290636782290034</v>
          </cell>
        </row>
        <row r="168">
          <cell r="E168" t="str">
            <v>PROYECTOS DE INFRAESTRUCTURA DEL PERU S. REPORTE ADUANAS 20200818</v>
          </cell>
          <cell r="G168">
            <v>0</v>
          </cell>
          <cell r="H168">
            <v>1.27063025737602</v>
          </cell>
        </row>
        <row r="169">
          <cell r="E169" t="str">
            <v>PROYECTOS DE INFRAESTRUCTURA DEL PERU S. REPORTE ADUANAS 20200818</v>
          </cell>
          <cell r="G169">
            <v>0</v>
          </cell>
          <cell r="H169">
            <v>1.3143580481622306</v>
          </cell>
        </row>
        <row r="170">
          <cell r="E170" t="str">
            <v>PROYECTOS DE INFRAESTRUCTURA DEL PERU S. REPORTE ADUANAS 20200902</v>
          </cell>
          <cell r="G170">
            <v>0</v>
          </cell>
          <cell r="H170">
            <v>1.2229215366705473</v>
          </cell>
        </row>
        <row r="171">
          <cell r="E171" t="str">
            <v>PROYECTOS DE INFRAESTRUCTURA DEL PERU S. REPORTE ADUANAS 20200902</v>
          </cell>
          <cell r="G171">
            <v>0</v>
          </cell>
          <cell r="H171">
            <v>1.2402890932982917</v>
          </cell>
        </row>
        <row r="172">
          <cell r="E172" t="str">
            <v>PROYECTOS DE INFRAESTRUCTURA DEL PERU S. REPORTE ADUANAS 20200902</v>
          </cell>
          <cell r="G172">
            <v>0</v>
          </cell>
          <cell r="H172">
            <v>1.3007591371308704</v>
          </cell>
        </row>
        <row r="173">
          <cell r="E173" t="str">
            <v>PROYECTOS DE INFRAESTRUCTURA DEL PERU S. REPORTE ADUANAS 20200902</v>
          </cell>
          <cell r="G173">
            <v>0</v>
          </cell>
          <cell r="H173">
            <v>1.2996961001686986</v>
          </cell>
        </row>
        <row r="174">
          <cell r="E174" t="str">
            <v>PROYECTOS DE INFRAESTRUCTURA DEL PERU S. REPORTE ADUANAS 20200902</v>
          </cell>
          <cell r="G174">
            <v>0</v>
          </cell>
          <cell r="H174">
            <v>1.3307056999409332</v>
          </cell>
        </row>
        <row r="175">
          <cell r="E175" t="str">
            <v>PROYECTOS DE INFRAESTRUCTURA DEL PERU S. REPORTE ADUANAS 20200902</v>
          </cell>
          <cell r="G175">
            <v>0</v>
          </cell>
          <cell r="H175">
            <v>1.2977628169014086</v>
          </cell>
        </row>
        <row r="176">
          <cell r="E176" t="str">
            <v>PROYECTOS DE INFRAESTRUCTURA DEL PERU S. REPORTE ADUANAS 20200907</v>
          </cell>
          <cell r="G176">
            <v>0</v>
          </cell>
          <cell r="H176">
            <v>1.2261740643552075</v>
          </cell>
        </row>
        <row r="177">
          <cell r="E177" t="str">
            <v>PROYECTOS DE INFRAESTRUCTURA DEL PERU S. REPORTE ADUANAS 20200907</v>
          </cell>
          <cell r="G177">
            <v>0</v>
          </cell>
          <cell r="H177">
            <v>1.2481249051275813</v>
          </cell>
        </row>
        <row r="178">
          <cell r="E178" t="str">
            <v>PROYECTOS DE INFRAESTRUCTURA DEL PERU S. REPORTE ADUANAS 20200914</v>
          </cell>
          <cell r="G178">
            <v>0</v>
          </cell>
          <cell r="H178">
            <v>1.2589111058706279</v>
          </cell>
        </row>
        <row r="179">
          <cell r="E179" t="str">
            <v>PROYECTOS DE INFRAESTRUCTURA DEL PERU S. REPORTE ADUANAS 20200914</v>
          </cell>
          <cell r="G179">
            <v>0</v>
          </cell>
          <cell r="H179">
            <v>1.2578541217617634</v>
          </cell>
        </row>
        <row r="180">
          <cell r="E180" t="str">
            <v>PROYECTOS DE INFRAESTRUCTURA DEL PERU S. REPORTE ADUANAS 20200914</v>
          </cell>
          <cell r="G180">
            <v>0</v>
          </cell>
          <cell r="H180">
            <v>1.2893420506434206</v>
          </cell>
        </row>
        <row r="181">
          <cell r="E181" t="str">
            <v>PROYECTOS DE INFRAESTRUCTURA DEL PERU S. REPORTE ADUANAS 20200914</v>
          </cell>
          <cell r="G181">
            <v>0</v>
          </cell>
          <cell r="H181">
            <v>1.3204783957143864</v>
          </cell>
        </row>
        <row r="182">
          <cell r="E182" t="str">
            <v>PROYECTOS DE INFRAESTRUCTURA DEL PERU S. REPORTE ADUANAS 20200914</v>
          </cell>
          <cell r="G182">
            <v>0</v>
          </cell>
          <cell r="H182">
            <v>1.249763563667222</v>
          </cell>
        </row>
        <row r="183">
          <cell r="E183" t="str">
            <v>PROYECTOS DE INFRAESTRUCTURA DEL PERU S. REPORTE ADUANAS 20200914</v>
          </cell>
          <cell r="G183">
            <v>0</v>
          </cell>
          <cell r="H183">
            <v>1.2685896169501323</v>
          </cell>
        </row>
        <row r="184">
          <cell r="E184" t="str">
            <v>PROYECTOS DE INFRAESTRUCTURA DEL PERU S. REPORTE ADUANAS 20200914</v>
          </cell>
          <cell r="G184">
            <v>0</v>
          </cell>
          <cell r="H184">
            <v>1.2611608019639935</v>
          </cell>
        </row>
        <row r="185">
          <cell r="E185" t="str">
            <v>PROYECTOS DE INFRAESTRUCTURA DEL PERU S. REPORTE ADUANAS 20200914</v>
          </cell>
          <cell r="G185">
            <v>0</v>
          </cell>
          <cell r="H185">
            <v>1.2978563842688182</v>
          </cell>
        </row>
        <row r="186">
          <cell r="E186" t="str">
            <v>PROYECTOS DE INFRAESTRUCTURA DEL PERU S. REPORTE ADUANAS 20200914</v>
          </cell>
          <cell r="G186">
            <v>0</v>
          </cell>
          <cell r="H186">
            <v>1.2968142337409325</v>
          </cell>
        </row>
        <row r="187">
          <cell r="E187" t="str">
            <v>TRANSMISORA ELECTRICA DEL SUR 4 S.A.C. - REPORTE ADUANAS 20200918</v>
          </cell>
          <cell r="G187">
            <v>0</v>
          </cell>
          <cell r="H187">
            <v>1.0879962894248607</v>
          </cell>
        </row>
        <row r="188">
          <cell r="E188" t="str">
            <v>PROYECTOS DE INFRAESTRUCTURA DEL PERU S. REPORTE ADUANAS 20200928</v>
          </cell>
          <cell r="G188">
            <v>0</v>
          </cell>
          <cell r="H188">
            <v>1.2408160637398897</v>
          </cell>
        </row>
        <row r="189">
          <cell r="E189" t="str">
            <v>OBRITEC S.A.C. REPORTE ADUANAS 20200916</v>
          </cell>
          <cell r="G189">
            <v>0</v>
          </cell>
          <cell r="H189">
            <v>1.2149065312363254</v>
          </cell>
        </row>
        <row r="190">
          <cell r="E190" t="str">
            <v>PROYECTOS DE INFRAESTRUCTURA DEL PERU S. REPORTE ADUANAS 20201117</v>
          </cell>
          <cell r="G190">
            <v>0</v>
          </cell>
          <cell r="H190">
            <v>1.3061518715272415</v>
          </cell>
        </row>
        <row r="191">
          <cell r="E191" t="str">
            <v>PROYECTOS DE INFRAESTRUCTURA DEL PERU S. REPORTE ADUANAS 20201117</v>
          </cell>
          <cell r="G191">
            <v>0</v>
          </cell>
          <cell r="H191">
            <v>1.3247431188874677</v>
          </cell>
        </row>
        <row r="192">
          <cell r="E192" t="str">
            <v>PROYECTOS DE INFRAESTRUCTURA DEL PERU S. REPORTE ADUANAS 20201117</v>
          </cell>
          <cell r="G192">
            <v>0</v>
          </cell>
          <cell r="H192">
            <v>1.2801125066713628</v>
          </cell>
        </row>
        <row r="193">
          <cell r="E193" t="str">
            <v>PROYECTOS DE INFRAESTRUCTURA DEL PERU S. REPORTE ADUANAS 20201117</v>
          </cell>
          <cell r="G193">
            <v>0</v>
          </cell>
          <cell r="H193">
            <v>1.2790251178831207</v>
          </cell>
        </row>
        <row r="194">
          <cell r="E194" t="str">
            <v>PROYECTOS DE INFRAESTRUCTURA DEL PERU S. REPORTE ADUANAS 20201123</v>
          </cell>
          <cell r="G194">
            <v>0</v>
          </cell>
          <cell r="H194">
            <v>1.2881929371231697</v>
          </cell>
        </row>
        <row r="195">
          <cell r="E195" t="str">
            <v>PROYECTOS DE INFRAESTRUCTURA DEL PERU S. REPORTE ADUANAS 20201207</v>
          </cell>
          <cell r="G195">
            <v>0</v>
          </cell>
          <cell r="H195">
            <v>1.3254473532156985</v>
          </cell>
        </row>
        <row r="196">
          <cell r="E196" t="str">
            <v>PROYECTOS DE INFRAESTRUCTURA DEL PERU S. REPORTE ADUANAS 20201207</v>
          </cell>
          <cell r="G196">
            <v>0</v>
          </cell>
          <cell r="H196">
            <v>1.2888342437222462</v>
          </cell>
        </row>
        <row r="197">
          <cell r="E197" t="str">
            <v>PROYECTOS DE INFRAESTRUCTURA DEL PERU S. REPORTE ADUANAS 20201207</v>
          </cell>
          <cell r="G197">
            <v>0</v>
          </cell>
          <cell r="H197">
            <v>1.3007950438591829</v>
          </cell>
        </row>
        <row r="198">
          <cell r="E198" t="str">
            <v>PROYECTOS DE INFRAESTRUCTURA DEL PERU S. REPORTE ADUANAS 20201207</v>
          </cell>
          <cell r="G198">
            <v>0</v>
          </cell>
          <cell r="H198">
            <v>1.3193105975481199</v>
          </cell>
        </row>
        <row r="199">
          <cell r="E199" t="str">
            <v>PROYECTOS DE INFRAESTRUCTURA DEL PERU S. REPORTE ADUANAS 20201116</v>
          </cell>
          <cell r="G199">
            <v>0</v>
          </cell>
          <cell r="H199">
            <v>1.2691380610086582</v>
          </cell>
        </row>
        <row r="200">
          <cell r="E200" t="str">
            <v>PROYECTOS DE INFRAESTRUCTURA DEL PERU S. REPORTE ADUANAS 20201116</v>
          </cell>
          <cell r="G200">
            <v>0</v>
          </cell>
          <cell r="H200">
            <v>1.2513695248986483</v>
          </cell>
        </row>
        <row r="201">
          <cell r="E201" t="str">
            <v>PROYECTOS DE INFRAESTRUCTURA DEL PERU S. REPORTE ADUANAS 20201116</v>
          </cell>
          <cell r="G201">
            <v>0</v>
          </cell>
          <cell r="H201">
            <v>1.3200909680211139</v>
          </cell>
        </row>
        <row r="202">
          <cell r="E202" t="str">
            <v>PROYECTOS DE INFRAESTRUCTURA DEL PERU S. REPORTE ADUANAS 20201116</v>
          </cell>
          <cell r="G202">
            <v>0</v>
          </cell>
          <cell r="H202">
            <v>1.3015656397498545</v>
          </cell>
        </row>
        <row r="203">
          <cell r="E203" t="str">
            <v>PROYECTOS DE INFRAESTRUCTURA DEL PERU S. REPORTE ADUANAS 20201116</v>
          </cell>
          <cell r="G203">
            <v>0</v>
          </cell>
          <cell r="H203">
            <v>1.2932120307167234</v>
          </cell>
        </row>
        <row r="204">
          <cell r="E204" t="str">
            <v>PROYECTOS DE INFRAESTRUCTURA DEL PERU S. REPORTE ADUANAS 20201116</v>
          </cell>
          <cell r="G204">
            <v>0</v>
          </cell>
          <cell r="H204">
            <v>1.260393304535637</v>
          </cell>
        </row>
        <row r="205">
          <cell r="E205" t="str">
            <v>PROYECTOS DE INFRAESTRUCTURA DEL PERU S. REPORTE ADUANAS 20201116</v>
          </cell>
          <cell r="G205">
            <v>0</v>
          </cell>
          <cell r="H205">
            <v>1.3253785684733141</v>
          </cell>
        </row>
        <row r="206">
          <cell r="E206" t="str">
            <v>PROYECTOS DE INFRAESTRUCTURA DEL PERU S. REPORTE ADUANAS 20201109</v>
          </cell>
          <cell r="G206">
            <v>0</v>
          </cell>
          <cell r="H206">
            <v>1.2570020911752404</v>
          </cell>
        </row>
        <row r="207">
          <cell r="E207" t="str">
            <v>PROYECTOS DE INFRAESTRUCTURA DEL PERU S. REPORTE ADUANAS 20201102</v>
          </cell>
          <cell r="G207">
            <v>0</v>
          </cell>
          <cell r="H207">
            <v>1.3076565969532663</v>
          </cell>
        </row>
        <row r="208">
          <cell r="E208" t="str">
            <v>PROYECTOS DE INFRAESTRUCTURA DEL PERU S. REPORTE ADUANAS 20201102</v>
          </cell>
          <cell r="G208">
            <v>0</v>
          </cell>
          <cell r="H208">
            <v>1.22303141815657</v>
          </cell>
        </row>
        <row r="209">
          <cell r="E209" t="str">
            <v>PROYECTOS DE INFRAESTRUCTURA DEL PERU S. REPORTE ADUANAS 20201102</v>
          </cell>
          <cell r="G209">
            <v>0</v>
          </cell>
          <cell r="H209">
            <v>1.2315058724832215</v>
          </cell>
        </row>
        <row r="210">
          <cell r="E210" t="str">
            <v>PROYECTOS DE INFRAESTRUCTURA DEL PERU S. REPORTE ADUANAS 20201102</v>
          </cell>
          <cell r="G210">
            <v>0</v>
          </cell>
          <cell r="H210">
            <v>1.3079277787660906</v>
          </cell>
        </row>
        <row r="211">
          <cell r="E211" t="str">
            <v>PROYECTOS DE INFRAESTRUCTURA DEL PERU S. REPORTE ADUANAS 20201102</v>
          </cell>
          <cell r="G211">
            <v>0</v>
          </cell>
          <cell r="H211">
            <v>1.2896155129097777</v>
          </cell>
        </row>
        <row r="212">
          <cell r="E212" t="str">
            <v>PROYECTOS DE INFRAESTRUCTURA DEL PERU S. REPORTE ADUANAS 20201215</v>
          </cell>
          <cell r="G212">
            <v>0</v>
          </cell>
          <cell r="H212">
            <v>1.288945147679325</v>
          </cell>
        </row>
        <row r="213">
          <cell r="E213" t="str">
            <v>PROYECTOS DE INFRAESTRUCTURA DEL PERU S. REPORTE ADUANAS 20201102</v>
          </cell>
          <cell r="G213">
            <v>0</v>
          </cell>
          <cell r="H213">
            <v>1.3378574082664616</v>
          </cell>
        </row>
        <row r="214">
          <cell r="E214" t="str">
            <v>PROYECTOS DE INFRAESTRUCTURA DEL PERU S. REPORTE ADUANAS 20201102</v>
          </cell>
          <cell r="G214">
            <v>0</v>
          </cell>
          <cell r="H214">
            <v>1.3569012094000525</v>
          </cell>
        </row>
        <row r="215">
          <cell r="E215" t="str">
            <v>PROYECTOS DE INFRAESTRUCTURA DEL PERU S. REPORTE ADUANAS 20201215</v>
          </cell>
          <cell r="G215">
            <v>0</v>
          </cell>
          <cell r="H215">
            <v>1.2708522686200332</v>
          </cell>
        </row>
        <row r="216">
          <cell r="E216" t="str">
            <v>PROYECTOS DE INFRAESTRUCTURA DEL PERU S. REPORTE ADUANAS 20201215</v>
          </cell>
          <cell r="G216">
            <v>0</v>
          </cell>
          <cell r="H216">
            <v>1.2889398471252909</v>
          </cell>
        </row>
        <row r="217">
          <cell r="E217" t="str">
            <v>PROYECTOS DE INFRAESTRUCTURA DEL PERU S. REPORTE ADUANAS 20201215</v>
          </cell>
          <cell r="G217">
            <v>0</v>
          </cell>
          <cell r="H217">
            <v>1.2708776736786283</v>
          </cell>
        </row>
        <row r="218">
          <cell r="E218" t="str">
            <v>PROYECTOS DE INFRAESTRUCTURA DEL PERU S. REPORTE ADUANAS 20201215</v>
          </cell>
          <cell r="G218">
            <v>0</v>
          </cell>
          <cell r="H218">
            <v>1.2708779696030692</v>
          </cell>
        </row>
        <row r="219">
          <cell r="E219" t="str">
            <v>PROYECTOS DE INFRAESTRUCTURA DEL PERU S. REPORTE ADUANAS 20201215</v>
          </cell>
          <cell r="G219">
            <v>0</v>
          </cell>
          <cell r="H219">
            <v>1.2708774914924648</v>
          </cell>
        </row>
        <row r="220">
          <cell r="E220" t="str">
            <v>PROYECTOS DE INFRAESTRUCTURA DEL PERU S. REPORTE ADUANAS 20201215</v>
          </cell>
          <cell r="G220">
            <v>0</v>
          </cell>
          <cell r="H220">
            <v>1.2708778364435129</v>
          </cell>
        </row>
        <row r="221">
          <cell r="E221" t="str">
            <v>PROYECTOS DE INFRAESTRUCTURA DEL PERU S. REPORTE ADUANAS 20201215</v>
          </cell>
          <cell r="G221">
            <v>0</v>
          </cell>
          <cell r="H221">
            <v>1.2708777983158759</v>
          </cell>
        </row>
        <row r="222">
          <cell r="E222" t="str">
            <v>PROYECTOS DE INFRAESTRUCTURA DEL PERU S. REPORTE ADUANAS 20201215</v>
          </cell>
          <cell r="G222">
            <v>0</v>
          </cell>
          <cell r="H222">
            <v>1.2708632291800608</v>
          </cell>
        </row>
        <row r="223">
          <cell r="E223" t="str">
            <v>PROYECTOS DE INFRAESTRUCTURA DEL PERU S. REPORTE ADUANAS 20201020</v>
          </cell>
          <cell r="G223">
            <v>0</v>
          </cell>
          <cell r="H223">
            <v>1.2418575945148858</v>
          </cell>
        </row>
        <row r="224">
          <cell r="E224" t="str">
            <v>PROYECTOS DE INFRAESTRUCTURA DEL PERU S. REPORTE ADUANAS 20201020</v>
          </cell>
          <cell r="G224">
            <v>0</v>
          </cell>
          <cell r="H224">
            <v>1.3050355027362779</v>
          </cell>
        </row>
        <row r="225">
          <cell r="E225" t="str">
            <v>PROYECTOS DE INFRAESTRUCTURA DEL PERU S. REPORTE ADUANAS 20201020</v>
          </cell>
          <cell r="G225">
            <v>0</v>
          </cell>
          <cell r="H225">
            <v>1.2867206458447824</v>
          </cell>
        </row>
        <row r="226">
          <cell r="E226" t="str">
            <v>PROYECTOS DE INFRAESTRUCTURA DEL PERU S. REPORTE ADUANAS 20201020</v>
          </cell>
          <cell r="G226">
            <v>0</v>
          </cell>
          <cell r="H226">
            <v>1.2598232285117181</v>
          </cell>
        </row>
        <row r="227">
          <cell r="E227" t="str">
            <v>PROYECTOS DE INFRAESTRUCTURA DEL PERU S. REPORTE ADUANAS 20201020</v>
          </cell>
          <cell r="G227">
            <v>0</v>
          </cell>
          <cell r="H227">
            <v>1.2421822853474236</v>
          </cell>
        </row>
        <row r="228">
          <cell r="E228" t="str">
            <v>PROYECTOS DE INFRAESTRUCTURA DEL PERU S. REPORTE ADUANAS 20201020</v>
          </cell>
          <cell r="G228">
            <v>0</v>
          </cell>
          <cell r="H228">
            <v>1.2889550264550265</v>
          </cell>
        </row>
        <row r="229">
          <cell r="E229" t="str">
            <v>PROYECTOS DE INFRAESTRUCTURA DEL PERU S. REPORTE ADUANAS 20201020</v>
          </cell>
          <cell r="G229">
            <v>0</v>
          </cell>
          <cell r="H229">
            <v>1.270866436752246</v>
          </cell>
        </row>
        <row r="230">
          <cell r="E230" t="str">
            <v>PROYECTOS DE INFRAESTRUCTURA DEL PERU S. REPORTE ADUANAS 20201020</v>
          </cell>
          <cell r="G230">
            <v>0</v>
          </cell>
          <cell r="H230">
            <v>1.3186125711782741</v>
          </cell>
        </row>
        <row r="231">
          <cell r="E231" t="str">
            <v>PROYECTOS DE INFRAESTRUCTURA DEL PERU S. REPORTE ADUANAS 20201020</v>
          </cell>
          <cell r="G231">
            <v>0</v>
          </cell>
          <cell r="H231">
            <v>1.2641676359161167</v>
          </cell>
        </row>
        <row r="232">
          <cell r="E232" t="str">
            <v>PROYECTOS DE INFRAESTRUCTURA DEL PERU S. REPORTE ADUANAS 20201020</v>
          </cell>
          <cell r="G232">
            <v>0</v>
          </cell>
          <cell r="H232">
            <v>1.2464683111908725</v>
          </cell>
        </row>
        <row r="233">
          <cell r="E233" t="str">
            <v>PROYECTOS DE INFRAESTRUCTURA DEL PERU S. REPORTE ADUANAS 20201020</v>
          </cell>
          <cell r="G233">
            <v>0</v>
          </cell>
          <cell r="H233">
            <v>1.2595114555696418</v>
          </cell>
        </row>
        <row r="234">
          <cell r="E234" t="str">
            <v>PROYECTOS DE INFRAESTRUCTURA DEL PERU S. REPORTE ADUANAS 20201027</v>
          </cell>
          <cell r="G234">
            <v>0</v>
          </cell>
          <cell r="H234">
            <v>1.3072999504872442</v>
          </cell>
        </row>
        <row r="235">
          <cell r="E235" t="str">
            <v>PROYECTOS DE INFRAESTRUCTURA DEL PERU S. REPORTE ADUANAS 20201020</v>
          </cell>
          <cell r="G235">
            <v>0</v>
          </cell>
          <cell r="H235">
            <v>1.2539639974096883</v>
          </cell>
        </row>
        <row r="236">
          <cell r="E236" t="str">
            <v>PROYECTOS DE INFRAESTRUCTURA DEL PERU S. REPORTE ADUANAS 20201020</v>
          </cell>
          <cell r="G236">
            <v>0</v>
          </cell>
          <cell r="H236">
            <v>1.2529000708520304</v>
          </cell>
        </row>
        <row r="237">
          <cell r="E237" t="str">
            <v>PROYECTOS DE INFRAESTRUCTURA DEL PERU S. REPORTE ADUANAS 20201026</v>
          </cell>
          <cell r="G237">
            <v>0</v>
          </cell>
          <cell r="H237">
            <v>1.2781178952302825</v>
          </cell>
        </row>
        <row r="238">
          <cell r="E238" t="str">
            <v>PROYECTOS DE INFRAESTRUCTURA DEL PERU S. REPORTE ADUANAS 20201026</v>
          </cell>
          <cell r="G238">
            <v>0</v>
          </cell>
          <cell r="H238">
            <v>1.2963124965997497</v>
          </cell>
        </row>
        <row r="239">
          <cell r="E239" t="str">
            <v>PROYECTOS DE INFRAESTRUCTURA DEL PERU S. REPORTE ADUANAS 20201026</v>
          </cell>
          <cell r="G239">
            <v>0</v>
          </cell>
          <cell r="H239">
            <v>1.2919178397929152</v>
          </cell>
        </row>
        <row r="240">
          <cell r="E240" t="str">
            <v>PROYECTOS DE INFRAESTRUCTURA DEL PERU S. REPORTE ADUANAS 20201026</v>
          </cell>
          <cell r="G240">
            <v>0</v>
          </cell>
          <cell r="H240">
            <v>1.3113742420488745</v>
          </cell>
        </row>
        <row r="241">
          <cell r="E241" t="str">
            <v>PROYECTOS DE INFRAESTRUCTURA DEL PERU S. REPORTE ADUANAS 20201026</v>
          </cell>
          <cell r="G241">
            <v>0</v>
          </cell>
          <cell r="H241">
            <v>1.2569099210011407</v>
          </cell>
        </row>
        <row r="242">
          <cell r="E242" t="str">
            <v>PROYECTOS DE INFRAESTRUCTURA DEL PERU S. REPORTE ADUANAS 20201026</v>
          </cell>
          <cell r="G242">
            <v>0</v>
          </cell>
          <cell r="H242">
            <v>1.2558423433083856</v>
          </cell>
        </row>
        <row r="243">
          <cell r="E243" t="str">
            <v>PROYECTOS DE INFRAESTRUCTURA DEL PERU S. REPORTE ADUANAS 20201026</v>
          </cell>
          <cell r="G243">
            <v>0</v>
          </cell>
          <cell r="H243">
            <v>1.2855940201883915</v>
          </cell>
        </row>
        <row r="244">
          <cell r="E244" t="str">
            <v>PROYECTOS DE INFRAESTRUCTURA DEL PERU S. REPORTE ADUANAS 20201026</v>
          </cell>
          <cell r="G244">
            <v>0</v>
          </cell>
          <cell r="H244">
            <v>1.3049596935758159</v>
          </cell>
        </row>
        <row r="245">
          <cell r="E245" t="str">
            <v>PROYECTOS DE INFRAESTRUCTURA DEL PERU S. REPORTE ADUANAS 20201026</v>
          </cell>
          <cell r="G245">
            <v>0</v>
          </cell>
          <cell r="H245">
            <v>1.3010637040280209</v>
          </cell>
        </row>
        <row r="246">
          <cell r="E246" t="str">
            <v>PROYECTOS DE INFRAESTRUCTURA DEL PERU S. REPORTE ADUANAS 20201026</v>
          </cell>
          <cell r="G246">
            <v>0</v>
          </cell>
          <cell r="H246">
            <v>1.2521773039291109</v>
          </cell>
        </row>
        <row r="247">
          <cell r="E247" t="str">
            <v>PROYECTOS DE INFRAESTRUCTURA DEL PERU S. REPORTE ADUANAS 20201026</v>
          </cell>
          <cell r="G247">
            <v>0</v>
          </cell>
          <cell r="H247">
            <v>1.2710397825090327</v>
          </cell>
        </row>
        <row r="248">
          <cell r="E248" t="str">
            <v>PROYECTOS DE INFRAESTRUCTURA DEL PERU S. REPORTE ADUANAS 20201026</v>
          </cell>
          <cell r="G248">
            <v>0</v>
          </cell>
          <cell r="H248">
            <v>1.2613304597701149</v>
          </cell>
        </row>
        <row r="249">
          <cell r="E249" t="str">
            <v>PROYECTOS DE INFRAESTRUCTURA DEL PERU S. REPORTE ADUANAS 20201026</v>
          </cell>
          <cell r="G249">
            <v>0</v>
          </cell>
          <cell r="H249">
            <v>1.264789831400563</v>
          </cell>
        </row>
        <row r="250">
          <cell r="E250" t="str">
            <v>PROYECTOS DE INFRAESTRUCTURA DEL PERU S. REPORTE ADUANAS 20201026</v>
          </cell>
          <cell r="G250">
            <v>0</v>
          </cell>
          <cell r="H250">
            <v>1.2637155299405542</v>
          </cell>
        </row>
        <row r="251">
          <cell r="E251" t="str">
            <v>PROYECTOS DE INFRAESTRUCTURA DEL PERU S. REPORTE ADUANAS 20201027</v>
          </cell>
          <cell r="G251">
            <v>0</v>
          </cell>
          <cell r="H251">
            <v>1.2893273245629622</v>
          </cell>
        </row>
        <row r="252">
          <cell r="E252" t="str">
            <v>OBRITEC S.A.C. REPORTE ADUANAS 20201013</v>
          </cell>
          <cell r="G252">
            <v>0</v>
          </cell>
          <cell r="H252">
            <v>1.1350000380485652</v>
          </cell>
        </row>
        <row r="253">
          <cell r="E253" t="str">
            <v>SIEMENS ENERGY SOCIEDAD ANONIMA CERRADA REPORTE ADUANAS 20201229</v>
          </cell>
          <cell r="G253">
            <v>0</v>
          </cell>
          <cell r="H253">
            <v>2.100000053237109</v>
          </cell>
        </row>
        <row r="254">
          <cell r="E254" t="str">
            <v>PROYECTOS DE INFRAESTRUCTURA DEL PERU S. REPORTE ADUANAS 20201222</v>
          </cell>
          <cell r="G254">
            <v>0</v>
          </cell>
          <cell r="H254">
            <v>1.3298425589090448</v>
          </cell>
        </row>
        <row r="255">
          <cell r="E255" t="str">
            <v>PROYECTOS DE INFRAESTRUCTURA DEL PERU S. REPORTE ADUANAS 20201222</v>
          </cell>
          <cell r="G255">
            <v>0</v>
          </cell>
          <cell r="H255">
            <v>1.301685654885655</v>
          </cell>
        </row>
        <row r="256">
          <cell r="E256" t="str">
            <v>PROYECTOS DE INFRAESTRUCTURA DEL PERU S. REPORTE ADUANAS 20201222</v>
          </cell>
          <cell r="G256">
            <v>0</v>
          </cell>
          <cell r="H256">
            <v>1.2978489135927236</v>
          </cell>
        </row>
        <row r="257">
          <cell r="E257" t="str">
            <v>PROYECTOS DE INFRAESTRUCTURA DEL PERU S. REPORTE ADUANAS 20201222</v>
          </cell>
          <cell r="G257">
            <v>0</v>
          </cell>
          <cell r="H257">
            <v>1.3085881433632005</v>
          </cell>
        </row>
        <row r="258">
          <cell r="E258" t="str">
            <v>PROYECTOS DE INFRAESTRUCTURA DEL PERU S. REPORTE ADUANAS 20201222</v>
          </cell>
          <cell r="G258">
            <v>0</v>
          </cell>
          <cell r="H258">
            <v>1.3015819327731093</v>
          </cell>
        </row>
        <row r="259">
          <cell r="E259" t="str">
            <v>PROYECTOS DE INFRAESTRUCTURA DEL PERU S. REPORTE ADUANAS 20201222</v>
          </cell>
          <cell r="G259">
            <v>0</v>
          </cell>
          <cell r="H259">
            <v>1.311176519656327</v>
          </cell>
        </row>
        <row r="260">
          <cell r="E260" t="str">
            <v>PROYECTOS DE INFRAESTRUCTURA DEL PERU S. REPORTE ADUANAS 20201222</v>
          </cell>
          <cell r="G260">
            <v>0</v>
          </cell>
          <cell r="H260">
            <v>1.2936202105263157</v>
          </cell>
        </row>
        <row r="261">
          <cell r="E261" t="str">
            <v>REPORTE EMPRESA :ENEL DISTRIBUCIÓN PERÚ - CON FACTURA N° E001-388</v>
          </cell>
          <cell r="G261">
            <v>1</v>
          </cell>
          <cell r="H261">
            <v>2</v>
          </cell>
        </row>
        <row r="262">
          <cell r="E262" t="str">
            <v>REPORTE EMPRESA :ENEL DISTRIBUCIÓN PERÚ - CON FACTURA N° E001-388</v>
          </cell>
          <cell r="G262">
            <v>1</v>
          </cell>
          <cell r="H262">
            <v>2.0099999999999998</v>
          </cell>
        </row>
        <row r="263">
          <cell r="E263" t="str">
            <v>REPORTE EMPRESA :TRANSMANTARO - CON FACTURA N° E001-127</v>
          </cell>
          <cell r="G263">
            <v>1</v>
          </cell>
          <cell r="H263">
            <v>2.6</v>
          </cell>
        </row>
        <row r="264">
          <cell r="E264" t="str">
            <v>REPORTE EMPRESA :TRANSMANTARO - CON FACTURA N° E001-127</v>
          </cell>
          <cell r="G264">
            <v>1</v>
          </cell>
          <cell r="H264">
            <v>3.01</v>
          </cell>
        </row>
        <row r="265">
          <cell r="E265" t="str">
            <v>REPORTE EMPRESA :TRANSMANTARO - CON FACTURA N° E001-0000115</v>
          </cell>
          <cell r="G265">
            <v>1</v>
          </cell>
          <cell r="H265">
            <v>3.03</v>
          </cell>
        </row>
        <row r="275">
          <cell r="G275" t="str">
            <v>US$/kg</v>
          </cell>
          <cell r="H275">
            <v>1.3032281698554655</v>
          </cell>
        </row>
        <row r="276">
          <cell r="G276" t="str">
            <v>US$/Unidad</v>
          </cell>
          <cell r="H276">
            <v>1.3032281698554655</v>
          </cell>
        </row>
        <row r="281">
          <cell r="H281" t="str">
            <v>I-404</v>
          </cell>
        </row>
        <row r="284">
          <cell r="E284" t="str">
            <v xml:space="preserve"> </v>
          </cell>
        </row>
        <row r="285">
          <cell r="E285" t="str">
            <v>PSA-TA</v>
          </cell>
          <cell r="F285" t="str">
            <v>Parrillas:Para suspensión y anclaje</v>
          </cell>
          <cell r="H285">
            <v>1.2399287398182002</v>
          </cell>
        </row>
        <row r="287">
          <cell r="E287" t="str">
            <v>Parrillas:Para suspensión y anclaje</v>
          </cell>
        </row>
        <row r="289">
          <cell r="F289" t="str">
            <v>TIPO DE CAMBIO (S/.POR US$) :</v>
          </cell>
          <cell r="G289">
            <v>3.6240000000000001</v>
          </cell>
        </row>
        <row r="290">
          <cell r="F290" t="str">
            <v>FECHA DE REFERENCIA :</v>
          </cell>
          <cell r="G290">
            <v>44196</v>
          </cell>
        </row>
        <row r="292">
          <cell r="H292" t="str">
            <v xml:space="preserve">PRECIO </v>
          </cell>
        </row>
        <row r="293">
          <cell r="E293" t="str">
            <v>FUENTE</v>
          </cell>
          <cell r="G293" t="str">
            <v>TIPO</v>
          </cell>
          <cell r="H293" t="str">
            <v>UNITARIO</v>
          </cell>
        </row>
        <row r="294">
          <cell r="H294" t="str">
            <v>(US$/KG)</v>
          </cell>
        </row>
        <row r="295">
          <cell r="E295" t="str">
            <v>PROYECTOS DE INFRAESTRUCTURA DEL PERU S. REPORTE ADUANAS 20160525</v>
          </cell>
          <cell r="G295">
            <v>0</v>
          </cell>
          <cell r="H295">
            <v>1.239929652852118</v>
          </cell>
        </row>
        <row r="296">
          <cell r="E296" t="str">
            <v>PROYECTOS DE INFRAESTRUCTURA DEL PERU S. REPORTE ADUANAS 20160525</v>
          </cell>
          <cell r="G296">
            <v>0</v>
          </cell>
          <cell r="H296">
            <v>1.2399278267842824</v>
          </cell>
        </row>
        <row r="297">
          <cell r="E297" t="str">
            <v>PROYECTOS DE INFRAESTRUCTURA DEL PERU S. REPORTE ADUANAS 20160525</v>
          </cell>
          <cell r="G297">
            <v>0</v>
          </cell>
          <cell r="H297">
            <v>1.2399295939920207</v>
          </cell>
        </row>
        <row r="298">
          <cell r="E298" t="str">
            <v>PROYECTOS DE INFRAESTRUCTURA DEL PERU S. REPORTE ADUANAS 20160525</v>
          </cell>
          <cell r="G298">
            <v>0</v>
          </cell>
          <cell r="H298">
            <v>1.23992678616511</v>
          </cell>
        </row>
        <row r="299">
          <cell r="E299" t="str">
            <v>PROYECTOS DE INFRAESTRUCTURA DEL PERU S. REPORTE ADUANAS 20160525</v>
          </cell>
          <cell r="G299">
            <v>0</v>
          </cell>
          <cell r="H299">
            <v>1.2399273743016759</v>
          </cell>
        </row>
        <row r="300">
          <cell r="E300" t="str">
            <v>PROYECTOS DE INFRAESTRUCTURA DEL PERU S. REPORTE ADUANAS 20160525</v>
          </cell>
          <cell r="G300">
            <v>0</v>
          </cell>
          <cell r="H300">
            <v>1.2399598393574298</v>
          </cell>
        </row>
        <row r="301">
          <cell r="G301" t="str">
            <v>US$/Unidad</v>
          </cell>
          <cell r="H301">
            <v>1.2399287398182002</v>
          </cell>
        </row>
        <row r="302">
          <cell r="G302" t="str">
            <v>US$/Unidad</v>
          </cell>
          <cell r="H302">
            <v>1.2399287398182002</v>
          </cell>
        </row>
        <row r="307">
          <cell r="H307" t="str">
            <v>I-404</v>
          </cell>
        </row>
        <row r="310">
          <cell r="E310" t="str">
            <v xml:space="preserve"> </v>
          </cell>
        </row>
        <row r="311">
          <cell r="E311" t="str">
            <v>SSU220</v>
          </cell>
          <cell r="F311" t="str">
            <v>Stubs:Para suspensión 220KV</v>
          </cell>
          <cell r="H311">
            <v>53.97</v>
          </cell>
        </row>
        <row r="313">
          <cell r="E313" t="str">
            <v>Stubs:Para suspensión 220KV</v>
          </cell>
        </row>
        <row r="315">
          <cell r="F315" t="str">
            <v>TIPO DE CAMBIO (S/.POR US$) :</v>
          </cell>
          <cell r="G315">
            <v>3.6240000000000001</v>
          </cell>
        </row>
        <row r="316">
          <cell r="F316" t="str">
            <v>FECHA DE REFERENCIA :</v>
          </cell>
          <cell r="G316">
            <v>44196</v>
          </cell>
        </row>
        <row r="318">
          <cell r="H318" t="str">
            <v xml:space="preserve">PRECIO </v>
          </cell>
        </row>
        <row r="319">
          <cell r="E319" t="str">
            <v>FUENTE</v>
          </cell>
          <cell r="G319" t="str">
            <v>TIPO</v>
          </cell>
          <cell r="H319" t="str">
            <v>UNITARIO</v>
          </cell>
        </row>
        <row r="320">
          <cell r="H320" t="str">
            <v>(US$/UND)</v>
          </cell>
        </row>
        <row r="321">
          <cell r="E321" t="str">
            <v>VALOR DETERMINADO POR PESO DE STUB (Estudio CESEL 2001)</v>
          </cell>
          <cell r="G321">
            <v>0</v>
          </cell>
          <cell r="H321">
            <v>53.97</v>
          </cell>
        </row>
        <row r="333">
          <cell r="G333" t="str">
            <v>US$/Unidad</v>
          </cell>
          <cell r="H333">
            <v>53.97</v>
          </cell>
        </row>
        <row r="334">
          <cell r="G334" t="str">
            <v>US$/Unidad</v>
          </cell>
          <cell r="H334" t="str">
            <v>NO APLICA</v>
          </cell>
        </row>
        <row r="339">
          <cell r="H339" t="str">
            <v>I-404</v>
          </cell>
        </row>
        <row r="342">
          <cell r="E342" t="str">
            <v xml:space="preserve"> </v>
          </cell>
        </row>
        <row r="343">
          <cell r="E343" t="str">
            <v>SSU138</v>
          </cell>
          <cell r="F343" t="str">
            <v>Stubs:Para suspensión 138KV</v>
          </cell>
          <cell r="H343">
            <v>12.290254186602873</v>
          </cell>
        </row>
        <row r="345">
          <cell r="E345" t="str">
            <v>Stubs:Para suspensión 138KV</v>
          </cell>
        </row>
        <row r="347">
          <cell r="F347" t="str">
            <v>TIPO DE CAMBIO (S/.POR US$) :</v>
          </cell>
          <cell r="G347">
            <v>3.6240000000000001</v>
          </cell>
        </row>
        <row r="348">
          <cell r="F348" t="str">
            <v>FECHA DE REFERENCIA :</v>
          </cell>
          <cell r="G348">
            <v>44196</v>
          </cell>
        </row>
        <row r="350">
          <cell r="H350" t="str">
            <v xml:space="preserve">PRECIO </v>
          </cell>
        </row>
        <row r="351">
          <cell r="E351" t="str">
            <v>FUENTE</v>
          </cell>
          <cell r="G351" t="str">
            <v>TIPO</v>
          </cell>
          <cell r="H351" t="str">
            <v>UNITARIO</v>
          </cell>
        </row>
        <row r="352">
          <cell r="H352" t="str">
            <v>(US$/UND)</v>
          </cell>
        </row>
        <row r="353">
          <cell r="E353" t="str">
            <v xml:space="preserve">DIRECCION EJECUTIVA DE PROYECTOS D.E.P. (20031001 - REPORTE ADUANAS)-LLTT HUALLANCA - SIHUAS - TAYABAMBA </v>
          </cell>
          <cell r="G353">
            <v>0</v>
          </cell>
          <cell r="H353">
            <v>10.695394736842106</v>
          </cell>
        </row>
        <row r="354">
          <cell r="E354" t="str">
            <v xml:space="preserve">DIRECCION EJECUTIVA DE PROYECTOS D.E.P. (20031001 - REPORTE ADUANAS)-LLTT HUALLANCA - SIHUAS - TAYABAMBA </v>
          </cell>
          <cell r="G354">
            <v>0</v>
          </cell>
          <cell r="H354">
            <v>13.885113636363638</v>
          </cell>
        </row>
        <row r="363">
          <cell r="G363" t="str">
            <v>US$/Unidad</v>
          </cell>
          <cell r="H363">
            <v>12.290254186602873</v>
          </cell>
        </row>
        <row r="364">
          <cell r="G364" t="str">
            <v>US$/Unidad</v>
          </cell>
          <cell r="H364">
            <v>12.290254186602873</v>
          </cell>
        </row>
        <row r="369">
          <cell r="H369" t="str">
            <v>I-404</v>
          </cell>
        </row>
        <row r="372">
          <cell r="E372" t="str">
            <v xml:space="preserve"> </v>
          </cell>
        </row>
        <row r="373">
          <cell r="E373" t="str">
            <v>SSU060</v>
          </cell>
          <cell r="F373" t="str">
            <v>Stubs:Para suspensión 60KV</v>
          </cell>
          <cell r="H373">
            <v>18.190697866826156</v>
          </cell>
        </row>
        <row r="375">
          <cell r="E375" t="str">
            <v>Stubs:Para suspensión 60KV</v>
          </cell>
        </row>
        <row r="377">
          <cell r="F377" t="str">
            <v>TIPO DE CAMBIO (S/.POR US$) :</v>
          </cell>
          <cell r="G377">
            <v>3.6240000000000001</v>
          </cell>
        </row>
        <row r="378">
          <cell r="F378" t="str">
            <v>FECHA DE REFERENCIA :</v>
          </cell>
          <cell r="G378">
            <v>44196</v>
          </cell>
        </row>
        <row r="380">
          <cell r="H380" t="str">
            <v xml:space="preserve">PRECIO </v>
          </cell>
        </row>
        <row r="381">
          <cell r="E381" t="str">
            <v>FUENTE</v>
          </cell>
          <cell r="G381" t="str">
            <v>TIPO</v>
          </cell>
          <cell r="H381" t="str">
            <v>UNITARIO</v>
          </cell>
        </row>
        <row r="382">
          <cell r="H382" t="str">
            <v>(US$/UND)</v>
          </cell>
        </row>
        <row r="383">
          <cell r="E383" t="str">
            <v>DIRECCION EJECUTIVA DE PROYECTOS D.E.P. (20031001 - REPORTE ADUANAS)-LLTT PUQUIO CORA CORA</v>
          </cell>
          <cell r="G383">
            <v>0</v>
          </cell>
          <cell r="H383">
            <v>19.580227272727271</v>
          </cell>
        </row>
        <row r="384">
          <cell r="E384" t="str">
            <v>DIRECCION EJECUTIVA DE PROYECTOS D.E.P. (20031001 - REPORTE ADUANAS)-LLTT PUQUIO CORA CORA</v>
          </cell>
          <cell r="G384">
            <v>0</v>
          </cell>
          <cell r="H384">
            <v>20.422499999999999</v>
          </cell>
        </row>
        <row r="385">
          <cell r="E385" t="str">
            <v>DIRECCION EJECUTIVA DE PROYECTOS D.E.P. (20031001 - REPORTE ADUANAS)-LLTT CAJAMARCA CELENDIN</v>
          </cell>
          <cell r="G385">
            <v>0</v>
          </cell>
          <cell r="H385">
            <v>16.380037878787878</v>
          </cell>
        </row>
        <row r="386">
          <cell r="E386" t="str">
            <v>DIRECCION EJECUTIVA DE PROYECTOS D.E.P. (20031001 - REPORTE ADUANAS)-LLTT CAJAMARCA CELENDIN</v>
          </cell>
          <cell r="G386">
            <v>0</v>
          </cell>
          <cell r="H386">
            <v>23.148888888888887</v>
          </cell>
        </row>
        <row r="387">
          <cell r="E387" t="str">
            <v>DIRECCION EJECUTIVA DE PROYECTOS D.E.P. (20031001 - REPORTE ADUANAS)-LLTT CHULUCANAS MORROPON</v>
          </cell>
          <cell r="G387">
            <v>0</v>
          </cell>
          <cell r="H387">
            <v>16.380026315789472</v>
          </cell>
        </row>
        <row r="390">
          <cell r="G390" t="str">
            <v>US$/Unidad</v>
          </cell>
          <cell r="H390">
            <v>19.182336071238701</v>
          </cell>
        </row>
        <row r="391">
          <cell r="G391" t="str">
            <v>US$/Unidad</v>
          </cell>
          <cell r="H391">
            <v>18.190697866826156</v>
          </cell>
        </row>
        <row r="396">
          <cell r="H396" t="str">
            <v>I-404</v>
          </cell>
        </row>
        <row r="399">
          <cell r="E399" t="str">
            <v xml:space="preserve"> </v>
          </cell>
        </row>
        <row r="400">
          <cell r="E400" t="str">
            <v>SAN220</v>
          </cell>
          <cell r="F400" t="str">
            <v>Stubs:Para anclaje 220KV</v>
          </cell>
          <cell r="H400">
            <v>107.94</v>
          </cell>
        </row>
        <row r="402">
          <cell r="E402" t="str">
            <v>Stubs:Para anclaje 220KV</v>
          </cell>
        </row>
        <row r="404">
          <cell r="F404" t="str">
            <v>TIPO DE CAMBIO (S/.POR US$) :</v>
          </cell>
          <cell r="G404">
            <v>3.6240000000000001</v>
          </cell>
        </row>
        <row r="405">
          <cell r="F405" t="str">
            <v>FECHA DE REFERENCIA :</v>
          </cell>
          <cell r="G405">
            <v>44196</v>
          </cell>
        </row>
        <row r="407">
          <cell r="H407" t="str">
            <v xml:space="preserve">PRECIO </v>
          </cell>
        </row>
        <row r="408">
          <cell r="E408" t="str">
            <v>FUENTE</v>
          </cell>
          <cell r="G408" t="str">
            <v>TIPO</v>
          </cell>
          <cell r="H408" t="str">
            <v>UNITARIO</v>
          </cell>
        </row>
        <row r="409">
          <cell r="H409" t="str">
            <v>(US$/UND)</v>
          </cell>
        </row>
        <row r="410">
          <cell r="E410" t="str">
            <v>VALOR CALCULADO: A PARTIR DE PRECIOS DE COTIZACIONES Y PROYECTOS S&amp;Z DE TORRES</v>
          </cell>
          <cell r="G410">
            <v>0</v>
          </cell>
          <cell r="H410">
            <v>107.94</v>
          </cell>
        </row>
        <row r="422">
          <cell r="G422" t="str">
            <v>US$/Unidad</v>
          </cell>
          <cell r="H422">
            <v>107.94</v>
          </cell>
        </row>
        <row r="423">
          <cell r="G423" t="str">
            <v>US$/Unidad</v>
          </cell>
          <cell r="H423" t="str">
            <v>NO APLICA</v>
          </cell>
        </row>
        <row r="428">
          <cell r="H428" t="str">
            <v>I-404</v>
          </cell>
        </row>
        <row r="431">
          <cell r="E431" t="str">
            <v xml:space="preserve"> </v>
          </cell>
        </row>
        <row r="432">
          <cell r="E432" t="str">
            <v>SAN138</v>
          </cell>
          <cell r="F432" t="str">
            <v>Stubs:Para anclaje 138KV</v>
          </cell>
          <cell r="H432">
            <v>23.454424132630653</v>
          </cell>
        </row>
        <row r="434">
          <cell r="E434" t="str">
            <v>Stubs:Para anclaje 138KV</v>
          </cell>
        </row>
        <row r="436">
          <cell r="F436" t="str">
            <v>TIPO DE CAMBIO (S/.POR US$) :</v>
          </cell>
          <cell r="G436">
            <v>3.6240000000000001</v>
          </cell>
        </row>
        <row r="437">
          <cell r="F437" t="str">
            <v>FECHA DE REFERENCIA :</v>
          </cell>
          <cell r="G437">
            <v>44196</v>
          </cell>
        </row>
        <row r="439">
          <cell r="H439" t="str">
            <v xml:space="preserve">PRECIO </v>
          </cell>
        </row>
        <row r="440">
          <cell r="E440" t="str">
            <v>FUENTE</v>
          </cell>
          <cell r="G440" t="str">
            <v>TIPO</v>
          </cell>
          <cell r="H440" t="str">
            <v>UNITARIO</v>
          </cell>
        </row>
        <row r="441">
          <cell r="H441" t="str">
            <v>(US$/UND)</v>
          </cell>
        </row>
        <row r="442">
          <cell r="E442" t="str">
            <v xml:space="preserve">DIRECCION EJECUTIVA DE PROYECTOS D.E.P. (20031001 - REPORTE ADUANAS)-LLTT HUALLANCA - SIHUAS - TAYABAMBA </v>
          </cell>
          <cell r="G442">
            <v>0</v>
          </cell>
          <cell r="H442">
            <v>17.874848484848485</v>
          </cell>
        </row>
        <row r="443">
          <cell r="E443" t="str">
            <v xml:space="preserve">DIRECCION EJECUTIVA DE PROYECTOS D.E.P. (20031001 - REPORTE ADUANAS)-LLTT HUALLANCA - SIHUAS - TAYABAMBA </v>
          </cell>
          <cell r="G443">
            <v>0</v>
          </cell>
          <cell r="H443">
            <v>21.864673913043479</v>
          </cell>
        </row>
        <row r="444">
          <cell r="E444" t="str">
            <v xml:space="preserve">DIRECCION EJECUTIVA DE PROYECTOS D.E.P. (20031001 - REPORTE ADUANAS)-LLTT HUALLANCA - SIHUAS - TAYABAMBA </v>
          </cell>
          <cell r="G444">
            <v>0</v>
          </cell>
          <cell r="H444">
            <v>30.623750000000001</v>
          </cell>
        </row>
        <row r="451">
          <cell r="G451" t="str">
            <v>US$/Unidad</v>
          </cell>
          <cell r="H451">
            <v>23.454424132630653</v>
          </cell>
        </row>
        <row r="452">
          <cell r="G452" t="str">
            <v>US$/Unidad</v>
          </cell>
          <cell r="H452">
            <v>23.454424132630653</v>
          </cell>
        </row>
        <row r="457">
          <cell r="H457" t="str">
            <v>I-404</v>
          </cell>
        </row>
        <row r="460">
          <cell r="E460" t="str">
            <v xml:space="preserve"> </v>
          </cell>
        </row>
        <row r="461">
          <cell r="E461" t="str">
            <v>SAN060</v>
          </cell>
          <cell r="F461" t="str">
            <v>Stubs:Para anclaje 60KV</v>
          </cell>
          <cell r="H461">
            <v>20.699001785714287</v>
          </cell>
        </row>
        <row r="463">
          <cell r="E463" t="str">
            <v>Stubs:Para anclaje 60KV</v>
          </cell>
        </row>
        <row r="465">
          <cell r="F465" t="str">
            <v>TIPO DE CAMBIO (S/.POR US$) :</v>
          </cell>
          <cell r="G465">
            <v>3.6240000000000001</v>
          </cell>
        </row>
        <row r="466">
          <cell r="F466" t="str">
            <v>FECHA DE REFERENCIA :</v>
          </cell>
          <cell r="G466">
            <v>44196</v>
          </cell>
        </row>
        <row r="468">
          <cell r="H468" t="str">
            <v xml:space="preserve">PRECIO </v>
          </cell>
        </row>
        <row r="469">
          <cell r="E469" t="str">
            <v>FUENTE</v>
          </cell>
          <cell r="G469" t="str">
            <v>TIPO</v>
          </cell>
          <cell r="H469" t="str">
            <v>UNITARIO</v>
          </cell>
        </row>
        <row r="470">
          <cell r="H470" t="str">
            <v>(US$/UND)</v>
          </cell>
        </row>
        <row r="471">
          <cell r="E471" t="str">
            <v>DIRECCION EJECUTIVA DE PROYECTOS D.E.P. (20031001 - REPORTE ADUANAS)-LLTT PUQUIO CORA CORA</v>
          </cell>
          <cell r="G471">
            <v>0</v>
          </cell>
          <cell r="H471">
            <v>20.422499999999999</v>
          </cell>
        </row>
        <row r="472">
          <cell r="E472" t="str">
            <v>DIRECCION EJECUTIVA DE PROYECTOS D.E.P. (20031001 - REPORTE ADUANAS)-LLTT PUQUIO CORA CORA</v>
          </cell>
          <cell r="G472">
            <v>0</v>
          </cell>
          <cell r="H472">
            <v>22.1171875</v>
          </cell>
        </row>
        <row r="473">
          <cell r="E473" t="str">
            <v>DIRECCION EJECUTIVA DE PROYECTOS D.E.P. (20031001 - REPORTE ADUANAS)-LLTT PUQUIO CORA CORA</v>
          </cell>
          <cell r="G473">
            <v>0</v>
          </cell>
          <cell r="H473">
            <v>21.276250000000001</v>
          </cell>
        </row>
        <row r="474">
          <cell r="E474" t="str">
            <v>DIRECCION EJECUTIVA DE PROYECTOS D.E.P. (20031001 - REPORTE ADUANAS)-LLTT CAJAMARCA CELENDIN</v>
          </cell>
          <cell r="G474">
            <v>0</v>
          </cell>
          <cell r="H474">
            <v>20.611900000000002</v>
          </cell>
        </row>
        <row r="475">
          <cell r="E475" t="str">
            <v>DIRECCION EJECUTIVA DE PROYECTOS D.E.P. (20031001 - REPORTE ADUANAS)-LLTT CAJAMARCA CELENDIN</v>
          </cell>
          <cell r="G475">
            <v>0</v>
          </cell>
          <cell r="H475">
            <v>19.771249999999998</v>
          </cell>
        </row>
        <row r="476">
          <cell r="E476" t="str">
            <v>DIRECCION EJECUTIVA DE PROYECTOS D.E.P. (20031001 - REPORTE ADUANAS)-LLTT CAJAMARCA CELENDIN</v>
          </cell>
          <cell r="G476">
            <v>0</v>
          </cell>
          <cell r="H476">
            <v>23.14875</v>
          </cell>
        </row>
        <row r="477">
          <cell r="E477" t="str">
            <v>DIRECCION EJECUTIVA DE PROYECTOS D.E.P. (20031001 - REPORTE ADUANAS)-LLTT CHULUCANAS MORROPON</v>
          </cell>
          <cell r="G477">
            <v>0</v>
          </cell>
          <cell r="H477">
            <v>20.485357142857143</v>
          </cell>
        </row>
        <row r="478">
          <cell r="E478" t="str">
            <v>DIRECCION EJECUTIVA DE PROYECTOS D.E.P. (20031001 - REPORTE ADUANAS)-LLTT CHULUCANAS MORROPON</v>
          </cell>
          <cell r="G478">
            <v>0</v>
          </cell>
          <cell r="H478">
            <v>19.77</v>
          </cell>
        </row>
        <row r="480">
          <cell r="G480" t="str">
            <v>US$/Unidad</v>
          </cell>
          <cell r="H480">
            <v>20.950399330357143</v>
          </cell>
        </row>
        <row r="481">
          <cell r="G481" t="str">
            <v>US$/Unidad</v>
          </cell>
          <cell r="H481">
            <v>20.699001785714287</v>
          </cell>
        </row>
        <row r="486">
          <cell r="H486" t="str">
            <v>I-404</v>
          </cell>
        </row>
        <row r="489">
          <cell r="E489" t="str">
            <v xml:space="preserve"> </v>
          </cell>
        </row>
        <row r="490">
          <cell r="E490" t="str">
            <v>STUBS</v>
          </cell>
          <cell r="F490" t="str">
            <v>Stubs:(en US$/kg)</v>
          </cell>
          <cell r="H490">
            <v>1.4090608695652174</v>
          </cell>
        </row>
        <row r="492">
          <cell r="E492" t="str">
            <v>Stubs:(en US$/kg)</v>
          </cell>
        </row>
        <row r="494">
          <cell r="F494" t="str">
            <v>TIPO DE CAMBIO (S/.POR US$) :</v>
          </cell>
          <cell r="G494">
            <v>3.6240000000000001</v>
          </cell>
        </row>
        <row r="495">
          <cell r="F495" t="str">
            <v>FECHA DE REFERENCIA :</v>
          </cell>
          <cell r="G495">
            <v>44196</v>
          </cell>
        </row>
        <row r="497">
          <cell r="H497" t="str">
            <v xml:space="preserve">PRECIO </v>
          </cell>
        </row>
        <row r="498">
          <cell r="E498" t="str">
            <v>FUENTE</v>
          </cell>
          <cell r="G498" t="str">
            <v>TIPO</v>
          </cell>
          <cell r="H498" t="str">
            <v>UNITARIO</v>
          </cell>
        </row>
        <row r="499">
          <cell r="H499" t="str">
            <v>(US$/UND)</v>
          </cell>
        </row>
        <row r="500">
          <cell r="E500" t="str">
            <v>SERV ESP Y LOGISTICA EN GENERAL SA REPORTE ADUANAS 20190608</v>
          </cell>
          <cell r="G500">
            <v>0</v>
          </cell>
          <cell r="H500">
            <v>1.4090608695652174</v>
          </cell>
        </row>
        <row r="509">
          <cell r="G509" t="str">
            <v>US$/Unidad</v>
          </cell>
          <cell r="H509">
            <v>1.4090608695652174</v>
          </cell>
        </row>
        <row r="510">
          <cell r="G510" t="str">
            <v>US$/Unidad</v>
          </cell>
          <cell r="H510" t="str">
            <v>NO APLICA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Datos Conductor"/>
      <sheetName val="ANALISIS MONTAJE"/>
      <sheetName val="Resumen Peso"/>
      <sheetName val="Resumen Vano"/>
      <sheetName val="PLANTILLA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CODIGO</v>
          </cell>
          <cell r="C3" t="str">
            <v>DESCRIPCION</v>
          </cell>
          <cell r="D3" t="str">
            <v>PESO TOTAL</v>
          </cell>
        </row>
        <row r="4">
          <cell r="B4" t="str">
            <v>TA220COR0D0C1600S-6</v>
          </cell>
          <cell r="C4" t="str">
            <v>Torre de suspensión tipo SC2 (5°)Tipo SC2-6</v>
          </cell>
          <cell r="D4">
            <v>4296.1618276402132</v>
          </cell>
        </row>
        <row r="5">
          <cell r="B5" t="str">
            <v>TA220COR0D0C1600S-3</v>
          </cell>
          <cell r="C5" t="str">
            <v>Torre de suspensión tipo SC2 (5°)Tipo SC2-3</v>
          </cell>
          <cell r="D5">
            <v>4915.4283973901538</v>
          </cell>
        </row>
        <row r="6">
          <cell r="B6" t="str">
            <v>TA220COR0D0C1600S±0</v>
          </cell>
          <cell r="C6" t="str">
            <v>Torre de suspensión tipo SC2 (5°)Tipo SC2±0</v>
          </cell>
          <cell r="D6">
            <v>5529.165801338756</v>
          </cell>
        </row>
        <row r="7">
          <cell r="B7" t="str">
            <v>TA220COR0D0C1600S+3</v>
          </cell>
          <cell r="C7" t="str">
            <v>Torre de suspensión tipo SC2 (5°)Tipo SC2+3</v>
          </cell>
          <cell r="D7">
            <v>6137.3740394860197</v>
          </cell>
        </row>
        <row r="8">
          <cell r="B8" t="str">
            <v>TA220COR0D0C1600S+6</v>
          </cell>
          <cell r="C8" t="str">
            <v>Torre de suspensión tipo SC2 (5°)Tipo SC2+6</v>
          </cell>
          <cell r="D8">
            <v>6745.5822776332825</v>
          </cell>
        </row>
        <row r="9">
          <cell r="B9" t="str">
            <v>TA220COR0D0C1600A-3</v>
          </cell>
          <cell r="C9" t="str">
            <v>Torre de ángulo menor tipo AC2 (30°)Tipo AC2-3</v>
          </cell>
          <cell r="D9">
            <v>7562.3395914754419</v>
          </cell>
        </row>
        <row r="10">
          <cell r="B10" t="str">
            <v>TA220COR0D0C1600A±0</v>
          </cell>
          <cell r="C10" t="str">
            <v>Torre de ángulo menor tipo AC2 (30°)Tipo AC2±0</v>
          </cell>
          <cell r="D10">
            <v>8393.2736864322324</v>
          </cell>
        </row>
        <row r="11">
          <cell r="B11" t="str">
            <v>TA220COR0D0C1600A+3</v>
          </cell>
          <cell r="C11" t="str">
            <v>Torre de ángulo menor tipo AC2 (30°)Tipo AC2+3</v>
          </cell>
          <cell r="D11">
            <v>9224.2077813890228</v>
          </cell>
        </row>
        <row r="12">
          <cell r="B12" t="str">
            <v>TA220COR0D0C1600B-3</v>
          </cell>
          <cell r="C12" t="str">
            <v>Torre de ángulo mayor tipo BC2 (65°)Tipo BC2-3</v>
          </cell>
          <cell r="D12">
            <v>10205.314329143461</v>
          </cell>
        </row>
        <row r="13">
          <cell r="B13" t="str">
            <v>TA220COR0D0C1600B±0</v>
          </cell>
          <cell r="C13" t="str">
            <v>Torre de ángulo mayor tipo BC2 (65°)Tipo BC2±0</v>
          </cell>
          <cell r="D13">
            <v>11364.492571429244</v>
          </cell>
        </row>
        <row r="14">
          <cell r="B14" t="str">
            <v>TA220COR0D0C1600B+3</v>
          </cell>
          <cell r="C14" t="str">
            <v>Torre de ángulo mayor tipo BC2 (65°)Tipo BC2+3</v>
          </cell>
          <cell r="D14">
            <v>12728.231680000754</v>
          </cell>
        </row>
        <row r="15">
          <cell r="B15" t="str">
            <v>TA220COR0D0C1600R-3</v>
          </cell>
          <cell r="C15" t="str">
            <v>Torre de anclaje, retención intermedia y terminal (15°) Tipo RC2-3</v>
          </cell>
          <cell r="D15">
            <v>13140.001339341348</v>
          </cell>
        </row>
        <row r="16">
          <cell r="B16" t="str">
            <v>TA220COR0D0C1600R±0</v>
          </cell>
          <cell r="C16" t="str">
            <v>Torre de anclaje, retención intermedia y terminal (15°) Tipo RC2±0</v>
          </cell>
          <cell r="D16">
            <v>14648.830924572294</v>
          </cell>
        </row>
        <row r="17">
          <cell r="B17" t="str">
            <v>TA220COR0D0C1600R+3</v>
          </cell>
          <cell r="C17" t="str">
            <v>Torre de anclaje, retención intermedia y terminal (15°) Tipo RC2+3</v>
          </cell>
          <cell r="D17">
            <v>16157.66050980324</v>
          </cell>
        </row>
        <row r="18">
          <cell r="B18" t="str">
            <v>TA220SIR2S2C2726S-6</v>
          </cell>
          <cell r="C18" t="str">
            <v>Torre de suspensión tipo SC1 (5°)Tipo SC1-6</v>
          </cell>
          <cell r="D18">
            <v>4837.5220076983533</v>
          </cell>
        </row>
        <row r="19">
          <cell r="B19" t="str">
            <v>TA220SIR2S2C2726S-3</v>
          </cell>
          <cell r="C19" t="str">
            <v>Torre de suspensión tipo SC1 (5°)Tipo SC1-3</v>
          </cell>
          <cell r="D19">
            <v>5534.8224772764943</v>
          </cell>
        </row>
        <row r="20">
          <cell r="B20" t="str">
            <v>TA220SIR2S2C2726S±0</v>
          </cell>
          <cell r="C20" t="str">
            <v>Torre de suspensión tipo SC1 (5°)Tipo SC1±0</v>
          </cell>
          <cell r="D20">
            <v>6225.8970498048302</v>
          </cell>
        </row>
        <row r="21">
          <cell r="B21" t="str">
            <v>TA220SIR2S2C2726S+3</v>
          </cell>
          <cell r="C21" t="str">
            <v>Torre de suspensión tipo SC1 (5°)Tipo SC1+3</v>
          </cell>
          <cell r="D21">
            <v>6910.7457252833619</v>
          </cell>
        </row>
        <row r="22">
          <cell r="B22" t="str">
            <v>TA220SIR2S2C2726S+6</v>
          </cell>
          <cell r="C22" t="str">
            <v>Torre de suspensión tipo SC1 (5°)Tipo SC1+6</v>
          </cell>
          <cell r="D22">
            <v>7595.5944007618928</v>
          </cell>
        </row>
        <row r="23">
          <cell r="B23" t="str">
            <v>TA220SIR2S2C2726A-3</v>
          </cell>
          <cell r="C23" t="str">
            <v>Torre de ángulo menor tipo AC1 (30°)Tipo AC1-3</v>
          </cell>
          <cell r="D23">
            <v>8515.2714611649626</v>
          </cell>
        </row>
        <row r="24">
          <cell r="B24" t="str">
            <v>TA220SIR2S2C2726A±0</v>
          </cell>
          <cell r="C24" t="str">
            <v>Torre de ángulo menor tipo AC1 (30°)Tipo AC1±0</v>
          </cell>
          <cell r="D24">
            <v>9450.9117216037321</v>
          </cell>
        </row>
        <row r="25">
          <cell r="B25" t="str">
            <v>TA220SIR2S2C2726A+3</v>
          </cell>
          <cell r="C25" t="str">
            <v>Torre de ángulo menor tipo AC1 (30°)Tipo AC1+3</v>
          </cell>
          <cell r="D25">
            <v>10386.551982042502</v>
          </cell>
        </row>
        <row r="26">
          <cell r="B26" t="str">
            <v>TA220SIR2S2C2726B-3</v>
          </cell>
          <cell r="C26" t="str">
            <v>Torre de ángulo mayor tipo BC1 (65°)Tipo BC1-3</v>
          </cell>
          <cell r="D26">
            <v>11491.287955004207</v>
          </cell>
        </row>
        <row r="27">
          <cell r="B27" t="str">
            <v>TA220SIR2S2C2726B±0</v>
          </cell>
          <cell r="C27" t="str">
            <v>Torre de ángulo mayor tipo BC1 (65°)Tipo BC1±0</v>
          </cell>
          <cell r="D27">
            <v>12796.534471051455</v>
          </cell>
        </row>
        <row r="28">
          <cell r="B28" t="str">
            <v>TA220SIR2S2C2726B+3</v>
          </cell>
          <cell r="C28" t="str">
            <v>Torre de ángulo mayor tipo BC1 (65°)Tipo BC1+3</v>
          </cell>
          <cell r="D28">
            <v>14332.118607577631</v>
          </cell>
        </row>
        <row r="29">
          <cell r="B29" t="str">
            <v>TA220SIR2S2C2726R-3</v>
          </cell>
          <cell r="C29" t="str">
            <v>Torre de anclaje, retención intermedia y terminal (15°) Tipo RC1-3</v>
          </cell>
          <cell r="D29">
            <v>14795.775441067237</v>
          </cell>
        </row>
        <row r="30">
          <cell r="B30" t="str">
            <v>TA220SIR2S2C2726R±0</v>
          </cell>
          <cell r="C30" t="str">
            <v>Torre de anclaje, retención intermedia y terminal (15°) Tipo RC1±0</v>
          </cell>
          <cell r="D30">
            <v>16494.732933185325</v>
          </cell>
        </row>
        <row r="31">
          <cell r="B31" t="str">
            <v>TA220SIR2S2C2726R+3</v>
          </cell>
          <cell r="C31" t="str">
            <v>Torre de anclaje, retención intermedia y terminal (15°) Tipo RC1+3</v>
          </cell>
          <cell r="D31">
            <v>18193.690425303412</v>
          </cell>
        </row>
        <row r="32">
          <cell r="B32" t="str">
            <v>TA220SIR2S2C2592S-6</v>
          </cell>
          <cell r="C32" t="str">
            <v>Torre de suspensión tipo SC1 (5°)Tipo SC1-6</v>
          </cell>
          <cell r="D32">
            <v>4415.6819253647482</v>
          </cell>
        </row>
        <row r="33">
          <cell r="B33" t="str">
            <v>TA220SIR2S2C2592S-3</v>
          </cell>
          <cell r="C33" t="str">
            <v>Torre de suspensión tipo SC1 (5°)Tipo SC1-3</v>
          </cell>
          <cell r="D33">
            <v>5052.1766173092165</v>
          </cell>
        </row>
        <row r="34">
          <cell r="B34" t="str">
            <v>TA220SIR2S2C2592S±0</v>
          </cell>
          <cell r="C34" t="str">
            <v>Torre de suspensión tipo SC1 (5°)Tipo SC1±0</v>
          </cell>
          <cell r="D34">
            <v>5682.9883209327518</v>
          </cell>
        </row>
        <row r="35">
          <cell r="B35" t="str">
            <v>TA220SIR2S2C2592S+3</v>
          </cell>
          <cell r="C35" t="str">
            <v>Torre de suspensión tipo SC1 (5°)Tipo SC1+3</v>
          </cell>
          <cell r="D35">
            <v>6308.117036235355</v>
          </cell>
        </row>
        <row r="36">
          <cell r="B36" t="str">
            <v>TA220SIR2S2C2592S+6</v>
          </cell>
          <cell r="C36" t="str">
            <v>Torre de suspensión tipo SC1 (5°)Tipo SC1+6</v>
          </cell>
          <cell r="D36">
            <v>6933.2457515379574</v>
          </cell>
        </row>
        <row r="37">
          <cell r="B37" t="str">
            <v>TA220SIR2S2C2592A-3</v>
          </cell>
          <cell r="C37" t="str">
            <v>Torre de ángulo menor tipo AC1 (30°)Tipo AC1-3</v>
          </cell>
          <cell r="D37">
            <v>7772.7254203295015</v>
          </cell>
        </row>
        <row r="38">
          <cell r="B38" t="str">
            <v>TA220SIR2S2C2592A±0</v>
          </cell>
          <cell r="C38" t="str">
            <v>Torre de ángulo menor tipo AC1 (30°)Tipo AC1±0</v>
          </cell>
          <cell r="D38">
            <v>8626.7762711759169</v>
          </cell>
        </row>
        <row r="39">
          <cell r="B39" t="str">
            <v>TA220SIR2S2C2592A+3</v>
          </cell>
          <cell r="C39" t="str">
            <v>Torre de ángulo menor tipo AC1 (30°)Tipo AC1+3</v>
          </cell>
          <cell r="D39">
            <v>9480.8271220223323</v>
          </cell>
        </row>
        <row r="40">
          <cell r="B40" t="str">
            <v>TA220SIR2S2C2592B-3</v>
          </cell>
          <cell r="C40" t="str">
            <v>Torre de ángulo mayor tipo BC1 (65°)Tipo BC1-3</v>
          </cell>
          <cell r="D40">
            <v>10489.228253912628</v>
          </cell>
        </row>
        <row r="41">
          <cell r="B41" t="str">
            <v>TA220SIR2S2C2592B±0</v>
          </cell>
          <cell r="C41" t="str">
            <v>Torre de ángulo mayor tipo BC1 (65°)Tipo BC1±0</v>
          </cell>
          <cell r="D41">
            <v>11680.655071172192</v>
          </cell>
        </row>
        <row r="42">
          <cell r="B42" t="str">
            <v>TA220SIR2S2C2592B+3</v>
          </cell>
          <cell r="C42" t="str">
            <v>Torre de ángulo mayor tipo BC1 (65°)Tipo BC1+3</v>
          </cell>
          <cell r="D42">
            <v>13082.333679712856</v>
          </cell>
        </row>
        <row r="43">
          <cell r="B43" t="str">
            <v>TA220SIR2S2C2592R-3</v>
          </cell>
          <cell r="C43" t="str">
            <v>Torre de anclaje, retención intermedia y terminal (15°) Tipo RC1-3</v>
          </cell>
          <cell r="D43">
            <v>13505.558854906638</v>
          </cell>
        </row>
        <row r="44">
          <cell r="B44" t="str">
            <v>TA220SIR2S2C2592R±0</v>
          </cell>
          <cell r="C44" t="str">
            <v>Torre de anclaje, retención intermedia y terminal (15°) Tipo RC1±0</v>
          </cell>
          <cell r="D44">
            <v>15056.364386740956</v>
          </cell>
        </row>
        <row r="45">
          <cell r="B45" t="str">
            <v>TA220SIR2S2C2592R+3</v>
          </cell>
          <cell r="C45" t="str">
            <v>Torre de anclaje, retención intermedia y terminal (15°) Tipo RC1+3</v>
          </cell>
          <cell r="D45">
            <v>16607.169918575273</v>
          </cell>
        </row>
        <row r="46">
          <cell r="B46" t="str">
            <v>TA220SIR2D2C2726S-6</v>
          </cell>
          <cell r="C46" t="str">
            <v>Torre de suspensión tipo SC2 (5°)Tipo SC2-6</v>
          </cell>
          <cell r="D46">
            <v>6489.86519067257</v>
          </cell>
        </row>
        <row r="47">
          <cell r="B47" t="str">
            <v>TA220SIR2D2C2726S-3</v>
          </cell>
          <cell r="C47" t="str">
            <v>Torre de suspensión tipo SC2 (5°)Tipo SC2-3</v>
          </cell>
          <cell r="D47">
            <v>7425.3412541929401</v>
          </cell>
        </row>
        <row r="48">
          <cell r="B48" t="str">
            <v>TA220SIR2D2C2726S±0</v>
          </cell>
          <cell r="C48" t="str">
            <v>Torre de suspensión tipo SC2 (5°)Tipo SC2±0</v>
          </cell>
          <cell r="D48">
            <v>8352.4648528604503</v>
          </cell>
        </row>
        <row r="49">
          <cell r="B49" t="str">
            <v>TA220SIR2D2C2726S+3</v>
          </cell>
          <cell r="C49" t="str">
            <v>Torre de suspensión tipo SC2 (5°)Tipo SC2+3</v>
          </cell>
          <cell r="D49">
            <v>9271.2359866751012</v>
          </cell>
        </row>
        <row r="50">
          <cell r="B50" t="str">
            <v>TA220SIR2D2C2726S+6</v>
          </cell>
          <cell r="C50" t="str">
            <v>Torre de suspensión tipo SC2 (5°)Tipo SC2+6</v>
          </cell>
          <cell r="D50">
            <v>10190.007120489749</v>
          </cell>
        </row>
        <row r="51">
          <cell r="B51" t="str">
            <v>TA220SIR2D2C2726A-3</v>
          </cell>
          <cell r="C51" t="str">
            <v>Torre de ángulo menor tipo AC2 (30°)Tipo AC2-3</v>
          </cell>
          <cell r="D51">
            <v>11423.81652362459</v>
          </cell>
        </row>
        <row r="52">
          <cell r="B52" t="str">
            <v>TA220SIR2D2C2726A±0</v>
          </cell>
          <cell r="C52" t="str">
            <v>Torre de ángulo menor tipo AC2 (30°)Tipo AC2±0</v>
          </cell>
          <cell r="D52">
            <v>12679.041646642163</v>
          </cell>
        </row>
        <row r="53">
          <cell r="B53" t="str">
            <v>TA220SIR2D2C2726A+3</v>
          </cell>
          <cell r="C53" t="str">
            <v>Torre de ángulo menor tipo AC2 (30°)Tipo AC2+3</v>
          </cell>
          <cell r="D53">
            <v>13934.266769659736</v>
          </cell>
        </row>
        <row r="54">
          <cell r="B54" t="str">
            <v>TA220SIR2D2C2726B-3</v>
          </cell>
          <cell r="C54" t="str">
            <v>Torre de ángulo mayor tipo BC2 (65°)Tipo BC2-3</v>
          </cell>
          <cell r="D54">
            <v>15416.345305819033</v>
          </cell>
        </row>
        <row r="55">
          <cell r="B55" t="str">
            <v>TA220SIR2D2C2726B±0</v>
          </cell>
          <cell r="C55" t="str">
            <v>Torre de ángulo mayor tipo BC2 (65°)Tipo BC2±0</v>
          </cell>
          <cell r="D55">
            <v>17167.422389553489</v>
          </cell>
        </row>
        <row r="56">
          <cell r="B56" t="str">
            <v>TA220SIR2D2C2726B+3</v>
          </cell>
          <cell r="C56" t="str">
            <v>Torre de ángulo mayor tipo BC2 (65°)Tipo BC2+3</v>
          </cell>
          <cell r="D56">
            <v>19227.513076299911</v>
          </cell>
        </row>
        <row r="57">
          <cell r="B57" t="str">
            <v>TA220SIR2D2C2726R-3</v>
          </cell>
          <cell r="C57" t="str">
            <v>Torre de anclaje, retención intermedia y terminal (15°) Tipo RC2-3</v>
          </cell>
          <cell r="D57">
            <v>19849.540291740599</v>
          </cell>
        </row>
        <row r="58">
          <cell r="B58" t="str">
            <v>TA220SIR2D2C2726R±0</v>
          </cell>
          <cell r="C58" t="str">
            <v>Torre de anclaje, retención intermedia y terminal (15°) Tipo RC2±0</v>
          </cell>
          <cell r="D58">
            <v>22128.807460134445</v>
          </cell>
        </row>
        <row r="59">
          <cell r="B59" t="str">
            <v>TA220SIR2D2C2726R+3</v>
          </cell>
          <cell r="C59" t="str">
            <v>Torre de anclaje, retención intermedia y terminal (15°) Tipo RC2+3</v>
          </cell>
          <cell r="D59">
            <v>24408.074628528291</v>
          </cell>
        </row>
        <row r="60">
          <cell r="B60" t="str">
            <v>TA220SIR2D2C2592S-6</v>
          </cell>
          <cell r="C60" t="str">
            <v>Torre de suspensión tipo SC2 (5°)Tipo SC2-6</v>
          </cell>
          <cell r="D60">
            <v>5924.7465863015241</v>
          </cell>
        </row>
        <row r="61">
          <cell r="B61" t="str">
            <v>TA220SIR2D2C2592S-3</v>
          </cell>
          <cell r="C61" t="str">
            <v>Torre de suspensión tipo SC2 (5°)Tipo SC2-3</v>
          </cell>
          <cell r="D61">
            <v>6778.7641122548966</v>
          </cell>
        </row>
        <row r="62">
          <cell r="B62" t="str">
            <v>TA220SIR2D2C2592S±0</v>
          </cell>
          <cell r="C62" t="str">
            <v>Torre de suspensión tipo SC2 (5°)Tipo SC2±0</v>
          </cell>
          <cell r="D62">
            <v>7625.1564817265426</v>
          </cell>
        </row>
        <row r="63">
          <cell r="B63" t="str">
            <v>TA220SIR2D2C2592S+3</v>
          </cell>
          <cell r="C63" t="str">
            <v>Torre de suspensión tipo SC2 (5°)Tipo SC2+3</v>
          </cell>
          <cell r="D63">
            <v>8463.9236947164627</v>
          </cell>
        </row>
        <row r="64">
          <cell r="B64" t="str">
            <v>TA220SIR2D2C2592S+6</v>
          </cell>
          <cell r="C64" t="str">
            <v>Torre de suspensión tipo SC2 (5°)Tipo SC2+6</v>
          </cell>
          <cell r="D64">
            <v>9302.690907706381</v>
          </cell>
        </row>
        <row r="65">
          <cell r="B65" t="str">
            <v>TA220SIR2D2C2592A-3</v>
          </cell>
          <cell r="C65" t="str">
            <v>Torre de ángulo menor tipo AC2 (30°)Tipo AC2-3</v>
          </cell>
          <cell r="D65">
            <v>10429.063772874064</v>
          </cell>
        </row>
        <row r="66">
          <cell r="B66" t="str">
            <v>TA220SIR2D2C2592A±0</v>
          </cell>
          <cell r="C66" t="str">
            <v>Torre de ángulo menor tipo AC2 (30°)Tipo AC2±0</v>
          </cell>
          <cell r="D66">
            <v>11574.987539260892</v>
          </cell>
        </row>
        <row r="67">
          <cell r="B67" t="str">
            <v>TA220SIR2D2C2592A+3</v>
          </cell>
          <cell r="C67" t="str">
            <v>Torre de ángulo menor tipo AC2 (30°)Tipo AC2+3</v>
          </cell>
          <cell r="D67">
            <v>12720.91130564772</v>
          </cell>
        </row>
        <row r="68">
          <cell r="B68" t="str">
            <v>TA220SIR2D2C2592B-3</v>
          </cell>
          <cell r="C68" t="str">
            <v>Torre de ángulo mayor tipo BC2 (65°)Tipo BC2-3</v>
          </cell>
          <cell r="D68">
            <v>14073.934749087006</v>
          </cell>
        </row>
        <row r="69">
          <cell r="B69" t="str">
            <v>TA220SIR2D2C2592B±0</v>
          </cell>
          <cell r="C69" t="str">
            <v>Torre de ángulo mayor tipo BC2 (65°)Tipo BC2±0</v>
          </cell>
          <cell r="D69">
            <v>15672.533128159248</v>
          </cell>
        </row>
        <row r="70">
          <cell r="B70" t="str">
            <v>TA220SIR2D2C2592B+3</v>
          </cell>
          <cell r="C70" t="str">
            <v>Torre de ángulo mayor tipo BC2 (65°)Tipo BC2+3</v>
          </cell>
          <cell r="D70">
            <v>17553.237103538358</v>
          </cell>
        </row>
        <row r="71">
          <cell r="B71" t="str">
            <v>TA220SIR2D2C2592R-3</v>
          </cell>
          <cell r="C71" t="str">
            <v>Torre de anclaje, retención intermedia y terminal (15°) Tipo RC2-3</v>
          </cell>
          <cell r="D71">
            <v>18121.099996370951</v>
          </cell>
        </row>
        <row r="72">
          <cell r="B72" t="str">
            <v>TA220SIR2D2C2592R±0</v>
          </cell>
          <cell r="C72" t="str">
            <v>Torre de anclaje, retención intermedia y terminal (15°) Tipo RC2±0</v>
          </cell>
          <cell r="D72">
            <v>20201.895202197269</v>
          </cell>
        </row>
        <row r="73">
          <cell r="B73" t="str">
            <v>TA220SIR2D2C2592R+3</v>
          </cell>
          <cell r="C73" t="str">
            <v>Torre de anclaje, retención intermedia y terminal (15°) Tipo RC2+3</v>
          </cell>
          <cell r="D73">
            <v>22282.690408023587</v>
          </cell>
        </row>
        <row r="74">
          <cell r="B74" t="str">
            <v>TA220SIR1S2C2726S-6</v>
          </cell>
          <cell r="C74" t="str">
            <v>Torre de suspensión tipo SC1 (5°)Tipo SC1-6</v>
          </cell>
          <cell r="D74">
            <v>4612.1379664658962</v>
          </cell>
        </row>
        <row r="75">
          <cell r="B75" t="str">
            <v>TA220SIR1S2C2726S-3</v>
          </cell>
          <cell r="C75" t="str">
            <v>Torre de suspensión tipo SC1 (5°)Tipo SC1-3</v>
          </cell>
          <cell r="D75">
            <v>5276.9506463168364</v>
          </cell>
        </row>
        <row r="76">
          <cell r="B76" t="str">
            <v>TA220SIR1S2C2726S±0</v>
          </cell>
          <cell r="C76" t="str">
            <v>Torre de suspensión tipo SC1 (5°)Tipo SC1±0</v>
          </cell>
          <cell r="D76">
            <v>5935.8274986691067</v>
          </cell>
        </row>
        <row r="77">
          <cell r="B77" t="str">
            <v>TA220SIR1S2C2726S+3</v>
          </cell>
          <cell r="C77" t="str">
            <v>Torre de suspensión tipo SC1 (5°)Tipo SC1+3</v>
          </cell>
          <cell r="D77">
            <v>6588.7685235227091</v>
          </cell>
        </row>
        <row r="78">
          <cell r="B78" t="str">
            <v>TA220SIR1S2C2726S+6</v>
          </cell>
          <cell r="C78" t="str">
            <v>Torre de suspensión tipo SC1 (5°)Tipo SC1+6</v>
          </cell>
          <cell r="D78">
            <v>7241.7095483763096</v>
          </cell>
        </row>
        <row r="79">
          <cell r="B79" t="str">
            <v>TA220SIR1S2C2726A-3</v>
          </cell>
          <cell r="C79" t="str">
            <v>Torre de ángulo menor tipo AC1 (30°)Tipo AC1-3</v>
          </cell>
          <cell r="D79">
            <v>8118.5381148247134</v>
          </cell>
        </row>
        <row r="80">
          <cell r="B80" t="str">
            <v>TA220SIR1S2C2726A±0</v>
          </cell>
          <cell r="C80" t="str">
            <v>Torre de ángulo menor tipo AC1 (30°)Tipo AC1±0</v>
          </cell>
          <cell r="D80">
            <v>9010.5861429797042</v>
          </cell>
        </row>
        <row r="81">
          <cell r="B81" t="str">
            <v>TA220SIR1S2C2726A+3</v>
          </cell>
          <cell r="C81" t="str">
            <v>Torre de ángulo menor tipo AC1 (30°)Tipo AC1+3</v>
          </cell>
          <cell r="D81">
            <v>9902.634171134694</v>
          </cell>
        </row>
        <row r="82">
          <cell r="B82" t="str">
            <v>TA220SIR1S2C2726B-3</v>
          </cell>
          <cell r="C82" t="str">
            <v>Torre de ángulo mayor tipo BC1 (65°)Tipo BC1-3</v>
          </cell>
          <cell r="D82">
            <v>10955.899606559879</v>
          </cell>
        </row>
        <row r="83">
          <cell r="B83" t="str">
            <v>TA220SIR1S2C2726B±0</v>
          </cell>
          <cell r="C83" t="str">
            <v>Torre de ángulo mayor tipo BC1 (65°)Tipo BC1±0</v>
          </cell>
          <cell r="D83">
            <v>12200.33363759452</v>
          </cell>
        </row>
        <row r="84">
          <cell r="B84" t="str">
            <v>TA220SIR1S2C2726B+3</v>
          </cell>
          <cell r="C84" t="str">
            <v>Torre de ángulo mayor tipo BC1 (65°)Tipo BC1+3</v>
          </cell>
          <cell r="D84">
            <v>13664.373674105864</v>
          </cell>
        </row>
        <row r="85">
          <cell r="B85" t="str">
            <v>TA220SIR1S2C2726R-3</v>
          </cell>
          <cell r="C85" t="str">
            <v>Torre de anclaje, retención intermedia y terminal (15°) Tipo RC1-3</v>
          </cell>
          <cell r="D85">
            <v>14106.428362796823</v>
          </cell>
        </row>
        <row r="86">
          <cell r="B86" t="str">
            <v>TA220SIR1S2C2726R±0</v>
          </cell>
          <cell r="C86" t="str">
            <v>Torre de anclaje, retención intermedia y terminal (15°) Tipo RC1±0</v>
          </cell>
          <cell r="D86">
            <v>15726.230058859335</v>
          </cell>
        </row>
        <row r="87">
          <cell r="B87" t="str">
            <v>TA220SIR1S2C2726R+3</v>
          </cell>
          <cell r="C87" t="str">
            <v>Torre de anclaje, retención intermedia y terminal (15°) Tipo RC1+3</v>
          </cell>
          <cell r="D87">
            <v>17346.031754921845</v>
          </cell>
        </row>
        <row r="88">
          <cell r="B88" t="str">
            <v>TA220SIR1S2C2592S-6</v>
          </cell>
          <cell r="C88" t="str">
            <v>Torre de suspensión tipo SC1 (5°)Tipo SC1-6</v>
          </cell>
          <cell r="D88">
            <v>4205.6560965421631</v>
          </cell>
        </row>
        <row r="89">
          <cell r="B89" t="str">
            <v>TA220SIR1S2C2592S-3</v>
          </cell>
          <cell r="C89" t="str">
            <v>Torre de suspensión tipo SC1 (5°)Tipo SC1-3</v>
          </cell>
          <cell r="D89">
            <v>4811.8767951428354</v>
          </cell>
        </row>
        <row r="90">
          <cell r="B90" t="str">
            <v>TA220SIR1S2C2592S±0</v>
          </cell>
          <cell r="C90" t="str">
            <v>Torre de suspensión tipo SC1 (5°)Tipo SC1±0</v>
          </cell>
          <cell r="D90">
            <v>5412.6848089345731</v>
          </cell>
        </row>
        <row r="91">
          <cell r="B91" t="str">
            <v>TA220SIR1S2C2592S+3</v>
          </cell>
          <cell r="C91" t="str">
            <v>Torre de suspensión tipo SC1 (5°)Tipo SC1+3</v>
          </cell>
          <cell r="D91">
            <v>6008.0801379173763</v>
          </cell>
        </row>
        <row r="92">
          <cell r="B92" t="str">
            <v>TA220SIR1S2C2592S+6</v>
          </cell>
          <cell r="C92" t="str">
            <v>Torre de suspensión tipo SC1 (5°)Tipo SC1+6</v>
          </cell>
          <cell r="D92">
            <v>6603.4754669001786</v>
          </cell>
        </row>
        <row r="93">
          <cell r="B93" t="str">
            <v>TA220SIR1S2C2592A-3</v>
          </cell>
          <cell r="C93" t="str">
            <v>Torre de ángulo menor tipo AC1 (30°)Tipo AC1-3</v>
          </cell>
          <cell r="D93">
            <v>7403.0264415063775</v>
          </cell>
        </row>
        <row r="94">
          <cell r="B94" t="str">
            <v>TA220SIR1S2C2592A±0</v>
          </cell>
          <cell r="C94" t="str">
            <v>Torre de ángulo menor tipo AC1 (30°)Tipo AC1±0</v>
          </cell>
          <cell r="D94">
            <v>8216.4555399626825</v>
          </cell>
        </row>
        <row r="95">
          <cell r="B95" t="str">
            <v>TA220SIR1S2C2592A+3</v>
          </cell>
          <cell r="C95" t="str">
            <v>Torre de ángulo menor tipo AC1 (30°)Tipo AC1+3</v>
          </cell>
          <cell r="D95">
            <v>9029.8846384189874</v>
          </cell>
        </row>
        <row r="96">
          <cell r="B96" t="str">
            <v>TA220SIR1S2C2592B-3</v>
          </cell>
          <cell r="C96" t="str">
            <v>Torre de ángulo mayor tipo BC1 (65°)Tipo BC1-3</v>
          </cell>
          <cell r="D96">
            <v>9990.322559396307</v>
          </cell>
        </row>
        <row r="97">
          <cell r="B97" t="str">
            <v>TA220SIR1S2C2592B±0</v>
          </cell>
          <cell r="C97" t="str">
            <v>Torre de ángulo mayor tipo BC1 (65°)Tipo BC1±0</v>
          </cell>
          <cell r="D97">
            <v>11125.080801109472</v>
          </cell>
        </row>
        <row r="98">
          <cell r="B98" t="str">
            <v>TA220SIR1S2C2592B+3</v>
          </cell>
          <cell r="C98" t="str">
            <v>Torre de ángulo mayor tipo BC1 (65°)Tipo BC1+3</v>
          </cell>
          <cell r="D98">
            <v>12460.090497242611</v>
          </cell>
        </row>
        <row r="99">
          <cell r="B99" t="str">
            <v>TA220SIR1S2C2592R-3</v>
          </cell>
          <cell r="C99" t="str">
            <v>Torre de anclaje, retención intermedia y terminal (15°) Tipo RC1-3</v>
          </cell>
          <cell r="D99">
            <v>12863.185549909207</v>
          </cell>
        </row>
        <row r="100">
          <cell r="B100" t="str">
            <v>TA220SIR1S2C2592R±0</v>
          </cell>
          <cell r="C100" t="str">
            <v>Torre de anclaje, retención intermedia y terminal (15°) Tipo RC1±0</v>
          </cell>
          <cell r="D100">
            <v>14340.229152630109</v>
          </cell>
        </row>
        <row r="101">
          <cell r="B101" t="str">
            <v>TA220SIR1S2C2592R+3</v>
          </cell>
          <cell r="C101" t="str">
            <v>Torre de anclaje, retención intermedia y terminal (15°) Tipo RC1+3</v>
          </cell>
          <cell r="D101">
            <v>15817.27275535101</v>
          </cell>
        </row>
        <row r="102">
          <cell r="B102" t="str">
            <v>TA220SIR1S1C2726S-6</v>
          </cell>
          <cell r="C102" t="str">
            <v>Torre de suspensión tipo SC1 (5°)Tipo SC1-6</v>
          </cell>
          <cell r="D102">
            <v>5172.8624792660312</v>
          </cell>
        </row>
        <row r="103">
          <cell r="B103" t="str">
            <v>TA220SIR1S1C2726S-3</v>
          </cell>
          <cell r="C103" t="str">
            <v>Torre de suspensión tipo SC1 (5°)Tipo SC1-3</v>
          </cell>
          <cell r="D103">
            <v>5918.5003141151892</v>
          </cell>
        </row>
        <row r="104">
          <cell r="B104" t="str">
            <v>TA220SIR1S1C2726S±0</v>
          </cell>
          <cell r="C104" t="str">
            <v>Torre de suspensión tipo SC1 (5°)Tipo SC1±0</v>
          </cell>
          <cell r="D104">
            <v>6657.4806682960507</v>
          </cell>
        </row>
        <row r="105">
          <cell r="B105" t="str">
            <v>TA220SIR1S1C2726S+3</v>
          </cell>
          <cell r="C105" t="str">
            <v>Torre de suspensión tipo SC1 (5°)Tipo SC1+3</v>
          </cell>
          <cell r="D105">
            <v>7389.8035418086165</v>
          </cell>
        </row>
        <row r="106">
          <cell r="B106" t="str">
            <v>TA220SIR1S1C2726S+6</v>
          </cell>
          <cell r="C106" t="str">
            <v>Torre de suspensión tipo SC1 (5°)Tipo SC1+6</v>
          </cell>
          <cell r="D106">
            <v>8122.1264153211814</v>
          </cell>
        </row>
        <row r="107">
          <cell r="B107" t="str">
            <v>TA220SIR1S1C2726A-3</v>
          </cell>
          <cell r="C107" t="str">
            <v>Torre de ángulo menor tipo AC1 (30°)Tipo AC1-3</v>
          </cell>
          <cell r="D107">
            <v>9105.5561446805368</v>
          </cell>
        </row>
        <row r="108">
          <cell r="B108" t="str">
            <v>TA220SIR1S1C2726A±0</v>
          </cell>
          <cell r="C108" t="str">
            <v>Torre de ángulo menor tipo AC1 (30°)Tipo AC1±0</v>
          </cell>
          <cell r="D108">
            <v>10106.055654473405</v>
          </cell>
        </row>
        <row r="109">
          <cell r="B109" t="str">
            <v>TA220SIR1S1C2726A+3</v>
          </cell>
          <cell r="C109" t="str">
            <v>Torre de ángulo menor tipo AC1 (30°)Tipo AC1+3</v>
          </cell>
          <cell r="D109">
            <v>11106.555164266272</v>
          </cell>
        </row>
        <row r="110">
          <cell r="B110" t="str">
            <v>TA220SIR1S1C2726B-3</v>
          </cell>
          <cell r="C110" t="str">
            <v>Torre de ángulo mayor tipo BC1 (65°)Tipo BC1-3</v>
          </cell>
          <cell r="D110">
            <v>12287.872221828977</v>
          </cell>
        </row>
        <row r="111">
          <cell r="B111" t="str">
            <v>TA220SIR1S1C2726B±0</v>
          </cell>
          <cell r="C111" t="str">
            <v>Torre de ángulo mayor tipo BC1 (65°)Tipo BC1±0</v>
          </cell>
          <cell r="D111">
            <v>13683.59935615699</v>
          </cell>
        </row>
        <row r="112">
          <cell r="B112" t="str">
            <v>TA220SIR1S1C2726B+3</v>
          </cell>
          <cell r="C112" t="str">
            <v>Torre de ángulo mayor tipo BC1 (65°)Tipo BC1+3</v>
          </cell>
          <cell r="D112">
            <v>15325.631278895831</v>
          </cell>
        </row>
        <row r="113">
          <cell r="B113" t="str">
            <v>TA220SIR1S1C2726R-3</v>
          </cell>
          <cell r="C113" t="str">
            <v>Torre de anclaje, retención intermedia y terminal (15°) Tipo RC1-3</v>
          </cell>
          <cell r="D113">
            <v>15821.429134367463</v>
          </cell>
        </row>
        <row r="114">
          <cell r="B114" t="str">
            <v>TA220SIR1S1C2726R±0</v>
          </cell>
          <cell r="C114" t="str">
            <v>Torre de anclaje, retención intermedia y terminal (15°) Tipo RC1±0</v>
          </cell>
          <cell r="D114">
            <v>17638.159570086358</v>
          </cell>
        </row>
        <row r="115">
          <cell r="B115" t="str">
            <v>TA220SIR1S1C2726R+3</v>
          </cell>
          <cell r="C115" t="str">
            <v>Torre de anclaje, retención intermedia y terminal (15°) Tipo RC1+3</v>
          </cell>
          <cell r="D115">
            <v>19454.890005805253</v>
          </cell>
        </row>
        <row r="116">
          <cell r="B116" t="str">
            <v>TA220SIR1S1C2592S-6</v>
          </cell>
          <cell r="C116" t="str">
            <v>Torre de suspensión tipo SC1 (5°)Tipo SC1-6</v>
          </cell>
          <cell r="D116">
            <v>4776.3023734518829</v>
          </cell>
        </row>
        <row r="117">
          <cell r="B117" t="str">
            <v>TA220SIR1S1C2592S-3</v>
          </cell>
          <cell r="C117" t="str">
            <v>Torre de suspensión tipo SC1 (5°)Tipo SC1-3</v>
          </cell>
          <cell r="D117">
            <v>5464.7783912467485</v>
          </cell>
        </row>
        <row r="118">
          <cell r="B118" t="str">
            <v>TA220SIR1S1C2592S±0</v>
          </cell>
          <cell r="C118" t="str">
            <v>Torre de suspensión tipo SC1 (5°)Tipo SC1±0</v>
          </cell>
          <cell r="D118">
            <v>6147.1073017398749</v>
          </cell>
        </row>
        <row r="119">
          <cell r="B119" t="str">
            <v>TA220SIR1S1C2592S+3</v>
          </cell>
          <cell r="C119" t="str">
            <v>Torre de suspensión tipo SC1 (5°)Tipo SC1+3</v>
          </cell>
          <cell r="D119">
            <v>6823.289104931262</v>
          </cell>
        </row>
        <row r="120">
          <cell r="B120" t="str">
            <v>TA220SIR1S1C2592S+6</v>
          </cell>
          <cell r="C120" t="str">
            <v>Torre de suspensión tipo SC1 (5°)Tipo SC1+6</v>
          </cell>
          <cell r="D120">
            <v>7499.4709081226474</v>
          </cell>
        </row>
        <row r="121">
          <cell r="B121" t="str">
            <v>TA220SIR1S1C2592A-3</v>
          </cell>
          <cell r="C121" t="str">
            <v>Torre de ángulo menor tipo AC1 (30°)Tipo AC1-3</v>
          </cell>
          <cell r="D121">
            <v>8407.5093045210597</v>
          </cell>
        </row>
        <row r="122">
          <cell r="B122" t="str">
            <v>TA220SIR1S1C2592A±0</v>
          </cell>
          <cell r="C122" t="str">
            <v>Torre de ángulo menor tipo AC1 (30°)Tipo AC1±0</v>
          </cell>
          <cell r="D122">
            <v>9331.308884041131</v>
          </cell>
        </row>
        <row r="123">
          <cell r="B123" t="str">
            <v>TA220SIR1S1C2592A+3</v>
          </cell>
          <cell r="C123" t="str">
            <v>Torre de ángulo menor tipo AC1 (30°)Tipo AC1+3</v>
          </cell>
          <cell r="D123">
            <v>10255.108463561202</v>
          </cell>
        </row>
        <row r="124">
          <cell r="B124" t="str">
            <v>TA220SIR1S1C2592B-3</v>
          </cell>
          <cell r="C124" t="str">
            <v>Torre de ángulo mayor tipo BC1 (65°)Tipo BC1-3</v>
          </cell>
          <cell r="D124">
            <v>11345.863821634541</v>
          </cell>
        </row>
        <row r="125">
          <cell r="B125" t="str">
            <v>TA220SIR1S1C2592B±0</v>
          </cell>
          <cell r="C125" t="str">
            <v>Torre de ángulo mayor tipo BC1 (65°)Tipo BC1±0</v>
          </cell>
          <cell r="D125">
            <v>12634.592228991693</v>
          </cell>
        </row>
        <row r="126">
          <cell r="B126" t="str">
            <v>TA220SIR1S1C2592B+3</v>
          </cell>
          <cell r="C126" t="str">
            <v>Torre de ángulo mayor tipo BC1 (65°)Tipo BC1+3</v>
          </cell>
          <cell r="D126">
            <v>14150.743296470697</v>
          </cell>
        </row>
        <row r="127">
          <cell r="B127" t="str">
            <v>TA220SIR1S1C2592R-3</v>
          </cell>
          <cell r="C127" t="str">
            <v>Torre de anclaje, retención intermedia y terminal (15°) Tipo RC1-3</v>
          </cell>
          <cell r="D127">
            <v>14608.532476703751</v>
          </cell>
        </row>
        <row r="128">
          <cell r="B128" t="str">
            <v>TA220SIR1S1C2592R±0</v>
          </cell>
          <cell r="C128" t="str">
            <v>Torre de anclaje, retención intermedia y terminal (15°) Tipo RC1±0</v>
          </cell>
          <cell r="D128">
            <v>16285.98938317029</v>
          </cell>
        </row>
        <row r="129">
          <cell r="B129" t="str">
            <v>TA220SIR1S1C2592R+3</v>
          </cell>
          <cell r="C129" t="str">
            <v>Torre de anclaje, retención intermedia y terminal (15°) Tipo RC1+3</v>
          </cell>
          <cell r="D129">
            <v>17963.446289636831</v>
          </cell>
        </row>
        <row r="130">
          <cell r="B130" t="str">
            <v>TA220SIR1D2C2726S-6</v>
          </cell>
          <cell r="C130" t="str">
            <v>Torre de suspensión tipo SC2 (5°)Tipo SC2-6</v>
          </cell>
          <cell r="D130">
            <v>6201.6123135294147</v>
          </cell>
        </row>
        <row r="131">
          <cell r="B131" t="str">
            <v>TA220SIR1D2C2726S-3</v>
          </cell>
          <cell r="C131" t="str">
            <v>Torre de suspensión tipo SC2 (5°)Tipo SC2-3</v>
          </cell>
          <cell r="D131">
            <v>7095.5384127768975</v>
          </cell>
        </row>
        <row r="132">
          <cell r="B132" t="str">
            <v>TA220SIR1D2C2726S±0</v>
          </cell>
          <cell r="C132" t="str">
            <v>Torre de suspensión tipo SC2 (5°)Tipo SC2±0</v>
          </cell>
          <cell r="D132">
            <v>7981.4830289953852</v>
          </cell>
        </row>
        <row r="133">
          <cell r="B133" t="str">
            <v>TA220SIR1D2C2726S+3</v>
          </cell>
          <cell r="C133" t="str">
            <v>Torre de suspensión tipo SC2 (5°)Tipo SC2+3</v>
          </cell>
          <cell r="D133">
            <v>8859.4461621848786</v>
          </cell>
        </row>
        <row r="134">
          <cell r="B134" t="str">
            <v>TA220SIR1D2C2726S+6</v>
          </cell>
          <cell r="C134" t="str">
            <v>Torre de suspensión tipo SC2 (5°)Tipo SC2+6</v>
          </cell>
          <cell r="D134">
            <v>9737.4092953743693</v>
          </cell>
        </row>
        <row r="135">
          <cell r="B135" t="str">
            <v>TA220SIR1D2C2726A-3</v>
          </cell>
          <cell r="C135" t="str">
            <v>Torre de ángulo menor tipo AC2 (30°)Tipo AC2-3</v>
          </cell>
          <cell r="D135">
            <v>10916.418005451509</v>
          </cell>
        </row>
        <row r="136">
          <cell r="B136" t="str">
            <v>TA220SIR1D2C2726A±0</v>
          </cell>
          <cell r="C136" t="str">
            <v>Torre de ángulo menor tipo AC2 (30°)Tipo AC2±0</v>
          </cell>
          <cell r="D136">
            <v>12115.891238014994</v>
          </cell>
        </row>
        <row r="137">
          <cell r="B137" t="str">
            <v>TA220SIR1D2C2726A+3</v>
          </cell>
          <cell r="C137" t="str">
            <v>Torre de ángulo menor tipo AC2 (30°)Tipo AC2+3</v>
          </cell>
          <cell r="D137">
            <v>13315.364470578479</v>
          </cell>
        </row>
        <row r="138">
          <cell r="B138" t="str">
            <v>TA220SIR1D2C2726B-3</v>
          </cell>
          <cell r="C138" t="str">
            <v>Torre de ángulo mayor tipo BC2 (65°)Tipo BC2-3</v>
          </cell>
          <cell r="D138">
            <v>14731.615229172527</v>
          </cell>
        </row>
        <row r="139">
          <cell r="B139" t="str">
            <v>TA220SIR1D2C2726B±0</v>
          </cell>
          <cell r="C139" t="str">
            <v>Torre de ángulo mayor tipo BC2 (65°)Tipo BC2±0</v>
          </cell>
          <cell r="D139">
            <v>16404.916736272302</v>
          </cell>
        </row>
        <row r="140">
          <cell r="B140" t="str">
            <v>TA220SIR1D2C2726B+3</v>
          </cell>
          <cell r="C140" t="str">
            <v>Torre de ángulo mayor tipo BC2 (65°)Tipo BC2+3</v>
          </cell>
          <cell r="D140">
            <v>18373.506744624981</v>
          </cell>
        </row>
        <row r="141">
          <cell r="B141" t="str">
            <v>TA220SIR1D2C2726R-3</v>
          </cell>
          <cell r="C141" t="str">
            <v>Torre de anclaje, retención intermedia y terminal (15°) Tipo RC2-3</v>
          </cell>
          <cell r="D141">
            <v>18967.906092730333</v>
          </cell>
        </row>
        <row r="142">
          <cell r="B142" t="str">
            <v>TA220SIR1D2C2726R±0</v>
          </cell>
          <cell r="C142" t="str">
            <v>Torre de anclaje, retención intermedia y terminal (15°) Tipo RC2±0</v>
          </cell>
          <cell r="D142">
            <v>21145.937673054996</v>
          </cell>
        </row>
        <row r="143">
          <cell r="B143" t="str">
            <v>TA220SIR1D2C2726R+3</v>
          </cell>
          <cell r="C143" t="str">
            <v>Torre de anclaje, retención intermedia y terminal (15°) Tipo RC2+3</v>
          </cell>
          <cell r="D143">
            <v>23323.969253379659</v>
          </cell>
        </row>
        <row r="144">
          <cell r="B144" t="str">
            <v>TA220SIR1D2C2592S-6</v>
          </cell>
          <cell r="C144" t="str">
            <v>Torre de suspensión tipo SC2 (5°)Tipo SC2-6</v>
          </cell>
          <cell r="D144">
            <v>5650.8351853195563</v>
          </cell>
        </row>
        <row r="145">
          <cell r="B145" t="str">
            <v>TA220SIR1D2C2592S-3</v>
          </cell>
          <cell r="C145" t="str">
            <v>Torre de suspensión tipo SC2 (5°)Tipo SC2-3</v>
          </cell>
          <cell r="D145">
            <v>6465.3699868070598</v>
          </cell>
        </row>
        <row r="146">
          <cell r="B146" t="str">
            <v>TA220SIR1D2C2592S±0</v>
          </cell>
          <cell r="C146" t="str">
            <v>Torre de suspensión tipo SC2 (5°)Tipo SC2±0</v>
          </cell>
          <cell r="D146">
            <v>7272.6321561384248</v>
          </cell>
        </row>
        <row r="147">
          <cell r="B147" t="str">
            <v>TA220SIR1D2C2592S+3</v>
          </cell>
          <cell r="C147" t="str">
            <v>Torre de suspensión tipo SC2 (5°)Tipo SC2+3</v>
          </cell>
          <cell r="D147">
            <v>8072.621693313652</v>
          </cell>
        </row>
        <row r="148">
          <cell r="B148" t="str">
            <v>TA220SIR1D2C2592S+6</v>
          </cell>
          <cell r="C148" t="str">
            <v>Torre de suspensión tipo SC2 (5°)Tipo SC2+6</v>
          </cell>
          <cell r="D148">
            <v>8872.6112304888775</v>
          </cell>
        </row>
        <row r="149">
          <cell r="B149" t="str">
            <v>TA220SIR1D2C2592A-3</v>
          </cell>
          <cell r="C149" t="str">
            <v>Torre de ángulo menor tipo AC2 (30°)Tipo AC2-3</v>
          </cell>
          <cell r="D149">
            <v>9946.9099073293346</v>
          </cell>
        </row>
        <row r="150">
          <cell r="B150" t="str">
            <v>TA220SIR1D2C2592A±0</v>
          </cell>
          <cell r="C150" t="str">
            <v>Torre de ángulo menor tipo AC2 (30°)Tipo AC2±0</v>
          </cell>
          <cell r="D150">
            <v>11039.85561301813</v>
          </cell>
        </row>
        <row r="151">
          <cell r="B151" t="str">
            <v>TA220SIR1D2C2592A+3</v>
          </cell>
          <cell r="C151" t="str">
            <v>Torre de ángulo menor tipo AC2 (30°)Tipo AC2+3</v>
          </cell>
          <cell r="D151">
            <v>12132.801318706925</v>
          </cell>
        </row>
        <row r="152">
          <cell r="B152" t="str">
            <v>TA220SIR1D2C2592B-3</v>
          </cell>
          <cell r="C152" t="str">
            <v>Torre de ángulo mayor tipo BC2 (65°)Tipo BC2-3</v>
          </cell>
          <cell r="D152">
            <v>13423.272121023841</v>
          </cell>
        </row>
        <row r="153">
          <cell r="B153" t="str">
            <v>TA220SIR1D2C2592B±0</v>
          </cell>
          <cell r="C153" t="str">
            <v>Torre de ángulo mayor tipo BC2 (65°)Tipo BC2±0</v>
          </cell>
          <cell r="D153">
            <v>14947.964500026548</v>
          </cell>
        </row>
        <row r="154">
          <cell r="B154" t="str">
            <v>TA220SIR1D2C2592B+3</v>
          </cell>
          <cell r="C154" t="str">
            <v>Torre de ángulo mayor tipo BC2 (65°)Tipo BC2+3</v>
          </cell>
          <cell r="D154">
            <v>16741.720240029736</v>
          </cell>
        </row>
        <row r="155">
          <cell r="B155" t="str">
            <v>TA220SIR1D2C2592R-3</v>
          </cell>
          <cell r="C155" t="str">
            <v>Torre de anclaje, retención intermedia y terminal (15°) Tipo RC2-3</v>
          </cell>
          <cell r="D155">
            <v>17283.329837759196</v>
          </cell>
        </row>
        <row r="156">
          <cell r="B156" t="str">
            <v>TA220SIR1D2C2592R±0</v>
          </cell>
          <cell r="C156" t="str">
            <v>Torre de anclaje, retención intermedia y terminal (15°) Tipo RC2±0</v>
          </cell>
          <cell r="D156">
            <v>19267.92624053422</v>
          </cell>
        </row>
        <row r="157">
          <cell r="B157" t="str">
            <v>TA220SIR1D2C2592R+3</v>
          </cell>
          <cell r="C157" t="str">
            <v>Torre de anclaje, retención intermedia y terminal (15°) Tipo RC2+3</v>
          </cell>
          <cell r="D157">
            <v>21252.522643309243</v>
          </cell>
        </row>
        <row r="158">
          <cell r="B158" t="str">
            <v>TA220SIR1D1C2726S-6</v>
          </cell>
          <cell r="C158" t="str">
            <v>Torre de suspensión tipo SC2 (5°)Tipo SC2-6</v>
          </cell>
          <cell r="D158">
            <v>6715.6648693626321</v>
          </cell>
        </row>
        <row r="159">
          <cell r="B159" t="str">
            <v>TA220SIR1D1C2726S-3</v>
          </cell>
          <cell r="C159" t="str">
            <v>Torre de suspensión tipo SC2 (5°)Tipo SC2-3</v>
          </cell>
          <cell r="D159">
            <v>7683.6886343158039</v>
          </cell>
        </row>
        <row r="160">
          <cell r="B160" t="str">
            <v>TA220SIR1D1C2726S±0</v>
          </cell>
          <cell r="C160" t="str">
            <v>Torre de suspensión tipo SC2 (5°)Tipo SC2±0</v>
          </cell>
          <cell r="D160">
            <v>8643.0693299390368</v>
          </cell>
        </row>
        <row r="161">
          <cell r="B161" t="str">
            <v>TA220SIR1D1C2726S+3</v>
          </cell>
          <cell r="C161" t="str">
            <v>Torre de suspensión tipo SC2 (5°)Tipo SC2+3</v>
          </cell>
          <cell r="D161">
            <v>9593.8069562323326</v>
          </cell>
        </row>
        <row r="162">
          <cell r="B162" t="str">
            <v>TA220SIR1D1C2726S+6</v>
          </cell>
          <cell r="C162" t="str">
            <v>Torre de suspensión tipo SC2 (5°)Tipo SC2+6</v>
          </cell>
          <cell r="D162">
            <v>10544.544582525625</v>
          </cell>
        </row>
        <row r="163">
          <cell r="B163" t="str">
            <v>TA220SIR1D1C2726A-3</v>
          </cell>
          <cell r="C163" t="str">
            <v>Torre de ángulo menor tipo AC2 (30°)Tipo AC2-3</v>
          </cell>
          <cell r="D163">
            <v>11821.281497805559</v>
          </cell>
        </row>
        <row r="164">
          <cell r="B164" t="str">
            <v>TA220SIR1D1C2726A±0</v>
          </cell>
          <cell r="C164" t="str">
            <v>Torre de ángulo menor tipo AC2 (30°)Tipo AC2±0</v>
          </cell>
          <cell r="D164">
            <v>13120.179242847458</v>
          </cell>
        </row>
        <row r="165">
          <cell r="B165" t="str">
            <v>TA220SIR1D1C2726A+3</v>
          </cell>
          <cell r="C165" t="str">
            <v>Torre de ángulo menor tipo AC2 (30°)Tipo AC2+3</v>
          </cell>
          <cell r="D165">
            <v>14419.076987889357</v>
          </cell>
        </row>
        <row r="166">
          <cell r="B166" t="str">
            <v>TA220SIR1D1C2726B-3</v>
          </cell>
          <cell r="C166" t="str">
            <v>Torre de ángulo mayor tipo BC2 (65°)Tipo BC2-3</v>
          </cell>
          <cell r="D166">
            <v>15952.720979944284</v>
          </cell>
        </row>
        <row r="167">
          <cell r="B167" t="str">
            <v>TA220SIR1D1C2726B±0</v>
          </cell>
          <cell r="C167" t="str">
            <v>Torre de ángulo mayor tipo BC2 (65°)Tipo BC2±0</v>
          </cell>
          <cell r="D167">
            <v>17764.72269481546</v>
          </cell>
        </row>
        <row r="168">
          <cell r="B168" t="str">
            <v>TA220SIR1D1C2726B+3</v>
          </cell>
          <cell r="C168" t="str">
            <v>Torre de ángulo mayor tipo BC2 (65°)Tipo BC2+3</v>
          </cell>
          <cell r="D168">
            <v>19896.489418193316</v>
          </cell>
        </row>
        <row r="169">
          <cell r="B169" t="str">
            <v>TA220SIR1D1C2726R-3</v>
          </cell>
          <cell r="C169" t="str">
            <v>Torre de anclaje, retención intermedia y terminal (15°) Tipo RC2-3</v>
          </cell>
          <cell r="D169">
            <v>20540.158615594562</v>
          </cell>
        </row>
        <row r="170">
          <cell r="B170" t="str">
            <v>TA220SIR1D1C2726R±0</v>
          </cell>
          <cell r="C170" t="str">
            <v>Torre de anclaje, retención intermedia y terminal (15°) Tipo RC2±0</v>
          </cell>
          <cell r="D170">
            <v>22898.727553617126</v>
          </cell>
        </row>
        <row r="171">
          <cell r="B171" t="str">
            <v>TA220SIR1D1C2726R+3</v>
          </cell>
          <cell r="C171" t="str">
            <v>Torre de anclaje, retención intermedia y terminal (15°) Tipo RC2+3</v>
          </cell>
          <cell r="D171">
            <v>25257.296491639689</v>
          </cell>
        </row>
        <row r="172">
          <cell r="B172" t="str">
            <v>TA220SIR1D1C2592S-6</v>
          </cell>
          <cell r="C172" t="str">
            <v>Torre de suspensión tipo SC2 (5°)Tipo SC2-6</v>
          </cell>
          <cell r="D172">
            <v>6177.7113573158485</v>
          </cell>
        </row>
        <row r="173">
          <cell r="B173" t="str">
            <v>TA220SIR1D1C2592S-3</v>
          </cell>
          <cell r="C173" t="str">
            <v>Torre de suspensión tipo SC2 (5°)Tipo SC2-3</v>
          </cell>
          <cell r="D173">
            <v>7068.1922736857005</v>
          </cell>
        </row>
        <row r="174">
          <cell r="B174" t="str">
            <v>TA220SIR1D1C2592S±0</v>
          </cell>
          <cell r="C174" t="str">
            <v>Torre de suspensión tipo SC2 (5°)Tipo SC2±0</v>
          </cell>
          <cell r="D174">
            <v>7950.7224675879643</v>
          </cell>
        </row>
        <row r="175">
          <cell r="B175" t="str">
            <v>TA220SIR1D1C2592S+3</v>
          </cell>
          <cell r="C175" t="str">
            <v>Torre de suspensión tipo SC2 (5°)Tipo SC2+3</v>
          </cell>
          <cell r="D175">
            <v>8825.3019390226418</v>
          </cell>
        </row>
        <row r="176">
          <cell r="B176" t="str">
            <v>TA220SIR1D1C2592S+6</v>
          </cell>
          <cell r="C176" t="str">
            <v>Torre de suspensión tipo SC2 (5°)Tipo SC2+6</v>
          </cell>
          <cell r="D176">
            <v>9699.8814104573157</v>
          </cell>
        </row>
        <row r="177">
          <cell r="B177" t="str">
            <v>TA220SIR1D1C2592A-3</v>
          </cell>
          <cell r="C177" t="str">
            <v>Torre de ángulo menor tipo AC2 (30°)Tipo AC2-3</v>
          </cell>
          <cell r="D177">
            <v>10874.346231924475</v>
          </cell>
        </row>
        <row r="178">
          <cell r="B178" t="str">
            <v>TA220SIR1D1C2592A±0</v>
          </cell>
          <cell r="C178" t="str">
            <v>Torre de ángulo menor tipo AC2 (30°)Tipo AC2±0</v>
          </cell>
          <cell r="D178">
            <v>12069.196705798529</v>
          </cell>
        </row>
        <row r="179">
          <cell r="B179" t="str">
            <v>TA220SIR1D1C2592A+3</v>
          </cell>
          <cell r="C179" t="str">
            <v>Torre de ángulo menor tipo AC2 (30°)Tipo AC2+3</v>
          </cell>
          <cell r="D179">
            <v>13264.047179672583</v>
          </cell>
        </row>
        <row r="180">
          <cell r="B180" t="str">
            <v>TA220SIR1D1C2592B-3</v>
          </cell>
          <cell r="C180" t="str">
            <v>Torre de ángulo mayor tipo BC2 (65°)Tipo BC2-3</v>
          </cell>
          <cell r="D180">
            <v>14674.839721006787</v>
          </cell>
        </row>
        <row r="181">
          <cell r="B181" t="str">
            <v>TA220SIR1D1C2592B±0</v>
          </cell>
          <cell r="C181" t="str">
            <v>Torre de ángulo mayor tipo BC2 (65°)Tipo BC2±0</v>
          </cell>
          <cell r="D181">
            <v>16341.69233965121</v>
          </cell>
        </row>
        <row r="182">
          <cell r="B182" t="str">
            <v>TA220SIR1D1C2592B+3</v>
          </cell>
          <cell r="C182" t="str">
            <v>Torre de ángulo mayor tipo BC2 (65°)Tipo BC2+3</v>
          </cell>
          <cell r="D182">
            <v>18302.695420409356</v>
          </cell>
        </row>
        <row r="183">
          <cell r="B183" t="str">
            <v>TA220SIR1D1C2592R-3</v>
          </cell>
          <cell r="C183" t="str">
            <v>Torre de anclaje, retención intermedia y terminal (15°) Tipo RC2-3</v>
          </cell>
          <cell r="D183">
            <v>18894.803958951936</v>
          </cell>
        </row>
        <row r="184">
          <cell r="B184" t="str">
            <v>TA220SIR1D1C2592R±0</v>
          </cell>
          <cell r="C184" t="str">
            <v>Torre de anclaje, retención intermedia y terminal (15°) Tipo RC2±0</v>
          </cell>
          <cell r="D184">
            <v>21064.441425810408</v>
          </cell>
        </row>
        <row r="185">
          <cell r="B185" t="str">
            <v>TA220SIR1D1C2592R+3</v>
          </cell>
          <cell r="C185" t="str">
            <v>Torre de anclaje, retención intermedia y terminal (15°) Tipo RC2+3</v>
          </cell>
          <cell r="D185">
            <v>23234.07889266888</v>
          </cell>
        </row>
        <row r="186">
          <cell r="B186" t="str">
            <v>TA220SIR0S2C1600S-6</v>
          </cell>
          <cell r="C186" t="str">
            <v>Torre de suspensión tipo SC1 (5°)Tipo SC1-6</v>
          </cell>
          <cell r="D186">
            <v>4158.3006661366126</v>
          </cell>
        </row>
        <row r="187">
          <cell r="B187" t="str">
            <v>TA220SIR0S2C1600S-3</v>
          </cell>
          <cell r="C187" t="str">
            <v>Torre de suspensión tipo SC1 (5°)Tipo SC1-3</v>
          </cell>
          <cell r="D187">
            <v>4757.695356750899</v>
          </cell>
        </row>
        <row r="188">
          <cell r="B188" t="str">
            <v>TA220SIR0S2C1600S±0</v>
          </cell>
          <cell r="C188" t="str">
            <v>Torre de suspensión tipo SC1 (5°)Tipo SC1±0</v>
          </cell>
          <cell r="D188">
            <v>5351.7383090561289</v>
          </cell>
        </row>
        <row r="189">
          <cell r="B189" t="str">
            <v>TA220SIR0S2C1600S+3</v>
          </cell>
          <cell r="C189" t="str">
            <v>Torre de suspensión tipo SC1 (5°)Tipo SC1+3</v>
          </cell>
          <cell r="D189">
            <v>5940.4295230523039</v>
          </cell>
        </row>
        <row r="190">
          <cell r="B190" t="str">
            <v>TA220SIR0S2C1600S+6</v>
          </cell>
          <cell r="C190" t="str">
            <v>Torre de suspensión tipo SC1 (5°)Tipo SC1+6</v>
          </cell>
          <cell r="D190">
            <v>6529.1207370484772</v>
          </cell>
        </row>
        <row r="191">
          <cell r="B191" t="str">
            <v>TA220SIR0S2C1600A-3</v>
          </cell>
          <cell r="C191" t="str">
            <v>Torre de ángulo menor tipo AC1 (30°)Tipo AC1-3</v>
          </cell>
          <cell r="D191">
            <v>7319.6688165856312</v>
          </cell>
        </row>
        <row r="192">
          <cell r="B192" t="str">
            <v>TA220SIR0S2C1600A±0</v>
          </cell>
          <cell r="C192" t="str">
            <v>Torre de ángulo menor tipo AC1 (30°)Tipo AC1±0</v>
          </cell>
          <cell r="D192">
            <v>8123.9387531472039</v>
          </cell>
        </row>
        <row r="193">
          <cell r="B193" t="str">
            <v>TA220SIR0S2C1600A+3</v>
          </cell>
          <cell r="C193" t="str">
            <v>Torre de ángulo menor tipo AC1 (30°)Tipo AC1+3</v>
          </cell>
          <cell r="D193">
            <v>8928.2086897087775</v>
          </cell>
        </row>
        <row r="194">
          <cell r="B194" t="str">
            <v>TA220SIR0S2C1600B-3</v>
          </cell>
          <cell r="C194" t="str">
            <v>Torre de ángulo mayor tipo BC1 (65°)Tipo BC1-3</v>
          </cell>
          <cell r="D194">
            <v>9877.8321384416613</v>
          </cell>
        </row>
        <row r="195">
          <cell r="B195" t="str">
            <v>TA220SIR0S2C1600B±0</v>
          </cell>
          <cell r="C195" t="str">
            <v>Torre de ángulo mayor tipo BC1 (65°)Tipo BC1±0</v>
          </cell>
          <cell r="D195">
            <v>10999.813071761315</v>
          </cell>
        </row>
        <row r="196">
          <cell r="B196" t="str">
            <v>TA220SIR0S2C1600B+3</v>
          </cell>
          <cell r="C196" t="str">
            <v>Torre de ángulo mayor tipo BC1 (65°)Tipo BC1+3</v>
          </cell>
          <cell r="D196">
            <v>12319.790640372674</v>
          </cell>
        </row>
        <row r="197">
          <cell r="B197" t="str">
            <v>TA220SIR0S2C1600R-3</v>
          </cell>
          <cell r="C197" t="str">
            <v>Torre de anclaje, retención intermedia y terminal (15°) Tipo RC1-3</v>
          </cell>
          <cell r="D197">
            <v>12718.346867401799</v>
          </cell>
        </row>
        <row r="198">
          <cell r="B198" t="str">
            <v>TA220SIR0S2C1600R±0</v>
          </cell>
          <cell r="C198" t="str">
            <v>Torre de anclaje, retención intermedia y terminal (15°) Tipo RC1±0</v>
          </cell>
          <cell r="D198">
            <v>14178.759049500333</v>
          </cell>
        </row>
        <row r="199">
          <cell r="B199" t="str">
            <v>TA220SIR0S2C1600R+3</v>
          </cell>
          <cell r="C199" t="str">
            <v>Torre de anclaje, retención intermedia y terminal (15°) Tipo RC1+3</v>
          </cell>
          <cell r="D199">
            <v>15639.171231598868</v>
          </cell>
        </row>
        <row r="200">
          <cell r="B200" t="str">
            <v>TA220SIR0S2C1500S-6</v>
          </cell>
          <cell r="C200" t="str">
            <v>Torre de suspensión tipo SC1 (5°)Tipo SC1-6</v>
          </cell>
          <cell r="D200">
            <v>3859.9944868152238</v>
          </cell>
        </row>
        <row r="201">
          <cell r="B201" t="str">
            <v>TA220SIR0S2C1500S-3</v>
          </cell>
          <cell r="C201" t="str">
            <v>Torre de suspensión tipo SC1 (5°)Tipo SC1-3</v>
          </cell>
          <cell r="D201">
            <v>4416.3900885183193</v>
          </cell>
        </row>
        <row r="202">
          <cell r="B202" t="str">
            <v>TA220SIR0S2C1500S±0</v>
          </cell>
          <cell r="C202" t="str">
            <v>Torre de suspensión tipo SC1 (5°)Tipo SC1±0</v>
          </cell>
          <cell r="D202">
            <v>4967.8178723490655</v>
          </cell>
        </row>
        <row r="203">
          <cell r="B203" t="str">
            <v>TA220SIR0S2C1500S+3</v>
          </cell>
          <cell r="C203" t="str">
            <v>Torre de suspensión tipo SC1 (5°)Tipo SC1+3</v>
          </cell>
          <cell r="D203">
            <v>5514.2778383074628</v>
          </cell>
        </row>
        <row r="204">
          <cell r="B204" t="str">
            <v>TA220SIR0S2C1500S+6</v>
          </cell>
          <cell r="C204" t="str">
            <v>Torre de suspensión tipo SC1 (5°)Tipo SC1+6</v>
          </cell>
          <cell r="D204">
            <v>6060.7378042658602</v>
          </cell>
        </row>
        <row r="205">
          <cell r="B205" t="str">
            <v>TA220SIR0S2C1500A-3</v>
          </cell>
          <cell r="C205" t="str">
            <v>Torre de ángulo menor tipo AC1 (30°)Tipo AC1-3</v>
          </cell>
          <cell r="D205">
            <v>6794.5739247335196</v>
          </cell>
        </row>
        <row r="206">
          <cell r="B206" t="str">
            <v>TA220SIR0S2C1500A±0</v>
          </cell>
          <cell r="C206" t="str">
            <v>Torre de ángulo menor tipo AC1 (30°)Tipo AC1±0</v>
          </cell>
          <cell r="D206">
            <v>7541.1475302258814</v>
          </cell>
        </row>
        <row r="207">
          <cell r="B207" t="str">
            <v>TA220SIR0S2C1500A+3</v>
          </cell>
          <cell r="C207" t="str">
            <v>Torre de ángulo menor tipo AC1 (30°)Tipo AC1+3</v>
          </cell>
          <cell r="D207">
            <v>8287.7211357182441</v>
          </cell>
        </row>
        <row r="208">
          <cell r="B208" t="str">
            <v>TA220SIR0S2C1500B-3</v>
          </cell>
          <cell r="C208" t="str">
            <v>Torre de ángulo mayor tipo BC1 (65°)Tipo BC1-3</v>
          </cell>
          <cell r="D208">
            <v>9169.220952821408</v>
          </cell>
        </row>
        <row r="209">
          <cell r="B209" t="str">
            <v>TA220SIR0S2C1500B±0</v>
          </cell>
          <cell r="C209" t="str">
            <v>Torre de ángulo mayor tipo BC1 (65°)Tipo BC1±0</v>
          </cell>
          <cell r="D209">
            <v>10210.713755925844</v>
          </cell>
        </row>
        <row r="210">
          <cell r="B210" t="str">
            <v>TA220SIR0S2C1500B+3</v>
          </cell>
          <cell r="C210" t="str">
            <v>Torre de ángulo mayor tipo BC1 (65°)Tipo BC1+3</v>
          </cell>
          <cell r="D210">
            <v>11435.999406636947</v>
          </cell>
        </row>
        <row r="211">
          <cell r="B211" t="str">
            <v>TA220SIR0S2C1500R-3</v>
          </cell>
          <cell r="C211" t="str">
            <v>Torre de anclaje, retención intermedia y terminal (15°) Tipo RC1-3</v>
          </cell>
          <cell r="D211">
            <v>11805.964198155407</v>
          </cell>
        </row>
        <row r="212">
          <cell r="B212" t="str">
            <v>TA220SIR0S2C1500R±0</v>
          </cell>
          <cell r="C212" t="str">
            <v>Torre de anclaje, retención intermedia y terminal (15°) Tipo RC1±0</v>
          </cell>
          <cell r="D212">
            <v>13161.610031388413</v>
          </cell>
        </row>
        <row r="213">
          <cell r="B213" t="str">
            <v>TA220SIR0S2C1500R+3</v>
          </cell>
          <cell r="C213" t="str">
            <v>Torre de anclaje, retención intermedia y terminal (15°) Tipo RC1+3</v>
          </cell>
          <cell r="D213">
            <v>14517.255864621418</v>
          </cell>
        </row>
        <row r="214">
          <cell r="B214" t="str">
            <v>TA220SIR0S1C1600S-6</v>
          </cell>
          <cell r="C214" t="str">
            <v>Torre de suspensión tipo SC1 (5°)Tipo SC1-6</v>
          </cell>
          <cell r="D214">
            <v>4750.1021768551718</v>
          </cell>
        </row>
        <row r="215">
          <cell r="B215" t="str">
            <v>TA220SIR0S1C1600S-3</v>
          </cell>
          <cell r="C215" t="str">
            <v>Torre de suspensión tipo SC1 (5°)Tipo SC1-3</v>
          </cell>
          <cell r="D215">
            <v>5434.8015897351961</v>
          </cell>
        </row>
        <row r="216">
          <cell r="B216" t="str">
            <v>TA220SIR0S1C1600S±0</v>
          </cell>
          <cell r="C216" t="str">
            <v>Torre de suspensión tipo SC1 (5°)Tipo SC1±0</v>
          </cell>
          <cell r="D216">
            <v>6113.3876150002206</v>
          </cell>
        </row>
        <row r="217">
          <cell r="B217" t="str">
            <v>TA220SIR0S1C1600S+3</v>
          </cell>
          <cell r="C217" t="str">
            <v>Torre de suspensión tipo SC1 (5°)Tipo SC1+3</v>
          </cell>
          <cell r="D217">
            <v>6785.8602526502455</v>
          </cell>
        </row>
        <row r="218">
          <cell r="B218" t="str">
            <v>TA220SIR0S1C1600S+6</v>
          </cell>
          <cell r="C218" t="str">
            <v>Torre de suspensión tipo SC1 (5°)Tipo SC1+6</v>
          </cell>
          <cell r="D218">
            <v>7458.3328903002694</v>
          </cell>
        </row>
        <row r="219">
          <cell r="B219" t="str">
            <v>TA220SIR0S1C1600A-3</v>
          </cell>
          <cell r="C219" t="str">
            <v>Torre de ángulo menor tipo AC1 (30°)Tipo AC1-3</v>
          </cell>
          <cell r="D219">
            <v>8361.3902820128715</v>
          </cell>
        </row>
        <row r="220">
          <cell r="B220" t="str">
            <v>TA220SIR0S1C1600A±0</v>
          </cell>
          <cell r="C220" t="str">
            <v>Torre de ángulo menor tipo AC1 (30°)Tipo AC1±0</v>
          </cell>
          <cell r="D220">
            <v>9280.1223995703349</v>
          </cell>
        </row>
        <row r="221">
          <cell r="B221" t="str">
            <v>TA220SIR0S1C1600A+3</v>
          </cell>
          <cell r="C221" t="str">
            <v>Torre de ángulo menor tipo AC1 (30°)Tipo AC1+3</v>
          </cell>
          <cell r="D221">
            <v>10198.854517127798</v>
          </cell>
        </row>
        <row r="222">
          <cell r="B222" t="str">
            <v>TA220SIR0S1C1600B-3</v>
          </cell>
          <cell r="C222" t="str">
            <v>Torre de ángulo mayor tipo BC1 (65°)Tipo BC1-3</v>
          </cell>
          <cell r="D222">
            <v>11283.626584658376</v>
          </cell>
        </row>
        <row r="223">
          <cell r="B223" t="str">
            <v>TA220SIR0S1C1600B±0</v>
          </cell>
          <cell r="C223" t="str">
            <v>Torre de ángulo mayor tipo BC1 (65°)Tipo BC1±0</v>
          </cell>
          <cell r="D223">
            <v>12565.285729018235</v>
          </cell>
        </row>
        <row r="224">
          <cell r="B224" t="str">
            <v>TA220SIR0S1C1600B+3</v>
          </cell>
          <cell r="C224" t="str">
            <v>Torre de ángulo mayor tipo BC1 (65°)Tipo BC1+3</v>
          </cell>
          <cell r="D224">
            <v>14073.120016500425</v>
          </cell>
        </row>
        <row r="225">
          <cell r="B225" t="str">
            <v>TA220SIR0S1C1600R-3</v>
          </cell>
          <cell r="C225" t="str">
            <v>Torre de anclaje, retención intermedia y terminal (15°) Tipo RC1-3</v>
          </cell>
          <cell r="D225">
            <v>14528.398014319941</v>
          </cell>
        </row>
        <row r="226">
          <cell r="B226" t="str">
            <v>TA220SIR0S1C1600R±0</v>
          </cell>
          <cell r="C226" t="str">
            <v>Torre de anclaje, retención intermedia y terminal (15°) Tipo RC1±0</v>
          </cell>
          <cell r="D226">
            <v>16196.653304704503</v>
          </cell>
        </row>
        <row r="227">
          <cell r="B227" t="str">
            <v>TA220SIR0S1C1600R+3</v>
          </cell>
          <cell r="C227" t="str">
            <v>Torre de anclaje, retención intermedia y terminal (15°) Tipo RC1+3</v>
          </cell>
          <cell r="D227">
            <v>17864.908595089066</v>
          </cell>
        </row>
        <row r="228">
          <cell r="B228" t="str">
            <v>TA220SIR0S1C1500S-6</v>
          </cell>
          <cell r="C228" t="str">
            <v>Torre de suspensión tipo SC1 (5°)Tipo SC1-6</v>
          </cell>
          <cell r="D228">
            <v>4458.2693799370991</v>
          </cell>
        </row>
        <row r="229">
          <cell r="B229" t="str">
            <v>TA220SIR0S1C1500S-3</v>
          </cell>
          <cell r="C229" t="str">
            <v>Torre de suspensión tipo SC1 (5°)Tipo SC1-3</v>
          </cell>
          <cell r="D229">
            <v>5100.902804072176</v>
          </cell>
        </row>
        <row r="230">
          <cell r="B230" t="str">
            <v>TA220SIR0S1C1500S±0</v>
          </cell>
          <cell r="C230" t="str">
            <v>Torre de suspensión tipo SC1 (5°)Tipo SC1±0</v>
          </cell>
          <cell r="D230">
            <v>5737.7984297774756</v>
          </cell>
        </row>
        <row r="231">
          <cell r="B231" t="str">
            <v>TA220SIR0S1C1500S+3</v>
          </cell>
          <cell r="C231" t="str">
            <v>Torre de suspensión tipo SC1 (5°)Tipo SC1+3</v>
          </cell>
          <cell r="D231">
            <v>6368.9562570529988</v>
          </cell>
        </row>
        <row r="232">
          <cell r="B232" t="str">
            <v>TA220SIR0S1C1500S+6</v>
          </cell>
          <cell r="C232" t="str">
            <v>Torre de suspensión tipo SC1 (5°)Tipo SC1+6</v>
          </cell>
          <cell r="D232">
            <v>7000.1140843285202</v>
          </cell>
        </row>
        <row r="233">
          <cell r="B233" t="str">
            <v>TA220SIR0S1C1500A-3</v>
          </cell>
          <cell r="C233" t="str">
            <v>Torre de ángulo menor tipo AC1 (30°)Tipo AC1-3</v>
          </cell>
          <cell r="D233">
            <v>7847.6901927783902</v>
          </cell>
        </row>
        <row r="234">
          <cell r="B234" t="str">
            <v>TA220SIR0S1C1500A±0</v>
          </cell>
          <cell r="C234" t="str">
            <v>Torre de ángulo menor tipo AC1 (30°)Tipo AC1±0</v>
          </cell>
          <cell r="D234">
            <v>8709.9780164022086</v>
          </cell>
        </row>
        <row r="235">
          <cell r="B235" t="str">
            <v>TA220SIR0S1C1500A+3</v>
          </cell>
          <cell r="C235" t="str">
            <v>Torre de ángulo menor tipo AC1 (30°)Tipo AC1+3</v>
          </cell>
          <cell r="D235">
            <v>9572.2658400260279</v>
          </cell>
        </row>
        <row r="236">
          <cell r="B236" t="str">
            <v>TA220SIR0S1C1500B-3</v>
          </cell>
          <cell r="C236" t="str">
            <v>Torre de ángulo mayor tipo BC1 (65°)Tipo BC1-3</v>
          </cell>
          <cell r="D236">
            <v>10590.392590319316</v>
          </cell>
        </row>
        <row r="237">
          <cell r="B237" t="str">
            <v>TA220SIR0S1C1500B±0</v>
          </cell>
          <cell r="C237" t="str">
            <v>Torre de ángulo mayor tipo BC1 (65°)Tipo BC1±0</v>
          </cell>
          <cell r="D237">
            <v>11793.310234208591</v>
          </cell>
        </row>
        <row r="238">
          <cell r="B238" t="str">
            <v>TA220SIR0S1C1500B+3</v>
          </cell>
          <cell r="C238" t="str">
            <v>Torre de ángulo mayor tipo BC1 (65°)Tipo BC1+3</v>
          </cell>
          <cell r="D238">
            <v>13208.507462313624</v>
          </cell>
        </row>
        <row r="239">
          <cell r="B239" t="str">
            <v>TA220SIR0S1C1500R-3</v>
          </cell>
          <cell r="C239" t="str">
            <v>Torre de anclaje, retención intermedia y terminal (15°) Tipo RC1-3</v>
          </cell>
          <cell r="D239">
            <v>13635.8144720297</v>
          </cell>
        </row>
        <row r="240">
          <cell r="B240" t="str">
            <v>TA220SIR0S1C1500R±0</v>
          </cell>
          <cell r="C240" t="str">
            <v>Torre de anclaje, retención intermedia y terminal (15°) Tipo RC1±0</v>
          </cell>
          <cell r="D240">
            <v>15201.576891894872</v>
          </cell>
        </row>
        <row r="241">
          <cell r="B241" t="str">
            <v>TA220SIR0S1C1500R+3</v>
          </cell>
          <cell r="C241" t="str">
            <v>Torre de anclaje, retención intermedia y terminal (15°) Tipo RC1+3</v>
          </cell>
          <cell r="D241">
            <v>16767.339311760043</v>
          </cell>
        </row>
        <row r="242">
          <cell r="B242" t="str">
            <v>TA220SIR0D2C1700S-6</v>
          </cell>
          <cell r="C242" t="str">
            <v>Torre de suspensión tipo SC2 (5°)Tipo SC2-6</v>
          </cell>
          <cell r="D242">
            <v>6062.6635701321338</v>
          </cell>
        </row>
        <row r="243">
          <cell r="B243" t="str">
            <v>TA220SIR0D2C1700S-3</v>
          </cell>
          <cell r="C243" t="str">
            <v>Torre de suspensión tipo SC2 (5°)Tipo SC2-3</v>
          </cell>
          <cell r="D243">
            <v>6936.5610216827117</v>
          </cell>
        </row>
        <row r="244">
          <cell r="B244" t="str">
            <v>TA220SIR0D2C1700S±0</v>
          </cell>
          <cell r="C244" t="str">
            <v>Torre de suspensión tipo SC2 (5°)Tipo SC2±0</v>
          </cell>
          <cell r="D244">
            <v>7802.6558174158736</v>
          </cell>
        </row>
        <row r="245">
          <cell r="B245" t="str">
            <v>TA220SIR0D2C1700S+3</v>
          </cell>
          <cell r="C245" t="str">
            <v>Torre de suspensión tipo SC2 (5°)Tipo SC2+3</v>
          </cell>
          <cell r="D245">
            <v>8660.9479573316203</v>
          </cell>
        </row>
        <row r="246">
          <cell r="B246" t="str">
            <v>TA220SIR0D2C1700S+6</v>
          </cell>
          <cell r="C246" t="str">
            <v>Torre de suspensión tipo SC2 (5°)Tipo SC2+6</v>
          </cell>
          <cell r="D246">
            <v>9519.2400972473661</v>
          </cell>
        </row>
        <row r="247">
          <cell r="B247" t="str">
            <v>TA220SIR0D2C1700A-3</v>
          </cell>
          <cell r="C247" t="str">
            <v>Torre de ángulo menor tipo AC2 (30°)Tipo AC2-3</v>
          </cell>
          <cell r="D247">
            <v>10671.832809284404</v>
          </cell>
        </row>
        <row r="248">
          <cell r="B248" t="str">
            <v>TA220SIR0D2C1700A±0</v>
          </cell>
          <cell r="C248" t="str">
            <v>Torre de ángulo menor tipo AC2 (30°)Tipo AC2±0</v>
          </cell>
          <cell r="D248">
            <v>11844.431530837297</v>
          </cell>
        </row>
        <row r="249">
          <cell r="B249" t="str">
            <v>TA220SIR0D2C1700A+3</v>
          </cell>
          <cell r="C249" t="str">
            <v>Torre de ángulo menor tipo AC2 (30°)Tipo AC2+3</v>
          </cell>
          <cell r="D249">
            <v>13017.03025239019</v>
          </cell>
        </row>
        <row r="250">
          <cell r="B250" t="str">
            <v>TA220SIR0D2C1700B-3</v>
          </cell>
          <cell r="C250" t="str">
            <v>Torre de ángulo mayor tipo BC2 (65°)Tipo BC2-3</v>
          </cell>
          <cell r="D250">
            <v>14401.549542892824</v>
          </cell>
        </row>
        <row r="251">
          <cell r="B251" t="str">
            <v>TA220SIR0D2C1700B±0</v>
          </cell>
          <cell r="C251" t="str">
            <v>Torre de ángulo mayor tipo BC2 (65°)Tipo BC2±0</v>
          </cell>
          <cell r="D251">
            <v>16037.360292753701</v>
          </cell>
        </row>
        <row r="252">
          <cell r="B252" t="str">
            <v>TA220SIR0D2C1700B+3</v>
          </cell>
          <cell r="C252" t="str">
            <v>Torre de ángulo mayor tipo BC2 (65°)Tipo BC2+3</v>
          </cell>
          <cell r="D252">
            <v>17961.843527884146</v>
          </cell>
        </row>
        <row r="253">
          <cell r="B253" t="str">
            <v>TA220SIR0D2C1700R-3</v>
          </cell>
          <cell r="C253" t="str">
            <v>Torre de anclaje, retención intermedia y terminal (15°) Tipo RC2-3</v>
          </cell>
          <cell r="D253">
            <v>18542.925203371487</v>
          </cell>
        </row>
        <row r="254">
          <cell r="B254" t="str">
            <v>TA220SIR0D2C1700R±0</v>
          </cell>
          <cell r="C254" t="str">
            <v>Torre de anclaje, retención intermedia y terminal (15°) Tipo RC2±0</v>
          </cell>
          <cell r="D254">
            <v>20672.157417359518</v>
          </cell>
        </row>
        <row r="255">
          <cell r="B255" t="str">
            <v>TA220SIR0D2C1700R+3</v>
          </cell>
          <cell r="C255" t="str">
            <v>Torre de anclaje, retención intermedia y terminal (15°) Tipo RC2+3</v>
          </cell>
          <cell r="D255">
            <v>22801.389631347549</v>
          </cell>
        </row>
        <row r="256">
          <cell r="B256" t="str">
            <v>TA220SIR0D2C1600S-6</v>
          </cell>
          <cell r="C256" t="str">
            <v>Torre de suspensión tipo SC2 (5°)Tipo SC2-6</v>
          </cell>
          <cell r="D256">
            <v>5532.9393025841655</v>
          </cell>
        </row>
        <row r="257">
          <cell r="B257" t="str">
            <v>TA220SIR0D2C1600S-3</v>
          </cell>
          <cell r="C257" t="str">
            <v>Torre de suspensión tipo SC2 (5°)Tipo SC2-3</v>
          </cell>
          <cell r="D257">
            <v>6330.4801029566579</v>
          </cell>
        </row>
        <row r="258">
          <cell r="B258" t="str">
            <v>TA220SIR0D2C1600S±0</v>
          </cell>
          <cell r="C258" t="str">
            <v>Torre de suspensión tipo SC2 (5°)Tipo SC2±0</v>
          </cell>
          <cell r="D258">
            <v>7120.9000033258244</v>
          </cell>
        </row>
        <row r="259">
          <cell r="B259" t="str">
            <v>TA220SIR0D2C1600S+3</v>
          </cell>
          <cell r="C259" t="str">
            <v>Torre de suspensión tipo SC2 (5°)Tipo SC2+3</v>
          </cell>
          <cell r="D259">
            <v>7904.1990036916659</v>
          </cell>
        </row>
        <row r="260">
          <cell r="B260" t="str">
            <v>TA220SIR0D2C1600S+6</v>
          </cell>
          <cell r="C260" t="str">
            <v>Torre de suspensión tipo SC2 (5°)Tipo SC2+6</v>
          </cell>
          <cell r="D260">
            <v>8687.4980040575065</v>
          </cell>
        </row>
        <row r="261">
          <cell r="B261" t="str">
            <v>TA220SIR0D2C1600A-3</v>
          </cell>
          <cell r="C261" t="str">
            <v>Torre de ángulo menor tipo AC2 (30°)Tipo AC2-3</v>
          </cell>
          <cell r="D261">
            <v>9739.3831107487895</v>
          </cell>
        </row>
        <row r="262">
          <cell r="B262" t="str">
            <v>TA220SIR0D2C1600A±0</v>
          </cell>
          <cell r="C262" t="str">
            <v>Torre de ángulo menor tipo AC2 (30°)Tipo AC2±0</v>
          </cell>
          <cell r="D262">
            <v>10809.526205048602</v>
          </cell>
        </row>
        <row r="263">
          <cell r="B263" t="str">
            <v>TA220SIR0D2C1600A+3</v>
          </cell>
          <cell r="C263" t="str">
            <v>Torre de ángulo menor tipo AC2 (30°)Tipo AC2+3</v>
          </cell>
          <cell r="D263">
            <v>11879.669299348414</v>
          </cell>
        </row>
        <row r="264">
          <cell r="B264" t="str">
            <v>TA220SIR0D2C1600B-3</v>
          </cell>
          <cell r="C264" t="str">
            <v>Torre de ángulo mayor tipo BC2 (65°)Tipo BC2-3</v>
          </cell>
          <cell r="D264">
            <v>13143.216436508956</v>
          </cell>
        </row>
        <row r="265">
          <cell r="B265" t="str">
            <v>TA220SIR0D2C1600B±0</v>
          </cell>
          <cell r="C265" t="str">
            <v>Torre de ángulo mayor tipo BC2 (65°)Tipo BC2±0</v>
          </cell>
          <cell r="D265">
            <v>14636.098481635807</v>
          </cell>
        </row>
        <row r="266">
          <cell r="B266" t="str">
            <v>TA220SIR0D2C1600B+3</v>
          </cell>
          <cell r="C266" t="str">
            <v>Torre de ángulo mayor tipo BC2 (65°)Tipo BC2+3</v>
          </cell>
          <cell r="D266">
            <v>16392.430299432104</v>
          </cell>
        </row>
        <row r="267">
          <cell r="B267" t="str">
            <v>TA220SIR0D2C1600R-3</v>
          </cell>
          <cell r="C267" t="str">
            <v>Torre de anclaje, retención intermedia y terminal (15°) Tipo RC2-3</v>
          </cell>
          <cell r="D267">
            <v>16922.740055717211</v>
          </cell>
        </row>
        <row r="268">
          <cell r="B268" t="str">
            <v>TA220SIR0D2C1600R±0</v>
          </cell>
          <cell r="C268" t="str">
            <v>Torre de anclaje, retención intermedia y terminal (15°) Tipo RC2±0</v>
          </cell>
          <cell r="D268">
            <v>18865.930942828552</v>
          </cell>
        </row>
        <row r="269">
          <cell r="B269" t="str">
            <v>TA220SIR0D2C1600R+3</v>
          </cell>
          <cell r="C269" t="str">
            <v>Torre de anclaje, retención intermedia y terminal (15°) Tipo RC2+3</v>
          </cell>
          <cell r="D269">
            <v>20809.121829939893</v>
          </cell>
        </row>
        <row r="270">
          <cell r="B270" t="str">
            <v>TA220SIR0D1C1700S-6</v>
          </cell>
          <cell r="C270" t="str">
            <v>Torre de suspensión tipo SC2 (5°)Tipo SC2-6</v>
          </cell>
          <cell r="D270">
            <v>6615.5812148207406</v>
          </cell>
        </row>
        <row r="271">
          <cell r="B271" t="str">
            <v>TA220SIR0D1C1700S-3</v>
          </cell>
          <cell r="C271" t="str">
            <v>Torre de suspensión tipo SC2 (5°)Tipo SC2-3</v>
          </cell>
          <cell r="D271">
            <v>7569.1785070471533</v>
          </cell>
        </row>
        <row r="272">
          <cell r="B272" t="str">
            <v>TA220SIR0D1C1700S±0</v>
          </cell>
          <cell r="C272" t="str">
            <v>Torre de suspensión tipo SC2 (5°)Tipo SC2±0</v>
          </cell>
          <cell r="D272">
            <v>8514.2615377358306</v>
          </cell>
        </row>
        <row r="273">
          <cell r="B273" t="str">
            <v>TA220SIR0D1C1700S+3</v>
          </cell>
          <cell r="C273" t="str">
            <v>Torre de suspensión tipo SC2 (5°)Tipo SC2+3</v>
          </cell>
          <cell r="D273">
            <v>9450.8303068867735</v>
          </cell>
        </row>
        <row r="274">
          <cell r="B274" t="str">
            <v>TA220SIR0D1C1700S+6</v>
          </cell>
          <cell r="C274" t="str">
            <v>Torre de suspensión tipo SC2 (5°)Tipo SC2+6</v>
          </cell>
          <cell r="D274">
            <v>10387.399076037713</v>
          </cell>
        </row>
        <row r="275">
          <cell r="B275" t="str">
            <v>TA220SIR0D1C1700A-3</v>
          </cell>
          <cell r="C275" t="str">
            <v>Torre de ángulo menor tipo AC2 (30°)Tipo AC2-3</v>
          </cell>
          <cell r="D275">
            <v>11645.108761868976</v>
          </cell>
        </row>
        <row r="276">
          <cell r="B276" t="str">
            <v>TA220SIR0D1C1700A±0</v>
          </cell>
          <cell r="C276" t="str">
            <v>Torre de ángulo menor tipo AC2 (30°)Tipo AC2±0</v>
          </cell>
          <cell r="D276">
            <v>12924.649014282992</v>
          </cell>
        </row>
        <row r="277">
          <cell r="B277" t="str">
            <v>TA220SIR0D1C1700A+3</v>
          </cell>
          <cell r="C277" t="str">
            <v>Torre de ángulo menor tipo AC2 (30°)Tipo AC2+3</v>
          </cell>
          <cell r="D277">
            <v>14204.189266697007</v>
          </cell>
        </row>
        <row r="278">
          <cell r="B278" t="str">
            <v>TA220SIR0D1C1700B-3</v>
          </cell>
          <cell r="C278" t="str">
            <v>Torre de ángulo mayor tipo BC2 (65°)Tipo BC2-3</v>
          </cell>
          <cell r="D278">
            <v>15714.977339274576</v>
          </cell>
        </row>
        <row r="279">
          <cell r="B279" t="str">
            <v>TA220SIR0D1C1700B±0</v>
          </cell>
          <cell r="C279" t="str">
            <v>Torre de ángulo mayor tipo BC2 (65°)Tipo BC2±0</v>
          </cell>
          <cell r="D279">
            <v>17499.974765339171</v>
          </cell>
        </row>
        <row r="280">
          <cell r="B280" t="str">
            <v>TA220SIR0D1C1700B+3</v>
          </cell>
          <cell r="C280" t="str">
            <v>Torre de ángulo mayor tipo BC2 (65°)Tipo BC2+3</v>
          </cell>
          <cell r="D280">
            <v>19599.971737179872</v>
          </cell>
        </row>
        <row r="281">
          <cell r="B281" t="str">
            <v>TA220SIR0D1C1700R-3</v>
          </cell>
          <cell r="C281" t="str">
            <v>Torre de anclaje, retención intermedia y terminal (15°) Tipo RC2-3</v>
          </cell>
          <cell r="D281">
            <v>20234.048322852406</v>
          </cell>
        </row>
        <row r="282">
          <cell r="B282" t="str">
            <v>TA220SIR0D1C1700R±0</v>
          </cell>
          <cell r="C282" t="str">
            <v>Torre de anclaje, retención intermedia y terminal (15°) Tipo RC2±0</v>
          </cell>
          <cell r="D282">
            <v>22557.467472522192</v>
          </cell>
        </row>
        <row r="283">
          <cell r="B283" t="str">
            <v>TA220SIR0D1C1700R+3</v>
          </cell>
          <cell r="C283" t="str">
            <v>Torre de anclaje, retención intermedia y terminal (15°) Tipo RC2+3</v>
          </cell>
          <cell r="D283">
            <v>24880.886622191978</v>
          </cell>
        </row>
        <row r="284">
          <cell r="B284" t="str">
            <v>TA220SIR0D1C1600S-6</v>
          </cell>
          <cell r="C284" t="str">
            <v>Torre de suspensión tipo SC2 (5°)Tipo SC2-6</v>
          </cell>
          <cell r="D284">
            <v>6081.7328438657241</v>
          </cell>
        </row>
        <row r="285">
          <cell r="B285" t="str">
            <v>TA220SIR0D1C1600S-3</v>
          </cell>
          <cell r="C285" t="str">
            <v>Torre de suspensión tipo SC2 (5°)Tipo SC2-3</v>
          </cell>
          <cell r="D285">
            <v>6958.3790195580814</v>
          </cell>
        </row>
        <row r="286">
          <cell r="B286" t="str">
            <v>TA220SIR0D1C1600S±0</v>
          </cell>
          <cell r="C286" t="str">
            <v>Torre de suspensión tipo SC2 (5°)Tipo SC2±0</v>
          </cell>
          <cell r="D286">
            <v>7827.1979972531844</v>
          </cell>
        </row>
        <row r="287">
          <cell r="B287" t="str">
            <v>TA220SIR0D1C1600S+3</v>
          </cell>
          <cell r="C287" t="str">
            <v>Torre de suspensión tipo SC2 (5°)Tipo SC2+3</v>
          </cell>
          <cell r="D287">
            <v>8688.189776951036</v>
          </cell>
        </row>
        <row r="288">
          <cell r="B288" t="str">
            <v>TA220SIR0D1C1600S+6</v>
          </cell>
          <cell r="C288" t="str">
            <v>Torre de suspensión tipo SC2 (5°)Tipo SC2+6</v>
          </cell>
          <cell r="D288">
            <v>9549.181556648884</v>
          </cell>
        </row>
        <row r="289">
          <cell r="B289" t="str">
            <v>TA220SIR0D1C1600A-3</v>
          </cell>
          <cell r="C289" t="str">
            <v>Torre de ángulo menor tipo AC2 (30°)Tipo AC2-3</v>
          </cell>
          <cell r="D289">
            <v>10705.399590407131</v>
          </cell>
        </row>
        <row r="290">
          <cell r="B290" t="str">
            <v>TA220SIR0D1C1600A±0</v>
          </cell>
          <cell r="C290" t="str">
            <v>Torre de ángulo menor tipo AC2 (30°)Tipo AC2±0</v>
          </cell>
          <cell r="D290">
            <v>11881.686559830334</v>
          </cell>
        </row>
        <row r="291">
          <cell r="B291" t="str">
            <v>TA220SIR0D1C1600A+3</v>
          </cell>
          <cell r="C291" t="str">
            <v>Torre de ángulo menor tipo AC2 (30°)Tipo AC2+3</v>
          </cell>
          <cell r="D291">
            <v>13057.973529253537</v>
          </cell>
        </row>
        <row r="292">
          <cell r="B292" t="str">
            <v>TA220SIR0D1C1600B-3</v>
          </cell>
          <cell r="C292" t="str">
            <v>Torre de ángulo mayor tipo BC2 (65°)Tipo BC2-3</v>
          </cell>
          <cell r="D292">
            <v>14446.847634605227</v>
          </cell>
        </row>
        <row r="293">
          <cell r="B293" t="str">
            <v>TA220SIR0D1C1600B±0</v>
          </cell>
          <cell r="C293" t="str">
            <v>Torre de ángulo mayor tipo BC2 (65°)Tipo BC2±0</v>
          </cell>
          <cell r="D293">
            <v>16087.803602010274</v>
          </cell>
        </row>
        <row r="294">
          <cell r="B294" t="str">
            <v>TA220SIR0D1C1600B+3</v>
          </cell>
          <cell r="C294" t="str">
            <v>Torre de ángulo mayor tipo BC2 (65°)Tipo BC2+3</v>
          </cell>
          <cell r="D294">
            <v>18018.340034251509</v>
          </cell>
        </row>
        <row r="295">
          <cell r="B295" t="str">
            <v>TA220SIR0D1C1600R-3</v>
          </cell>
          <cell r="C295" t="str">
            <v>Torre de anclaje, retención intermedia y terminal (15°) Tipo RC2-3</v>
          </cell>
          <cell r="D295">
            <v>18601.249422163142</v>
          </cell>
        </row>
        <row r="296">
          <cell r="B296" t="str">
            <v>TA220SIR0D1C1600R±0</v>
          </cell>
          <cell r="C296" t="str">
            <v>Torre de anclaje, retención intermedia y terminal (15°) Tipo RC2±0</v>
          </cell>
          <cell r="D296">
            <v>20737.178842991241</v>
          </cell>
        </row>
        <row r="297">
          <cell r="B297" t="str">
            <v>TA220SIR0D1C1600R+3</v>
          </cell>
          <cell r="C297" t="str">
            <v>Torre de anclaje, retención intermedia y terminal (15°) Tipo RC2+3</v>
          </cell>
          <cell r="D297">
            <v>22873.10826381934</v>
          </cell>
        </row>
        <row r="298">
          <cell r="B298" t="str">
            <v>TA220SER0S2C4500S-6</v>
          </cell>
          <cell r="C298" t="str">
            <v>Torre de suspensión tipo SC1 (5°)Tipo SC1-6</v>
          </cell>
          <cell r="D298">
            <v>3544.7181435636285</v>
          </cell>
        </row>
        <row r="299">
          <cell r="B299" t="str">
            <v>TA220SER0S2C4500S-3</v>
          </cell>
          <cell r="C299" t="str">
            <v>Torre de suspensión tipo SC1 (5°)Tipo SC1-3</v>
          </cell>
          <cell r="D299">
            <v>4055.6685065998272</v>
          </cell>
        </row>
        <row r="300">
          <cell r="B300" t="str">
            <v>TA220SER0S2C4500S±0</v>
          </cell>
          <cell r="C300" t="str">
            <v>Torre de suspensión tipo SC1 (5°)Tipo SC1±0</v>
          </cell>
          <cell r="D300">
            <v>4562.0568128232026</v>
          </cell>
        </row>
        <row r="301">
          <cell r="B301" t="str">
            <v>TA220SER0S2C4500S+3</v>
          </cell>
          <cell r="C301" t="str">
            <v>Torre de suspensión tipo SC1 (5°)Tipo SC1+3</v>
          </cell>
          <cell r="D301">
            <v>5063.8830622337555</v>
          </cell>
        </row>
        <row r="302">
          <cell r="B302" t="str">
            <v>TA220SER0S2C4500S+6</v>
          </cell>
          <cell r="C302" t="str">
            <v>Torre de suspensión tipo SC1 (5°)Tipo SC1+6</v>
          </cell>
          <cell r="D302">
            <v>5565.7093116443066</v>
          </cell>
        </row>
        <row r="303">
          <cell r="B303" t="str">
            <v>TA220SER0S2C4500A-3</v>
          </cell>
          <cell r="C303" t="str">
            <v>Torre de ángulo menor tipo AC1 (30°)Tipo AC1-3</v>
          </cell>
          <cell r="D303">
            <v>6239.6072199209248</v>
          </cell>
        </row>
        <row r="304">
          <cell r="B304" t="str">
            <v>TA220SER0S2C4500A±0</v>
          </cell>
          <cell r="C304" t="str">
            <v>Torre de ángulo menor tipo AC1 (30°)Tipo AC1±0</v>
          </cell>
          <cell r="D304">
            <v>6925.2022418656215</v>
          </cell>
        </row>
        <row r="305">
          <cell r="B305" t="str">
            <v>TA220SER0S2C4500A+3</v>
          </cell>
          <cell r="C305" t="str">
            <v>Torre de ángulo menor tipo AC1 (30°)Tipo AC1+3</v>
          </cell>
          <cell r="D305">
            <v>7610.7972638103183</v>
          </cell>
        </row>
        <row r="306">
          <cell r="B306" t="str">
            <v>TA220SER0S2C4500B-3</v>
          </cell>
          <cell r="C306" t="str">
            <v>Torre de ángulo mayor tipo BC1 (65°)Tipo BC1-3</v>
          </cell>
          <cell r="D306">
            <v>8420.2980042664749</v>
          </cell>
        </row>
        <row r="307">
          <cell r="B307" t="str">
            <v>TA220SER0S2C4500B±0</v>
          </cell>
          <cell r="C307" t="str">
            <v>Torre de ángulo mayor tipo BC1 (65°)Tipo BC1±0</v>
          </cell>
          <cell r="D307">
            <v>9376.7238354860528</v>
          </cell>
        </row>
        <row r="308">
          <cell r="B308" t="str">
            <v>TA220SER0S2C4500B+3</v>
          </cell>
          <cell r="C308" t="str">
            <v>Torre de ángulo mayor tipo BC1 (65°)Tipo BC1+3</v>
          </cell>
          <cell r="D308">
            <v>10501.930695744381</v>
          </cell>
        </row>
        <row r="309">
          <cell r="B309" t="str">
            <v>TA220SER0S2C4500R-3</v>
          </cell>
          <cell r="C309" t="str">
            <v>Torre de anclaje, retención intermedia y terminal (15°) Tipo RC1-3</v>
          </cell>
          <cell r="D309">
            <v>10841.677530475545</v>
          </cell>
        </row>
        <row r="310">
          <cell r="B310" t="str">
            <v>TA220SER0S2C4500R±0</v>
          </cell>
          <cell r="C310" t="str">
            <v>Torre de anclaje, retención intermedia y terminal (15°) Tipo RC1±0</v>
          </cell>
          <cell r="D310">
            <v>12086.597023941522</v>
          </cell>
        </row>
        <row r="311">
          <cell r="B311" t="str">
            <v>TA220SER0S2C4500R+3</v>
          </cell>
          <cell r="C311" t="str">
            <v>Torre de anclaje, retención intermedia y terminal (15°) Tipo RC1+3</v>
          </cell>
          <cell r="D311">
            <v>13331.516517407499</v>
          </cell>
        </row>
        <row r="312">
          <cell r="B312" t="str">
            <v>TA220SER0S2C4400S-6</v>
          </cell>
          <cell r="C312" t="str">
            <v>Torre de suspensión tipo SC1 (5°)Tipo SC1-6</v>
          </cell>
          <cell r="D312">
            <v>3282.5956096563486</v>
          </cell>
        </row>
        <row r="313">
          <cell r="B313" t="str">
            <v>TA220SER0S2C4400S-3</v>
          </cell>
          <cell r="C313" t="str">
            <v>Torre de suspensión tipo SC1 (5°)Tipo SC1-3</v>
          </cell>
          <cell r="D313">
            <v>3755.7625443815878</v>
          </cell>
        </row>
        <row r="314">
          <cell r="B314" t="str">
            <v>TA220SER0S2C4400S±0</v>
          </cell>
          <cell r="C314" t="str">
            <v>Torre de suspensión tipo SC1 (5°)Tipo SC1±0</v>
          </cell>
          <cell r="D314">
            <v>4224.7047743324947</v>
          </cell>
        </row>
        <row r="315">
          <cell r="B315" t="str">
            <v>TA220SER0S2C4400S+3</v>
          </cell>
          <cell r="C315" t="str">
            <v>Torre de suspensión tipo SC1 (5°)Tipo SC1+3</v>
          </cell>
          <cell r="D315">
            <v>4689.4222995090695</v>
          </cell>
        </row>
        <row r="316">
          <cell r="B316" t="str">
            <v>TA220SER0S2C4400S+6</v>
          </cell>
          <cell r="C316" t="str">
            <v>Torre de suspensión tipo SC1 (5°)Tipo SC1+6</v>
          </cell>
          <cell r="D316">
            <v>5154.1398246856434</v>
          </cell>
        </row>
        <row r="317">
          <cell r="B317" t="str">
            <v>TA220SER0S2C4400A-3</v>
          </cell>
          <cell r="C317" t="str">
            <v>Torre de ángulo menor tipo AC1 (30°)Tipo AC1-3</v>
          </cell>
          <cell r="D317">
            <v>5778.2047645404919</v>
          </cell>
        </row>
        <row r="318">
          <cell r="B318" t="str">
            <v>TA220SER0S2C4400A±0</v>
          </cell>
          <cell r="C318" t="str">
            <v>Torre de ángulo menor tipo AC1 (30°)Tipo AC1±0</v>
          </cell>
          <cell r="D318">
            <v>6413.1018474367274</v>
          </cell>
        </row>
        <row r="319">
          <cell r="B319" t="str">
            <v>TA220SER0S2C4400A+3</v>
          </cell>
          <cell r="C319" t="str">
            <v>Torre de ángulo menor tipo AC1 (30°)Tipo AC1+3</v>
          </cell>
          <cell r="D319">
            <v>7047.998930332963</v>
          </cell>
        </row>
        <row r="320">
          <cell r="B320" t="str">
            <v>TA220SER0S2C4400B-3</v>
          </cell>
          <cell r="C320" t="str">
            <v>Torre de ángulo mayor tipo BC1 (65°)Tipo BC1-3</v>
          </cell>
          <cell r="D320">
            <v>7797.6392314835384</v>
          </cell>
        </row>
        <row r="321">
          <cell r="B321" t="str">
            <v>TA220SER0S2C4400B±0</v>
          </cell>
          <cell r="C321" t="str">
            <v>Torre de ángulo mayor tipo BC1 (65°)Tipo BC1±0</v>
          </cell>
          <cell r="D321">
            <v>8683.33990142933</v>
          </cell>
        </row>
        <row r="322">
          <cell r="B322" t="str">
            <v>TA220SER0S2C4400B+3</v>
          </cell>
          <cell r="C322" t="str">
            <v>Torre de ángulo mayor tipo BC1 (65°)Tipo BC1+3</v>
          </cell>
          <cell r="D322">
            <v>9725.340689600851</v>
          </cell>
        </row>
        <row r="323">
          <cell r="B323" t="str">
            <v>TA220SER0S2C4400R-3</v>
          </cell>
          <cell r="C323" t="str">
            <v>Torre de anclaje, retención intermedia y terminal (15°) Tipo RC1-3</v>
          </cell>
          <cell r="D323">
            <v>10039.964144249338</v>
          </cell>
        </row>
        <row r="324">
          <cell r="B324" t="str">
            <v>TA220SER0S2C4400R±0</v>
          </cell>
          <cell r="C324" t="str">
            <v>Torre de anclaje, retención intermedia y terminal (15°) Tipo RC1±0</v>
          </cell>
          <cell r="D324">
            <v>11192.825132942406</v>
          </cell>
        </row>
        <row r="325">
          <cell r="B325" t="str">
            <v>TA220SER0S2C4400R+3</v>
          </cell>
          <cell r="C325" t="str">
            <v>Torre de anclaje, retención intermedia y terminal (15°) Tipo RC1+3</v>
          </cell>
          <cell r="D325">
            <v>12345.686121635474</v>
          </cell>
        </row>
        <row r="326">
          <cell r="B326" t="str">
            <v>TA220SER0S2C4600S-6</v>
          </cell>
          <cell r="C326" t="str">
            <v>Torre de suspensión tipo SC1 (5°)Tipo SC1-6</v>
          </cell>
          <cell r="D326">
            <v>3807.0085238707861</v>
          </cell>
        </row>
        <row r="327">
          <cell r="B327" t="str">
            <v>TA220SER0S2C4600S-3</v>
          </cell>
          <cell r="C327" t="str">
            <v>Torre de suspensión tipo SC1 (5°)Tipo SC1-3</v>
          </cell>
          <cell r="D327">
            <v>4355.7665092936022</v>
          </cell>
        </row>
        <row r="328">
          <cell r="B328" t="str">
            <v>TA220SER0S2C4600S±0</v>
          </cell>
          <cell r="C328" t="str">
            <v>Torre de suspensión tipo SC1 (5°)Tipo SC1±0</v>
          </cell>
          <cell r="D328">
            <v>4899.6248698465715</v>
          </cell>
        </row>
        <row r="329">
          <cell r="B329" t="str">
            <v>TA220SER0S2C4600S+3</v>
          </cell>
          <cell r="C329" t="str">
            <v>Torre de suspensión tipo SC1 (5°)Tipo SC1+3</v>
          </cell>
          <cell r="D329">
            <v>5438.583605529695</v>
          </cell>
        </row>
        <row r="330">
          <cell r="B330" t="str">
            <v>TA220SER0S2C4600S+6</v>
          </cell>
          <cell r="C330" t="str">
            <v>Torre de suspensión tipo SC1 (5°)Tipo SC1+6</v>
          </cell>
          <cell r="D330">
            <v>5977.5423412128175</v>
          </cell>
        </row>
        <row r="331">
          <cell r="B331" t="str">
            <v>TA220SER0S2C4600A-3</v>
          </cell>
          <cell r="C331" t="str">
            <v>Torre de ángulo menor tipo AC1 (30°)Tipo AC1-3</v>
          </cell>
          <cell r="D331">
            <v>6701.3051277368131</v>
          </cell>
        </row>
        <row r="332">
          <cell r="B332" t="str">
            <v>TA220SER0S2C4600A±0</v>
          </cell>
          <cell r="C332" t="str">
            <v>Torre de ángulo menor tipo AC1 (30°)Tipo AC1±0</v>
          </cell>
          <cell r="D332">
            <v>7437.6305524270956</v>
          </cell>
        </row>
        <row r="333">
          <cell r="B333" t="str">
            <v>TA220SER0S2C4600A+3</v>
          </cell>
          <cell r="C333" t="str">
            <v>Torre de ángulo menor tipo AC1 (30°)Tipo AC1+3</v>
          </cell>
          <cell r="D333">
            <v>8173.9559771173781</v>
          </cell>
        </row>
        <row r="334">
          <cell r="B334" t="str">
            <v>TA220SER0S2C4600B-3</v>
          </cell>
          <cell r="C334" t="str">
            <v>Torre de ángulo mayor tipo BC1 (65°)Tipo BC1-3</v>
          </cell>
          <cell r="D334">
            <v>9043.3554876516864</v>
          </cell>
        </row>
        <row r="335">
          <cell r="B335" t="str">
            <v>TA220SER0S2C4600B±0</v>
          </cell>
          <cell r="C335" t="str">
            <v>Torre de ángulo mayor tipo BC1 (65°)Tipo BC1±0</v>
          </cell>
          <cell r="D335">
            <v>10070.551767986288</v>
          </cell>
        </row>
        <row r="336">
          <cell r="B336" t="str">
            <v>TA220SER0S2C4600B+3</v>
          </cell>
          <cell r="C336" t="str">
            <v>Torre de ángulo mayor tipo BC1 (65°)Tipo BC1+3</v>
          </cell>
          <cell r="D336">
            <v>11279.017980144643</v>
          </cell>
        </row>
        <row r="337">
          <cell r="B337" t="str">
            <v>TA220SER0S2C4600R-3</v>
          </cell>
          <cell r="C337" t="str">
            <v>Torre de anclaje, retención intermedia y terminal (15°) Tipo RC1-3</v>
          </cell>
          <cell r="D337">
            <v>11643.904282354088</v>
          </cell>
        </row>
        <row r="338">
          <cell r="B338" t="str">
            <v>TA220SER0S2C4600R±0</v>
          </cell>
          <cell r="C338" t="str">
            <v>Torre de anclaje, retención intermedia y terminal (15°) Tipo RC1±0</v>
          </cell>
          <cell r="D338">
            <v>12980.941228934324</v>
          </cell>
        </row>
        <row r="339">
          <cell r="B339" t="str">
            <v>TA220SER0S2C4600R+3</v>
          </cell>
          <cell r="C339" t="str">
            <v>Torre de anclaje, retención intermedia y terminal (15°) Tipo RC1+3</v>
          </cell>
          <cell r="D339">
            <v>14317.97817551456</v>
          </cell>
        </row>
        <row r="340">
          <cell r="B340" t="str">
            <v>TA220SER0S1C4500S-6</v>
          </cell>
          <cell r="C340" t="str">
            <v>Torre de suspensión tipo SC1 (5°)Tipo SC1-6</v>
          </cell>
          <cell r="D340">
            <v>4077.7443240349071</v>
          </cell>
        </row>
        <row r="341">
          <cell r="B341" t="str">
            <v>TA220SER0S1C4500S-3</v>
          </cell>
          <cell r="C341" t="str">
            <v>Torre de suspensión tipo SC1 (5°)Tipo SC1-3</v>
          </cell>
          <cell r="D341">
            <v>4665.5272896615606</v>
          </cell>
        </row>
        <row r="342">
          <cell r="B342" t="str">
            <v>TA220SER0S1C4500S±0</v>
          </cell>
          <cell r="C342" t="str">
            <v>Torre de suspensión tipo SC1 (5°)Tipo SC1±0</v>
          </cell>
          <cell r="D342">
            <v>5248.0621930951183</v>
          </cell>
        </row>
        <row r="343">
          <cell r="B343" t="str">
            <v>TA220SER0S1C4500S+3</v>
          </cell>
          <cell r="C343" t="str">
            <v>Torre de suspensión tipo SC1 (5°)Tipo SC1+3</v>
          </cell>
          <cell r="D343">
            <v>5825.3490343355816</v>
          </cell>
        </row>
        <row r="344">
          <cell r="B344" t="str">
            <v>TA220SER0S1C4500S+6</v>
          </cell>
          <cell r="C344" t="str">
            <v>Torre de suspensión tipo SC1 (5°)Tipo SC1+6</v>
          </cell>
          <cell r="D344">
            <v>6402.6358755760439</v>
          </cell>
        </row>
        <row r="345">
          <cell r="B345" t="str">
            <v>TA220SER0S1C4500A-3</v>
          </cell>
          <cell r="C345" t="str">
            <v>Torre de ángulo menor tipo AC1 (30°)Tipo AC1-3</v>
          </cell>
          <cell r="D345">
            <v>7177.8691266156693</v>
          </cell>
        </row>
        <row r="346">
          <cell r="B346" t="str">
            <v>TA220SER0S1C4500A±0</v>
          </cell>
          <cell r="C346" t="str">
            <v>Torre de ángulo menor tipo AC1 (30°)Tipo AC1±0</v>
          </cell>
          <cell r="D346">
            <v>7966.55840911839</v>
          </cell>
        </row>
        <row r="347">
          <cell r="B347" t="str">
            <v>TA220SER0S1C4500A+3</v>
          </cell>
          <cell r="C347" t="str">
            <v>Torre de ángulo menor tipo AC1 (30°)Tipo AC1+3</v>
          </cell>
          <cell r="D347">
            <v>8755.2476916211108</v>
          </cell>
        </row>
        <row r="348">
          <cell r="B348" t="str">
            <v>TA220SER0S1C4500B-3</v>
          </cell>
          <cell r="C348" t="str">
            <v>Torre de ángulo mayor tipo BC1 (65°)Tipo BC1-3</v>
          </cell>
          <cell r="D348">
            <v>9686.4746371797792</v>
          </cell>
        </row>
        <row r="349">
          <cell r="B349" t="str">
            <v>TA220SER0S1C4500B±0</v>
          </cell>
          <cell r="C349" t="str">
            <v>Torre de ángulo mayor tipo BC1 (65°)Tipo BC1±0</v>
          </cell>
          <cell r="D349">
            <v>10786.720085946301</v>
          </cell>
        </row>
        <row r="350">
          <cell r="B350" t="str">
            <v>TA220SER0S1C4500B+3</v>
          </cell>
          <cell r="C350" t="str">
            <v>Torre de ángulo mayor tipo BC1 (65°)Tipo BC1+3</v>
          </cell>
          <cell r="D350">
            <v>12081.126496259858</v>
          </cell>
        </row>
        <row r="351">
          <cell r="B351" t="str">
            <v>TA220SER0S1C4500R-3</v>
          </cell>
          <cell r="C351" t="str">
            <v>Torre de anclaje, retención intermedia y terminal (15°) Tipo RC1-3</v>
          </cell>
          <cell r="D351">
            <v>12471.961725133948</v>
          </cell>
        </row>
        <row r="352">
          <cell r="B352" t="str">
            <v>TA220SER0S1C4500R±0</v>
          </cell>
          <cell r="C352" t="str">
            <v>Torre de anclaje, retención intermedia y terminal (15°) Tipo RC1±0</v>
          </cell>
          <cell r="D352">
            <v>13904.08219078478</v>
          </cell>
        </row>
        <row r="353">
          <cell r="B353" t="str">
            <v>TA220SER0S1C4500R+3</v>
          </cell>
          <cell r="C353" t="str">
            <v>Torre de anclaje, retención intermedia y terminal (15°) Tipo RC1+3</v>
          </cell>
          <cell r="D353">
            <v>15336.202656435613</v>
          </cell>
        </row>
        <row r="354">
          <cell r="B354" t="str">
            <v>TA220SER0S1C4400S-6</v>
          </cell>
          <cell r="C354" t="str">
            <v>Torre de suspensión tipo SC1 (5°)Tipo SC1-6</v>
          </cell>
          <cell r="D354">
            <v>3830.4447700245028</v>
          </cell>
        </row>
        <row r="355">
          <cell r="B355" t="str">
            <v>TA220SER0S1C4400S-3</v>
          </cell>
          <cell r="C355" t="str">
            <v>Torre de suspensión tipo SC1 (5°)Tipo SC1-3</v>
          </cell>
          <cell r="D355">
            <v>4382.5809530910974</v>
          </cell>
        </row>
        <row r="356">
          <cell r="B356" t="str">
            <v>TA220SER0S1C4400S±0</v>
          </cell>
          <cell r="C356" t="str">
            <v>Torre de suspensión tipo SC1 (5°)Tipo SC1±0</v>
          </cell>
          <cell r="D356">
            <v>4929.7873488088835</v>
          </cell>
        </row>
        <row r="357">
          <cell r="B357" t="str">
            <v>TA220SER0S1C4400S+3</v>
          </cell>
          <cell r="C357" t="str">
            <v>Torre de suspensión tipo SC1 (5°)Tipo SC1+3</v>
          </cell>
          <cell r="D357">
            <v>5472.0639571778611</v>
          </cell>
        </row>
        <row r="358">
          <cell r="B358" t="str">
            <v>TA220SER0S1C4400S+6</v>
          </cell>
          <cell r="C358" t="str">
            <v>Torre de suspensión tipo SC1 (5°)Tipo SC1+6</v>
          </cell>
          <cell r="D358">
            <v>6014.3405655468378</v>
          </cell>
        </row>
        <row r="359">
          <cell r="B359" t="str">
            <v>TA220SER0S1C4400A-3</v>
          </cell>
          <cell r="C359" t="str">
            <v>Torre de ángulo menor tipo AC1 (30°)Tipo AC1-3</v>
          </cell>
          <cell r="D359">
            <v>6742.558893138189</v>
          </cell>
        </row>
        <row r="360">
          <cell r="B360" t="str">
            <v>TA220SER0S1C4400A±0</v>
          </cell>
          <cell r="C360" t="str">
            <v>Torre de ángulo menor tipo AC1 (30°)Tipo AC1±0</v>
          </cell>
          <cell r="D360">
            <v>7483.4171954918856</v>
          </cell>
        </row>
        <row r="361">
          <cell r="B361" t="str">
            <v>TA220SER0S1C4400A+3</v>
          </cell>
          <cell r="C361" t="str">
            <v>Torre de ángulo menor tipo AC1 (30°)Tipo AC1+3</v>
          </cell>
          <cell r="D361">
            <v>8224.2754978455814</v>
          </cell>
        </row>
        <row r="362">
          <cell r="B362" t="str">
            <v>TA220SER0S1C4400B-3</v>
          </cell>
          <cell r="C362" t="str">
            <v>Torre de ángulo mayor tipo BC1 (65°)Tipo BC1-3</v>
          </cell>
          <cell r="D362">
            <v>9099.0271006610201</v>
          </cell>
        </row>
        <row r="363">
          <cell r="B363" t="str">
            <v>TA220SER0S1C4400B±0</v>
          </cell>
          <cell r="C363" t="str">
            <v>Torre de ángulo mayor tipo BC1 (65°)Tipo BC1±0</v>
          </cell>
          <cell r="D363">
            <v>10132.546882696013</v>
          </cell>
        </row>
        <row r="364">
          <cell r="B364" t="str">
            <v>TA220SER0S1C4400B+3</v>
          </cell>
          <cell r="C364" t="str">
            <v>Torre de ángulo mayor tipo BC1 (65°)Tipo BC1+3</v>
          </cell>
          <cell r="D364">
            <v>11348.452508619535</v>
          </cell>
        </row>
        <row r="365">
          <cell r="B365" t="str">
            <v>TA220SER0S1C4400R-3</v>
          </cell>
          <cell r="C365" t="str">
            <v>Torre de anclaje, retención intermedia y terminal (15°) Tipo RC1-3</v>
          </cell>
          <cell r="D365">
            <v>11715.585079820259</v>
          </cell>
        </row>
        <row r="366">
          <cell r="B366" t="str">
            <v>TA220SER0S1C4400R±0</v>
          </cell>
          <cell r="C366" t="str">
            <v>Torre de anclaje, retención intermedia y terminal (15°) Tipo RC1±0</v>
          </cell>
          <cell r="D366">
            <v>13060.85293179516</v>
          </cell>
        </row>
        <row r="367">
          <cell r="B367" t="str">
            <v>TA220SER0S1C4400R+3</v>
          </cell>
          <cell r="C367" t="str">
            <v>Torre de anclaje, retención intermedia y terminal (15°) Tipo RC1+3</v>
          </cell>
          <cell r="D367">
            <v>14406.12078377006</v>
          </cell>
        </row>
        <row r="368">
          <cell r="B368" t="str">
            <v>TA220SER0S1C1600S-6</v>
          </cell>
          <cell r="C368" t="str">
            <v>Torre de suspensión tipo SC1 (5°)Tipo SC1-6</v>
          </cell>
          <cell r="D368">
            <v>4072.2986160606952</v>
          </cell>
        </row>
        <row r="369">
          <cell r="B369" t="str">
            <v>TA220SER0S1C1600S-3</v>
          </cell>
          <cell r="C369" t="str">
            <v>Torre de suspensión tipo SC1 (5°)Tipo SC1-3</v>
          </cell>
          <cell r="D369">
            <v>4659.2966147721472</v>
          </cell>
        </row>
        <row r="370">
          <cell r="B370" t="str">
            <v>TA220SER0S1C1600S±0</v>
          </cell>
          <cell r="C370" t="str">
            <v>Torre de suspensión tipo SC1 (5°)Tipo SC1±0</v>
          </cell>
          <cell r="D370">
            <v>5241.0535599236746</v>
          </cell>
        </row>
        <row r="371">
          <cell r="B371" t="str">
            <v>TA220SER0S1C1600S+3</v>
          </cell>
          <cell r="C371" t="str">
            <v>Torre de suspensión tipo SC1 (5°)Tipo SC1+3</v>
          </cell>
          <cell r="D371">
            <v>5817.5694515152791</v>
          </cell>
        </row>
        <row r="372">
          <cell r="B372" t="str">
            <v>TA220SER0S1C1600S+6</v>
          </cell>
          <cell r="C372" t="str">
            <v>Torre de suspensión tipo SC1 (5°)Tipo SC1+6</v>
          </cell>
          <cell r="D372">
            <v>6394.0853431068826</v>
          </cell>
        </row>
        <row r="373">
          <cell r="B373" t="str">
            <v>TA220SER0S1C1600A-3</v>
          </cell>
          <cell r="C373" t="str">
            <v>Torre de ángulo menor tipo AC1 (30°)Tipo AC1-3</v>
          </cell>
          <cell r="D373">
            <v>7168.283292871688</v>
          </cell>
        </row>
        <row r="374">
          <cell r="B374" t="str">
            <v>TA220SER0S1C1600A±0</v>
          </cell>
          <cell r="C374" t="str">
            <v>Torre de ángulo menor tipo AC1 (30°)Tipo AC1±0</v>
          </cell>
          <cell r="D374">
            <v>7955.9193039641377</v>
          </cell>
        </row>
        <row r="375">
          <cell r="B375" t="str">
            <v>TA220SER0S1C1600A+3</v>
          </cell>
          <cell r="C375" t="str">
            <v>Torre de ángulo menor tipo AC1 (30°)Tipo AC1+3</v>
          </cell>
          <cell r="D375">
            <v>8743.5553150565866</v>
          </cell>
        </row>
        <row r="376">
          <cell r="B376" t="str">
            <v>TA220SER0S1C1600B-3</v>
          </cell>
          <cell r="C376" t="str">
            <v>Torre de ángulo mayor tipo BC1 (65°)Tipo BC1-3</v>
          </cell>
          <cell r="D376">
            <v>9673.538634335564</v>
          </cell>
        </row>
        <row r="377">
          <cell r="B377" t="str">
            <v>TA220SER0S1C1600B±0</v>
          </cell>
          <cell r="C377" t="str">
            <v>Torre de ángulo mayor tipo BC1 (65°)Tipo BC1±0</v>
          </cell>
          <cell r="D377">
            <v>10772.314737567443</v>
          </cell>
        </row>
        <row r="378">
          <cell r="B378" t="str">
            <v>TA220SER0S1C1600B+3</v>
          </cell>
          <cell r="C378" t="str">
            <v>Torre de ángulo mayor tipo BC1 (65°)Tipo BC1+3</v>
          </cell>
          <cell r="D378">
            <v>12064.992506075538</v>
          </cell>
        </row>
        <row r="379">
          <cell r="B379" t="str">
            <v>TA220SER0S1C1600R-3</v>
          </cell>
          <cell r="C379" t="str">
            <v>Torre de anclaje, retención intermedia y terminal (15°) Tipo RC1-3</v>
          </cell>
          <cell r="D379">
            <v>12455.305785961818</v>
          </cell>
        </row>
        <row r="380">
          <cell r="B380" t="str">
            <v>TA220SER0S1C1600R±0</v>
          </cell>
          <cell r="C380" t="str">
            <v>Torre de anclaje, retención intermedia y terminal (15°) Tipo RC1±0</v>
          </cell>
          <cell r="D380">
            <v>13885.513696724434</v>
          </cell>
        </row>
        <row r="381">
          <cell r="B381" t="str">
            <v>TA220SER0S1C1600R+3</v>
          </cell>
          <cell r="C381" t="str">
            <v>Torre de anclaje, retención intermedia y terminal (15°) Tipo RC1+3</v>
          </cell>
          <cell r="D381">
            <v>15315.72160748705</v>
          </cell>
        </row>
        <row r="382">
          <cell r="B382" t="str">
            <v>TA220SER0S1C1500S-6</v>
          </cell>
          <cell r="C382" t="str">
            <v>Torre de suspensión tipo SC1 (5°)Tipo SC1-6</v>
          </cell>
          <cell r="D382">
            <v>3816.1896321850386</v>
          </cell>
        </row>
        <row r="383">
          <cell r="B383" t="str">
            <v>TA220SER0S1C1500S-3</v>
          </cell>
          <cell r="C383" t="str">
            <v>Torre de suspensión tipo SC1 (5°)Tipo SC1-3</v>
          </cell>
          <cell r="D383">
            <v>4366.2710206081074</v>
          </cell>
        </row>
        <row r="384">
          <cell r="B384" t="str">
            <v>TA220SER0S1C1500S±0</v>
          </cell>
          <cell r="C384" t="str">
            <v>Torre de suspensión tipo SC1 (5°)Tipo SC1±0</v>
          </cell>
          <cell r="D384">
            <v>4911.4409680631125</v>
          </cell>
        </row>
        <row r="385">
          <cell r="B385" t="str">
            <v>TA220SER0S1C1500S+3</v>
          </cell>
          <cell r="C385" t="str">
            <v>Torre de suspensión tipo SC1 (5°)Tipo SC1+3</v>
          </cell>
          <cell r="D385">
            <v>5451.6994745500551</v>
          </cell>
        </row>
        <row r="386">
          <cell r="B386" t="str">
            <v>TA220SER0S1C1500S+6</v>
          </cell>
          <cell r="C386" t="str">
            <v>Torre de suspensión tipo SC1 (5°)Tipo SC1+6</v>
          </cell>
          <cell r="D386">
            <v>5991.9579810369969</v>
          </cell>
        </row>
        <row r="387">
          <cell r="B387" t="str">
            <v>TA220SER0S1C1500A-3</v>
          </cell>
          <cell r="C387" t="str">
            <v>Torre de ángulo menor tipo AC1 (30°)Tipo AC1-3</v>
          </cell>
          <cell r="D387">
            <v>6717.4662179573443</v>
          </cell>
        </row>
        <row r="388">
          <cell r="B388" t="str">
            <v>TA220SER0S1C1500A±0</v>
          </cell>
          <cell r="C388" t="str">
            <v>Torre de ángulo menor tipo AC1 (30°)Tipo AC1±0</v>
          </cell>
          <cell r="D388">
            <v>7455.5673895198051</v>
          </cell>
        </row>
        <row r="389">
          <cell r="B389" t="str">
            <v>TA220SER0S1C1500A+3</v>
          </cell>
          <cell r="C389" t="str">
            <v>Torre de ángulo menor tipo AC1 (30°)Tipo AC1+3</v>
          </cell>
          <cell r="D389">
            <v>8193.668561082266</v>
          </cell>
        </row>
        <row r="390">
          <cell r="B390" t="str">
            <v>TA220SER0S1C1500B-3</v>
          </cell>
          <cell r="C390" t="str">
            <v>Torre de ángulo mayor tipo BC1 (65°)Tipo BC1-3</v>
          </cell>
          <cell r="D390">
            <v>9065.1647443780166</v>
          </cell>
        </row>
        <row r="391">
          <cell r="B391" t="str">
            <v>TA220SER0S1C1500B±0</v>
          </cell>
          <cell r="C391" t="str">
            <v>Torre de ángulo mayor tipo BC1 (65°)Tipo BC1±0</v>
          </cell>
          <cell r="D391">
            <v>10094.838245409817</v>
          </cell>
        </row>
        <row r="392">
          <cell r="B392" t="str">
            <v>TA220SER0S1C1500B+3</v>
          </cell>
          <cell r="C392" t="str">
            <v>Torre de ángulo mayor tipo BC1 (65°)Tipo BC1+3</v>
          </cell>
          <cell r="D392">
            <v>11306.218834858997</v>
          </cell>
        </row>
        <row r="393">
          <cell r="B393" t="str">
            <v>TA220SER0S1C1500R-3</v>
          </cell>
          <cell r="C393" t="str">
            <v>Torre de anclaje, retención intermedia y terminal (15°) Tipo RC1-3</v>
          </cell>
          <cell r="D393">
            <v>11671.985109004929</v>
          </cell>
        </row>
        <row r="394">
          <cell r="B394" t="str">
            <v>TA220SER0S1C1500R±0</v>
          </cell>
          <cell r="C394" t="str">
            <v>Torre de anclaje, retención intermedia y terminal (15°) Tipo RC1±0</v>
          </cell>
          <cell r="D394">
            <v>13012.246498333254</v>
          </cell>
        </row>
        <row r="395">
          <cell r="B395" t="str">
            <v>TA220SER0S1C1500R+3</v>
          </cell>
          <cell r="C395" t="str">
            <v>Torre de anclaje, retención intermedia y terminal (15°) Tipo RC1+3</v>
          </cell>
          <cell r="D395">
            <v>14352.507887661579</v>
          </cell>
        </row>
        <row r="396">
          <cell r="B396" t="str">
            <v>TA220SER0S1C1400S-6</v>
          </cell>
          <cell r="C396" t="str">
            <v>Torre de suspensión tipo SC1 (5°)Tipo SC1-6</v>
          </cell>
          <cell r="D396">
            <v>3561.1021505843223</v>
          </cell>
        </row>
        <row r="397">
          <cell r="B397" t="str">
            <v>TA220SER0S1C1400S-3</v>
          </cell>
          <cell r="C397" t="str">
            <v>Torre de suspensión tipo SC1 (5°)Tipo SC1-3</v>
          </cell>
          <cell r="D397">
            <v>4074.4141722901709</v>
          </cell>
        </row>
        <row r="398">
          <cell r="B398" t="str">
            <v>TA220SER0S1C1400S±0</v>
          </cell>
          <cell r="C398" t="str">
            <v>Torre de suspensión tipo SC1 (5°)Tipo SC1±0</v>
          </cell>
          <cell r="D398">
            <v>4583.1430509450738</v>
          </cell>
        </row>
        <row r="399">
          <cell r="B399" t="str">
            <v>TA220SER0S1C1400S+3</v>
          </cell>
          <cell r="C399" t="str">
            <v>Torre de suspensión tipo SC1 (5°)Tipo SC1+3</v>
          </cell>
          <cell r="D399">
            <v>5087.288786549032</v>
          </cell>
        </row>
        <row r="400">
          <cell r="B400" t="str">
            <v>TA220SER0S1C1400S+6</v>
          </cell>
          <cell r="C400" t="str">
            <v>Torre de suspensión tipo SC1 (5°)Tipo SC1+6</v>
          </cell>
          <cell r="D400">
            <v>5591.4345221529902</v>
          </cell>
        </row>
        <row r="401">
          <cell r="B401" t="str">
            <v>TA220SER0S1C1400A-3</v>
          </cell>
          <cell r="C401" t="str">
            <v>Torre de ángulo menor tipo AC1 (30°)Tipo AC1-3</v>
          </cell>
          <cell r="D401">
            <v>6268.4472473524947</v>
          </cell>
        </row>
        <row r="402">
          <cell r="B402" t="str">
            <v>TA220SER0S1C1400A±0</v>
          </cell>
          <cell r="C402" t="str">
            <v>Torre de ángulo menor tipo AC1 (30°)Tipo AC1±0</v>
          </cell>
          <cell r="D402">
            <v>6957.2111513346217</v>
          </cell>
        </row>
        <row r="403">
          <cell r="B403" t="str">
            <v>TA220SER0S1C1400A+3</v>
          </cell>
          <cell r="C403" t="str">
            <v>Torre de ángulo menor tipo AC1 (30°)Tipo AC1+3</v>
          </cell>
          <cell r="D403">
            <v>7645.9750553167487</v>
          </cell>
        </row>
        <row r="404">
          <cell r="B404" t="str">
            <v>TA220SER0S1C1400B-3</v>
          </cell>
          <cell r="C404" t="str">
            <v>Torre de ángulo mayor tipo BC1 (65°)Tipo BC1-3</v>
          </cell>
          <cell r="D404">
            <v>8459.2173812185556</v>
          </cell>
        </row>
        <row r="405">
          <cell r="B405" t="str">
            <v>TA220SER0S1C1400B±0</v>
          </cell>
          <cell r="C405" t="str">
            <v>Torre de ángulo mayor tipo BC1 (65°)Tipo BC1±0</v>
          </cell>
          <cell r="D405">
            <v>9420.0638989070776</v>
          </cell>
        </row>
        <row r="406">
          <cell r="B406" t="str">
            <v>TA220SER0S1C1400B+3</v>
          </cell>
          <cell r="C406" t="str">
            <v>Torre de ángulo mayor tipo BC1 (65°)Tipo BC1+3</v>
          </cell>
          <cell r="D406">
            <v>10550.471566775928</v>
          </cell>
        </row>
        <row r="407">
          <cell r="B407" t="str">
            <v>TA220SER0S1C1400R-3</v>
          </cell>
          <cell r="C407" t="str">
            <v>Torre de anclaje, retención intermedia y terminal (15°) Tipo RC1-3</v>
          </cell>
          <cell r="D407">
            <v>10891.788742025026</v>
          </cell>
        </row>
        <row r="408">
          <cell r="B408" t="str">
            <v>TA220SER0S1C1400R±0</v>
          </cell>
          <cell r="C408" t="str">
            <v>Torre de anclaje, retención intermedia y terminal (15°) Tipo RC1±0</v>
          </cell>
          <cell r="D408">
            <v>12142.462365691223</v>
          </cell>
        </row>
        <row r="409">
          <cell r="B409" t="str">
            <v>TA220SER0S1C1400R+3</v>
          </cell>
          <cell r="C409" t="str">
            <v>Torre de anclaje, retención intermedia y terminal (15°) Tipo RC1+3</v>
          </cell>
          <cell r="D409">
            <v>13393.135989357419</v>
          </cell>
        </row>
        <row r="410">
          <cell r="B410" t="str">
            <v>TA220SER0D2C4600S-6</v>
          </cell>
          <cell r="C410" t="str">
            <v>Torre de suspensión tipo SC2 (5°)Tipo SC2-6</v>
          </cell>
          <cell r="D410">
            <v>5065.0575561621145</v>
          </cell>
        </row>
        <row r="411">
          <cell r="B411" t="str">
            <v>TA220SER0D2C4600S-3</v>
          </cell>
          <cell r="C411" t="str">
            <v>Torre de suspensión tipo SC2 (5°)Tipo SC2-3</v>
          </cell>
          <cell r="D411">
            <v>5795.1559426359318</v>
          </cell>
        </row>
        <row r="412">
          <cell r="B412" t="str">
            <v>TA220SER0D2C4600S±0</v>
          </cell>
          <cell r="C412" t="str">
            <v>Torre de suspensión tipo SC2 (5°)Tipo SC2±0</v>
          </cell>
          <cell r="D412">
            <v>6518.7355935162341</v>
          </cell>
        </row>
        <row r="413">
          <cell r="B413" t="str">
            <v>TA220SER0D2C4600S+3</v>
          </cell>
          <cell r="C413" t="str">
            <v>Torre de suspensión tipo SC2 (5°)Tipo SC2+3</v>
          </cell>
          <cell r="D413">
            <v>7235.7965088030205</v>
          </cell>
        </row>
        <row r="414">
          <cell r="B414" t="str">
            <v>TA220SER0D2C4600S+6</v>
          </cell>
          <cell r="C414" t="str">
            <v>Torre de suspensión tipo SC2 (5°)Tipo SC2+6</v>
          </cell>
          <cell r="D414">
            <v>7952.8574240898051</v>
          </cell>
        </row>
        <row r="415">
          <cell r="B415" t="str">
            <v>TA220SER0D2C4600A-3</v>
          </cell>
          <cell r="C415" t="str">
            <v>Torre de ángulo menor tipo AC2 (30°)Tipo AC2-3</v>
          </cell>
          <cell r="D415">
            <v>8915.7920084928373</v>
          </cell>
        </row>
        <row r="416">
          <cell r="B416" t="str">
            <v>TA220SER0D2C4600A±0</v>
          </cell>
          <cell r="C416" t="str">
            <v>Torre de ángulo menor tipo AC2 (30°)Tipo AC2±0</v>
          </cell>
          <cell r="D416">
            <v>9895.4406309576443</v>
          </cell>
        </row>
        <row r="417">
          <cell r="B417" t="str">
            <v>TA220SER0D2C4600A+3</v>
          </cell>
          <cell r="C417" t="str">
            <v>Torre de ángulo menor tipo AC2 (30°)Tipo AC2+3</v>
          </cell>
          <cell r="D417">
            <v>10875.089253422451</v>
          </cell>
        </row>
        <row r="418">
          <cell r="B418" t="str">
            <v>TA220SER0D2C4600B-3</v>
          </cell>
          <cell r="C418" t="str">
            <v>Torre de ángulo mayor tipo BC2 (65°)Tipo BC2-3</v>
          </cell>
          <cell r="D418">
            <v>12031.787099656352</v>
          </cell>
        </row>
        <row r="419">
          <cell r="B419" t="str">
            <v>TA220SER0D2C4600B±0</v>
          </cell>
          <cell r="C419" t="str">
            <v>Torre de ángulo mayor tipo BC2 (65°)Tipo BC2±0</v>
          </cell>
          <cell r="D419">
            <v>13398.426614316651</v>
          </cell>
        </row>
        <row r="420">
          <cell r="B420" t="str">
            <v>TA220SER0D2C4600B+3</v>
          </cell>
          <cell r="C420" t="str">
            <v>Torre de ángulo mayor tipo BC2 (65°)Tipo BC2+3</v>
          </cell>
          <cell r="D420">
            <v>15006.237808034652</v>
          </cell>
        </row>
        <row r="421">
          <cell r="B421" t="str">
            <v>TA220SER0D2C4600R-3</v>
          </cell>
          <cell r="C421" t="str">
            <v>Torre de anclaje, retención intermedia y terminal (15°) Tipo RC2-3</v>
          </cell>
          <cell r="D421">
            <v>15491.702999551184</v>
          </cell>
        </row>
        <row r="422">
          <cell r="B422" t="str">
            <v>TA220SER0D2C4600R±0</v>
          </cell>
          <cell r="C422" t="str">
            <v>Torre de anclaje, retención intermedia y terminal (15°) Tipo RC2±0</v>
          </cell>
          <cell r="D422">
            <v>17270.571905854162</v>
          </cell>
        </row>
        <row r="423">
          <cell r="B423" t="str">
            <v>TA220SER0D2C4600R+3</v>
          </cell>
          <cell r="C423" t="str">
            <v>Torre de anclaje, retención intermedia y terminal (15°) Tipo RC2+3</v>
          </cell>
          <cell r="D423">
            <v>19049.44081215714</v>
          </cell>
        </row>
        <row r="424">
          <cell r="B424" t="str">
            <v>TA220SER0S1C4600S-6</v>
          </cell>
          <cell r="C424" t="str">
            <v>Torre de suspensión tipo SC1 (5°)Tipo SC1-6</v>
          </cell>
          <cell r="D424">
            <v>4332.0038310617019</v>
          </cell>
        </row>
        <row r="425">
          <cell r="B425" t="str">
            <v>TA220SER0S1C4600S-3</v>
          </cell>
          <cell r="C425" t="str">
            <v>Torre de suspensión tipo SC1 (5°)Tipo SC1-3</v>
          </cell>
          <cell r="D425">
            <v>4956.4368157192439</v>
          </cell>
        </row>
        <row r="426">
          <cell r="B426" t="str">
            <v>TA220SER0S1C4600S±0</v>
          </cell>
          <cell r="C426" t="str">
            <v>Torre de suspensión tipo SC1 (5°)Tipo SC1±0</v>
          </cell>
          <cell r="D426">
            <v>5575.2945058709156</v>
          </cell>
        </row>
        <row r="427">
          <cell r="B427" t="str">
            <v>TA220SER0S1C4600S+3</v>
          </cell>
          <cell r="C427" t="str">
            <v>Torre de suspensión tipo SC1 (5°)Tipo SC1+3</v>
          </cell>
          <cell r="D427">
            <v>6188.576901516717</v>
          </cell>
        </row>
        <row r="428">
          <cell r="B428" t="str">
            <v>TA220SER0S1C4600S+6</v>
          </cell>
          <cell r="C428" t="str">
            <v>Torre de suspensión tipo SC1 (5°)Tipo SC1+6</v>
          </cell>
          <cell r="D428">
            <v>6801.8592971625167</v>
          </cell>
        </row>
        <row r="429">
          <cell r="B429" t="str">
            <v>TA220SER0S1C4600A-3</v>
          </cell>
          <cell r="C429" t="str">
            <v>Torre de ángulo menor tipo AC1 (30°)Tipo AC1-3</v>
          </cell>
          <cell r="D429">
            <v>7625.4306509807584</v>
          </cell>
        </row>
        <row r="430">
          <cell r="B430" t="str">
            <v>TA220SER0S1C4600A±0</v>
          </cell>
          <cell r="C430" t="str">
            <v>Torre de ángulo menor tipo AC1 (30°)Tipo AC1±0</v>
          </cell>
          <cell r="D430">
            <v>8463.2970599120508</v>
          </cell>
        </row>
        <row r="431">
          <cell r="B431" t="str">
            <v>TA220SER0S1C4600A+3</v>
          </cell>
          <cell r="C431" t="str">
            <v>Torre de ángulo menor tipo AC1 (30°)Tipo AC1+3</v>
          </cell>
          <cell r="D431">
            <v>9301.1634688433442</v>
          </cell>
        </row>
        <row r="432">
          <cell r="B432" t="str">
            <v>TA220SER0S1C4600B-3</v>
          </cell>
          <cell r="C432" t="str">
            <v>Torre de ángulo mayor tipo BC1 (65°)Tipo BC1-3</v>
          </cell>
          <cell r="D432">
            <v>10290.455188770584</v>
          </cell>
        </row>
        <row r="433">
          <cell r="B433" t="str">
            <v>TA220SER0S1C4600B±0</v>
          </cell>
          <cell r="C433" t="str">
            <v>Torre de ángulo mayor tipo BC1 (65°)Tipo BC1±0</v>
          </cell>
          <cell r="D433">
            <v>11459.304219120917</v>
          </cell>
        </row>
        <row r="434">
          <cell r="B434" t="str">
            <v>TA220SER0S1C4600B+3</v>
          </cell>
          <cell r="C434" t="str">
            <v>Torre de ángulo mayor tipo BC1 (65°)Tipo BC1+3</v>
          </cell>
          <cell r="D434">
            <v>12834.420725415428</v>
          </cell>
        </row>
        <row r="435">
          <cell r="B435" t="str">
            <v>TA220SER0S1C4600R-3</v>
          </cell>
          <cell r="C435" t="str">
            <v>Torre de anclaje, retención intermedia y terminal (15°) Tipo RC1-3</v>
          </cell>
          <cell r="D435">
            <v>13249.625695186834</v>
          </cell>
        </row>
        <row r="436">
          <cell r="B436" t="str">
            <v>TA220SER0S1C4600R±0</v>
          </cell>
          <cell r="C436" t="str">
            <v>Torre de anclaje, retención intermedia y terminal (15°) Tipo RC1±0</v>
          </cell>
          <cell r="D436">
            <v>14771.043138446861</v>
          </cell>
        </row>
        <row r="437">
          <cell r="B437" t="str">
            <v>TA220SER0S1C4600R+3</v>
          </cell>
          <cell r="C437" t="str">
            <v>Torre de anclaje, retención intermedia y terminal (15°) Tipo RC1+3</v>
          </cell>
          <cell r="D437">
            <v>16292.460581706888</v>
          </cell>
        </row>
        <row r="438">
          <cell r="B438" t="str">
            <v>TA138SIR2S1C2400S-6</v>
          </cell>
          <cell r="C438" t="str">
            <v>Torre de suspensión tipo SS1 (5°)Tipo SS1-6</v>
          </cell>
          <cell r="D438">
            <v>3725.1873075354233</v>
          </cell>
        </row>
        <row r="439">
          <cell r="B439" t="str">
            <v>TA138SIR2S1C2400S-3</v>
          </cell>
          <cell r="C439" t="str">
            <v>Torre de suspensión tipo SS1 (5°)Tipo SS1-3</v>
          </cell>
          <cell r="D439">
            <v>4262.1512437567453</v>
          </cell>
        </row>
        <row r="440">
          <cell r="B440" t="str">
            <v>TA138SIR2S1C2400S±0</v>
          </cell>
          <cell r="C440" t="str">
            <v>Torre de suspensión tipo SS1 (5°)Tipo SS1±0</v>
          </cell>
          <cell r="D440">
            <v>4794.3208591189486</v>
          </cell>
        </row>
        <row r="441">
          <cell r="B441" t="str">
            <v>TA138SIR2S1C2400S+3</v>
          </cell>
          <cell r="C441" t="str">
            <v>Torre de suspensión tipo SS1 (5°)Tipo SS1+3</v>
          </cell>
          <cell r="D441">
            <v>5321.6961536220333</v>
          </cell>
        </row>
        <row r="442">
          <cell r="B442" t="str">
            <v>TA138SIR2S1C2400S+6</v>
          </cell>
          <cell r="C442" t="str">
            <v>Torre de suspensión tipo SS1 (5°)Tipo SS1+6</v>
          </cell>
          <cell r="D442">
            <v>5849.0714481251171</v>
          </cell>
        </row>
        <row r="443">
          <cell r="B443" t="str">
            <v>TA138SIR2S1C2400A-3</v>
          </cell>
          <cell r="C443" t="str">
            <v>Torre de ángulo menor tipo AS1 (30°)Tipo AS1-3</v>
          </cell>
          <cell r="D443">
            <v>6557.2789367924506</v>
          </cell>
        </row>
        <row r="444">
          <cell r="B444" t="str">
            <v>TA138SIR2S1C2400A±0</v>
          </cell>
          <cell r="C444" t="str">
            <v>Torre de ángulo menor tipo AS1 (30°)Tipo AS1±0</v>
          </cell>
          <cell r="D444">
            <v>7277.7790641425645</v>
          </cell>
        </row>
        <row r="445">
          <cell r="B445" t="str">
            <v>TA138SIR2S1C2400A+3</v>
          </cell>
          <cell r="C445" t="str">
            <v>Torre de ángulo menor tipo AS1 (30°)Tipo AS1+3</v>
          </cell>
          <cell r="D445">
            <v>7998.2791914926784</v>
          </cell>
        </row>
        <row r="446">
          <cell r="B446" t="str">
            <v>TA138SIR2S1C2400B-3</v>
          </cell>
          <cell r="C446" t="str">
            <v>Torre de ángulo mayor tipo BS1 (65°)Tipo BS1-3</v>
          </cell>
          <cell r="D446">
            <v>8848.9933418584314</v>
          </cell>
        </row>
        <row r="447">
          <cell r="B447" t="str">
            <v>TA138SIR2S1C2400B±0</v>
          </cell>
          <cell r="C447" t="str">
            <v>Torre de ángulo mayor tipo BS1 (65°)Tipo BS1±0</v>
          </cell>
          <cell r="D447">
            <v>9854.1128528490335</v>
          </cell>
        </row>
        <row r="448">
          <cell r="B448" t="str">
            <v>TA138SIR2S1C2400B+3</v>
          </cell>
          <cell r="C448" t="str">
            <v>Torre de ángulo mayor tipo BS1 (65°)Tipo BS1+3</v>
          </cell>
          <cell r="D448">
            <v>11036.606395190918</v>
          </cell>
        </row>
        <row r="449">
          <cell r="B449" t="str">
            <v>TA138SIR2S1C2400R-3</v>
          </cell>
          <cell r="C449" t="str">
            <v>Torre de anclaje, retención intermedia y terminal (15°) Tipo RS1-3</v>
          </cell>
          <cell r="D449">
            <v>11393.650466188197</v>
          </cell>
        </row>
        <row r="450">
          <cell r="B450" t="str">
            <v>TA138SIR2S1C2400R±0</v>
          </cell>
          <cell r="C450" t="str">
            <v>Torre de anclaje, retención intermedia y terminal (15°) Tipo RS1±0</v>
          </cell>
          <cell r="D450">
            <v>12701.951467322404</v>
          </cell>
        </row>
        <row r="451">
          <cell r="B451" t="str">
            <v>TA138SIR2S1C2400R+3</v>
          </cell>
          <cell r="C451" t="str">
            <v>Torre de anclaje, retención intermedia y terminal (15°) Tipo RS1+3</v>
          </cell>
          <cell r="D451">
            <v>14010.252468456611</v>
          </cell>
        </row>
        <row r="452">
          <cell r="B452" t="str">
            <v>TA138SIR2S1C2315S-6</v>
          </cell>
          <cell r="C452" t="str">
            <v>Torre de suspensión tipo SS1 (5°)Tipo SS1-6</v>
          </cell>
          <cell r="D452">
            <v>3433.1986634810901</v>
          </cell>
        </row>
        <row r="453">
          <cell r="B453" t="str">
            <v>TA138SIR2S1C2315S-3</v>
          </cell>
          <cell r="C453" t="str">
            <v>Torre de suspensión tipo SS1 (5°)Tipo SS1-3</v>
          </cell>
          <cell r="D453">
            <v>3928.0741465053911</v>
          </cell>
        </row>
        <row r="454">
          <cell r="B454" t="str">
            <v>TA138SIR2S1C2315S±0</v>
          </cell>
          <cell r="C454" t="str">
            <v>Torre de suspensión tipo SS1 (5°)Tipo SS1±0</v>
          </cell>
          <cell r="D454">
            <v>4418.5310984312609</v>
          </cell>
        </row>
        <row r="455">
          <cell r="B455" t="str">
            <v>TA138SIR2S1C2315S+3</v>
          </cell>
          <cell r="C455" t="str">
            <v>Torre de suspensión tipo SS1 (5°)Tipo SS1+3</v>
          </cell>
          <cell r="D455">
            <v>4904.5695192587</v>
          </cell>
        </row>
        <row r="456">
          <cell r="B456" t="str">
            <v>TA138SIR2S1C2315S+6</v>
          </cell>
          <cell r="C456" t="str">
            <v>Torre de suspensión tipo SS1 (5°)Tipo SS1+6</v>
          </cell>
          <cell r="D456">
            <v>5390.6079400861381</v>
          </cell>
        </row>
        <row r="457">
          <cell r="B457" t="str">
            <v>TA138SIR2S1C2315A-3</v>
          </cell>
          <cell r="C457" t="str">
            <v>Torre de ángulo menor tipo AS1 (30°)Tipo AS1-3</v>
          </cell>
          <cell r="D457">
            <v>6043.3045168842073</v>
          </cell>
        </row>
        <row r="458">
          <cell r="B458" t="str">
            <v>TA138SIR2S1C2315A±0</v>
          </cell>
          <cell r="C458" t="str">
            <v>Torre de ángulo menor tipo AS1 (30°)Tipo AS1±0</v>
          </cell>
          <cell r="D458">
            <v>6707.330207418654</v>
          </cell>
        </row>
        <row r="459">
          <cell r="B459" t="str">
            <v>TA138SIR2S1C2315A+3</v>
          </cell>
          <cell r="C459" t="str">
            <v>Torre de ángulo menor tipo AS1 (30°)Tipo AS1+3</v>
          </cell>
          <cell r="D459">
            <v>7371.3558979531008</v>
          </cell>
        </row>
        <row r="460">
          <cell r="B460" t="str">
            <v>TA138SIR2S1C2315B-3</v>
          </cell>
          <cell r="C460" t="str">
            <v>Torre de ángulo mayor tipo BS1 (65°)Tipo BS1-3</v>
          </cell>
          <cell r="D460">
            <v>8155.3891405586828</v>
          </cell>
        </row>
        <row r="461">
          <cell r="B461" t="str">
            <v>TA138SIR2S1C2315B±0</v>
          </cell>
          <cell r="C461" t="str">
            <v>Torre de ángulo mayor tipo BS1 (65°)Tipo BS1±0</v>
          </cell>
          <cell r="D461">
            <v>9081.7251008448584</v>
          </cell>
        </row>
        <row r="462">
          <cell r="B462" t="str">
            <v>TA138SIR2S1C2315B+3</v>
          </cell>
          <cell r="C462" t="str">
            <v>Torre de ángulo mayor tipo BS1 (65°)Tipo BS1+3</v>
          </cell>
          <cell r="D462">
            <v>10171.532112946243</v>
          </cell>
        </row>
        <row r="463">
          <cell r="B463" t="str">
            <v>TA138SIR2S1C2315R-3</v>
          </cell>
          <cell r="C463" t="str">
            <v>Torre de anclaje, retención intermedia y terminal (15°) Tipo RS1-3</v>
          </cell>
          <cell r="D463">
            <v>10500.590258525152</v>
          </cell>
        </row>
        <row r="464">
          <cell r="B464" t="str">
            <v>TA138SIR2S1C2315R±0</v>
          </cell>
          <cell r="C464" t="str">
            <v>Torre de anclaje, retención intermedia y terminal (15°) Tipo RS1±0</v>
          </cell>
          <cell r="D464">
            <v>11706.343654989021</v>
          </cell>
        </row>
        <row r="465">
          <cell r="B465" t="str">
            <v>TA138SIR2S1C2315R+3</v>
          </cell>
          <cell r="C465" t="str">
            <v>Torre de anclaje, retención intermedia y terminal (15°) Tipo RS1+3</v>
          </cell>
          <cell r="D465">
            <v>12912.097051452891</v>
          </cell>
        </row>
        <row r="466">
          <cell r="B466" t="str">
            <v>TA138SIR2D1C2400S-6</v>
          </cell>
          <cell r="C466" t="str">
            <v>Torre de suspensión tipo SS2 (5°)Tipo SS2-6</v>
          </cell>
          <cell r="D466">
            <v>5152.3452718047156</v>
          </cell>
        </row>
        <row r="467">
          <cell r="B467" t="str">
            <v>TA138SIR2D1C2400S-3</v>
          </cell>
          <cell r="C467" t="str">
            <v>Torre de suspensión tipo SS2 (5°)Tipo SS2-3</v>
          </cell>
          <cell r="D467">
            <v>5895.025671344134</v>
          </cell>
        </row>
        <row r="468">
          <cell r="B468" t="str">
            <v>TA138SIR2D1C2400S±0</v>
          </cell>
          <cell r="C468" t="str">
            <v>Torre de suspensión tipo SS2 (5°)Tipo SS2±0</v>
          </cell>
          <cell r="D468">
            <v>6631.074995887665</v>
          </cell>
        </row>
        <row r="469">
          <cell r="B469" t="str">
            <v>TA138SIR2D1C2400S+3</v>
          </cell>
          <cell r="C469" t="str">
            <v>Torre de suspensión tipo SS2 (5°)Tipo SS2+3</v>
          </cell>
          <cell r="D469">
            <v>7360.4932454353084</v>
          </cell>
        </row>
        <row r="470">
          <cell r="B470" t="str">
            <v>TA138SIR2D1C2400S+6</v>
          </cell>
          <cell r="C470" t="str">
            <v>Torre de suspensión tipo SS2 (5°)Tipo SS2+6</v>
          </cell>
          <cell r="D470">
            <v>8089.9114949829509</v>
          </cell>
        </row>
        <row r="471">
          <cell r="B471" t="str">
            <v>TA138SIR2D1C2400A-3</v>
          </cell>
          <cell r="C471" t="str">
            <v>Torre de ángulo menor tipo AS2 (30°)Tipo AS2-3</v>
          </cell>
          <cell r="D471">
            <v>9069.440631225485</v>
          </cell>
        </row>
        <row r="472">
          <cell r="B472" t="str">
            <v>TA138SIR2D1C2400A±0</v>
          </cell>
          <cell r="C472" t="str">
            <v>Torre de ángulo menor tipo AS2 (30°)Tipo AS2±0</v>
          </cell>
          <cell r="D472">
            <v>10065.971843757476</v>
          </cell>
        </row>
        <row r="473">
          <cell r="B473" t="str">
            <v>TA138SIR2D1C2400A+3</v>
          </cell>
          <cell r="C473" t="str">
            <v>Torre de ángulo menor tipo AS2 (30°)Tipo AS2+3</v>
          </cell>
          <cell r="D473">
            <v>11062.503056289466</v>
          </cell>
        </row>
        <row r="474">
          <cell r="B474" t="str">
            <v>TA138SIR2D1C2400B-3</v>
          </cell>
          <cell r="C474" t="str">
            <v>Torre de ángulo mayor tipo BS2 (65°)Tipo BS2-3</v>
          </cell>
          <cell r="D474">
            <v>12239.134637049965</v>
          </cell>
        </row>
        <row r="475">
          <cell r="B475" t="str">
            <v>TA138SIR2D1C2400B±0</v>
          </cell>
          <cell r="C475" t="str">
            <v>Torre de ángulo mayor tipo BS2 (65°)Tipo BS2±0</v>
          </cell>
          <cell r="D475">
            <v>13629.325876447623</v>
          </cell>
        </row>
        <row r="476">
          <cell r="B476" t="str">
            <v>TA138SIR2D1C2400B+3</v>
          </cell>
          <cell r="C476" t="str">
            <v>Torre de ángulo mayor tipo BS2 (65°)Tipo BS2+3</v>
          </cell>
          <cell r="D476">
            <v>15264.84498162134</v>
          </cell>
        </row>
        <row r="477">
          <cell r="B477" t="str">
            <v>TA138SIR2D1C2400R-3</v>
          </cell>
          <cell r="C477" t="str">
            <v>Torre de anclaje, retención intermedia y terminal (15°) Tipo RS2-3</v>
          </cell>
          <cell r="D477">
            <v>15758.676346102664</v>
          </cell>
        </row>
        <row r="478">
          <cell r="B478" t="str">
            <v>TA138SIR2D1C2400R±0</v>
          </cell>
          <cell r="C478" t="str">
            <v>Torre de anclaje, retención intermedia y terminal (15°) Tipo RS2±0</v>
          </cell>
          <cell r="D478">
            <v>17568.201054740985</v>
          </cell>
        </row>
        <row r="479">
          <cell r="B479" t="str">
            <v>TA138SIR2D1C2400R+3</v>
          </cell>
          <cell r="C479" t="str">
            <v>Torre de anclaje, retención intermedia y terminal (15°) Tipo RS2+3</v>
          </cell>
          <cell r="D479">
            <v>19377.725763379305</v>
          </cell>
        </row>
        <row r="480">
          <cell r="B480" t="str">
            <v>TA138SIR2D1C2315S-6</v>
          </cell>
          <cell r="C480" t="str">
            <v>Torre de suspensión tipo SS2 (5°)Tipo SS2-6</v>
          </cell>
          <cell r="D480">
            <v>4724.269901998865</v>
          </cell>
        </row>
        <row r="481">
          <cell r="B481" t="str">
            <v>TA138SIR2D1C2315S-3</v>
          </cell>
          <cell r="C481" t="str">
            <v>Torre de suspensión tipo SS2 (5°)Tipo SS2-3</v>
          </cell>
          <cell r="D481">
            <v>5405.2457437284311</v>
          </cell>
        </row>
        <row r="482">
          <cell r="B482" t="str">
            <v>TA138SIR2D1C2315S±0</v>
          </cell>
          <cell r="C482" t="str">
            <v>Torre de suspensión tipo SS2 (5°)Tipo SS2±0</v>
          </cell>
          <cell r="D482">
            <v>6080.1414440139833</v>
          </cell>
        </row>
        <row r="483">
          <cell r="B483" t="str">
            <v>TA138SIR2D1C2315S+3</v>
          </cell>
          <cell r="C483" t="str">
            <v>Torre de suspensión tipo SS2 (5°)Tipo SS2+3</v>
          </cell>
          <cell r="D483">
            <v>6748.9570028555218</v>
          </cell>
        </row>
        <row r="484">
          <cell r="B484" t="str">
            <v>TA138SIR2D1C2315S+6</v>
          </cell>
          <cell r="C484" t="str">
            <v>Torre de suspensión tipo SS2 (5°)Tipo SS2+6</v>
          </cell>
          <cell r="D484">
            <v>7417.7725616970592</v>
          </cell>
        </row>
        <row r="485">
          <cell r="B485" t="str">
            <v>TA138SIR2D1C2315A-3</v>
          </cell>
          <cell r="C485" t="str">
            <v>Torre de ángulo menor tipo AS2 (30°)Tipo AS2-3</v>
          </cell>
          <cell r="D485">
            <v>8315.9188955239188</v>
          </cell>
        </row>
        <row r="486">
          <cell r="B486" t="str">
            <v>TA138SIR2D1C2315A±0</v>
          </cell>
          <cell r="C486" t="str">
            <v>Torre de ángulo menor tipo AS2 (30°)Tipo AS2±0</v>
          </cell>
          <cell r="D486">
            <v>9229.6547120132273</v>
          </cell>
        </row>
        <row r="487">
          <cell r="B487" t="str">
            <v>TA138SIR2D1C2315A+3</v>
          </cell>
          <cell r="C487" t="str">
            <v>Torre de ángulo menor tipo AS2 (30°)Tipo AS2+3</v>
          </cell>
          <cell r="D487">
            <v>10143.390528502536</v>
          </cell>
        </row>
        <row r="488">
          <cell r="B488" t="str">
            <v>TA138SIR2D1C2315B-3</v>
          </cell>
          <cell r="C488" t="str">
            <v>Torre de ángulo mayor tipo BS2 (65°)Tipo BS2-3</v>
          </cell>
          <cell r="D488">
            <v>11222.263327099188</v>
          </cell>
        </row>
        <row r="489">
          <cell r="B489" t="str">
            <v>TA138SIR2D1C2315B±0</v>
          </cell>
          <cell r="C489" t="str">
            <v>Torre de ángulo mayor tipo BS2 (65°)Tipo BS2±0</v>
          </cell>
          <cell r="D489">
            <v>12496.952480065911</v>
          </cell>
        </row>
        <row r="490">
          <cell r="B490" t="str">
            <v>TA138SIR2D1C2315B+3</v>
          </cell>
          <cell r="C490" t="str">
            <v>Torre de ángulo mayor tipo BS2 (65°)Tipo BS2+3</v>
          </cell>
          <cell r="D490">
            <v>13996.586777673821</v>
          </cell>
        </row>
        <row r="491">
          <cell r="B491" t="str">
            <v>TA138SIR2D1C2315R-3</v>
          </cell>
          <cell r="C491" t="str">
            <v>Torre de anclaje, retención intermedia y terminal (15°) Tipo RS2-3</v>
          </cell>
          <cell r="D491">
            <v>14449.388856884048</v>
          </cell>
        </row>
        <row r="492">
          <cell r="B492" t="str">
            <v>TA138SIR2D1C2315R±0</v>
          </cell>
          <cell r="C492" t="str">
            <v>Torre de anclaje, retención intermedia y terminal (15°) Tipo RS2±0</v>
          </cell>
          <cell r="D492">
            <v>16108.571746804959</v>
          </cell>
        </row>
        <row r="493">
          <cell r="B493" t="str">
            <v>TA138SIR2D1C2315R+3</v>
          </cell>
          <cell r="C493" t="str">
            <v>Torre de anclaje, retención intermedia y terminal (15°) Tipo RS2+3</v>
          </cell>
          <cell r="D493">
            <v>17767.754636725869</v>
          </cell>
        </row>
        <row r="494">
          <cell r="B494" t="str">
            <v>TA138SIR1S1C1400S-6</v>
          </cell>
          <cell r="C494" t="str">
            <v>Torre de suspensión tipo SS1 (5°)Tipo SS1-6</v>
          </cell>
          <cell r="D494">
            <v>3215.2360308291918</v>
          </cell>
        </row>
        <row r="495">
          <cell r="B495" t="str">
            <v>TA138SIR1S1C1400S-3</v>
          </cell>
          <cell r="C495" t="str">
            <v>Torre de suspensión tipo SS1 (5°)Tipo SS1-3</v>
          </cell>
          <cell r="D495">
            <v>3678.6934767144803</v>
          </cell>
        </row>
        <row r="496">
          <cell r="B496" t="str">
            <v>TA138SIR1S1C1400S±0</v>
          </cell>
          <cell r="C496" t="str">
            <v>Torre de suspensión tipo SS1 (5°)Tipo SS1±0</v>
          </cell>
          <cell r="D496">
            <v>4138.0129096900791</v>
          </cell>
        </row>
        <row r="497">
          <cell r="B497" t="str">
            <v>TA138SIR1S1C1400S+3</v>
          </cell>
          <cell r="C497" t="str">
            <v>Torre de suspensión tipo SS1 (5°)Tipo SS1+3</v>
          </cell>
          <cell r="D497">
            <v>4593.1943297559883</v>
          </cell>
        </row>
        <row r="498">
          <cell r="B498" t="str">
            <v>TA138SIR1S1C1400S+6</v>
          </cell>
          <cell r="C498" t="str">
            <v>Torre de suspensión tipo SS1 (5°)Tipo SS1+6</v>
          </cell>
          <cell r="D498">
            <v>5048.3757498218965</v>
          </cell>
        </row>
        <row r="499">
          <cell r="B499" t="str">
            <v>TA138SIR1S1C1400A-3</v>
          </cell>
          <cell r="C499" t="str">
            <v>Torre de ángulo menor tipo AS1 (30°)Tipo AS1-3</v>
          </cell>
          <cell r="D499">
            <v>5659.6347408154961</v>
          </cell>
        </row>
        <row r="500">
          <cell r="B500" t="str">
            <v>TA138SIR1S1C1400A±0</v>
          </cell>
          <cell r="C500" t="str">
            <v>Torre de ángulo menor tipo AS1 (30°)Tipo AS1±0</v>
          </cell>
          <cell r="D500">
            <v>6281.5035969095406</v>
          </cell>
        </row>
        <row r="501">
          <cell r="B501" t="str">
            <v>TA138SIR1S1C1400A+3</v>
          </cell>
          <cell r="C501" t="str">
            <v>Torre de ángulo menor tipo AS1 (30°)Tipo AS1+3</v>
          </cell>
          <cell r="D501">
            <v>6903.3724530035852</v>
          </cell>
        </row>
        <row r="502">
          <cell r="B502" t="str">
            <v>TA138SIR1S1C1400B-3</v>
          </cell>
          <cell r="C502" t="str">
            <v>Torre de ángulo mayor tipo BS1 (65°)Tipo BS1-3</v>
          </cell>
          <cell r="D502">
            <v>7637.6299714535353</v>
          </cell>
        </row>
        <row r="503">
          <cell r="B503" t="str">
            <v>TA138SIR1S1C1400B±0</v>
          </cell>
          <cell r="C503" t="str">
            <v>Torre de ángulo mayor tipo BS1 (65°)Tipo BS1±0</v>
          </cell>
          <cell r="D503">
            <v>8505.155870215518</v>
          </cell>
        </row>
        <row r="504">
          <cell r="B504" t="str">
            <v>TA138SIR1S1C1400B+3</v>
          </cell>
          <cell r="C504" t="str">
            <v>Torre de ángulo mayor tipo BS1 (65°)Tipo BS1+3</v>
          </cell>
          <cell r="D504">
            <v>9525.7745746413802</v>
          </cell>
        </row>
        <row r="505">
          <cell r="B505" t="str">
            <v>TA138SIR1S1C1400R-3</v>
          </cell>
          <cell r="C505" t="str">
            <v>Torre de anclaje, retención intermedia y terminal (15°) Tipo RS1-3</v>
          </cell>
          <cell r="D505">
            <v>9833.9418872868991</v>
          </cell>
        </row>
        <row r="506">
          <cell r="B506" t="str">
            <v>TA138SIR1S1C1400R±0</v>
          </cell>
          <cell r="C506" t="str">
            <v>Torre de anclaje, retención intermedia y terminal (15°) Tipo RS1±0</v>
          </cell>
          <cell r="D506">
            <v>10963.145916707803</v>
          </cell>
        </row>
        <row r="507">
          <cell r="B507" t="str">
            <v>TA138SIR1S1C1400R+3</v>
          </cell>
          <cell r="C507" t="str">
            <v>Torre de anclaje, retención intermedia y terminal (15°) Tipo RS1+3</v>
          </cell>
          <cell r="D507">
            <v>12092.349946128707</v>
          </cell>
        </row>
        <row r="508">
          <cell r="B508" t="str">
            <v>TA138SIR1S1C1300S-6</v>
          </cell>
          <cell r="C508" t="str">
            <v>Torre de suspensión tipo SS1 (5°)Tipo SS1-6</v>
          </cell>
          <cell r="D508">
            <v>2922.3207251055851</v>
          </cell>
        </row>
        <row r="509">
          <cell r="B509" t="str">
            <v>TA138SIR1S1C1300S-3</v>
          </cell>
          <cell r="C509" t="str">
            <v>Torre de suspensión tipo SS1 (5°)Tipo SS1-3</v>
          </cell>
          <cell r="D509">
            <v>3343.5561449406246</v>
          </cell>
        </row>
        <row r="510">
          <cell r="B510" t="str">
            <v>TA138SIR1S1C1300S±0</v>
          </cell>
          <cell r="C510" t="str">
            <v>Torre de suspensión tipo SS1 (5°)Tipo SS1±0</v>
          </cell>
          <cell r="D510">
            <v>3761.0305342414222</v>
          </cell>
        </row>
        <row r="511">
          <cell r="B511" t="str">
            <v>TA138SIR1S1C1300S+3</v>
          </cell>
          <cell r="C511" t="str">
            <v>Torre de suspensión tipo SS1 (5°)Tipo SS1+3</v>
          </cell>
          <cell r="D511">
            <v>4174.7438930079788</v>
          </cell>
        </row>
        <row r="512">
          <cell r="B512" t="str">
            <v>TA138SIR1S1C1300S+6</v>
          </cell>
          <cell r="C512" t="str">
            <v>Torre de suspensión tipo SS1 (5°)Tipo SS1+6</v>
          </cell>
          <cell r="D512">
            <v>4588.4572517745346</v>
          </cell>
        </row>
        <row r="513">
          <cell r="B513" t="str">
            <v>TA138SIR1S1C1300A-3</v>
          </cell>
          <cell r="C513" t="str">
            <v>Torre de ángulo menor tipo AS1 (30°)Tipo AS1-3</v>
          </cell>
          <cell r="D513">
            <v>5144.0291602316092</v>
          </cell>
        </row>
        <row r="514">
          <cell r="B514" t="str">
            <v>TA138SIR1S1C1300A±0</v>
          </cell>
          <cell r="C514" t="str">
            <v>Torre de ángulo menor tipo AS1 (30°)Tipo AS1±0</v>
          </cell>
          <cell r="D514">
            <v>5709.2443509784789</v>
          </cell>
        </row>
        <row r="515">
          <cell r="B515" t="str">
            <v>TA138SIR1S1C1300A+3</v>
          </cell>
          <cell r="C515" t="str">
            <v>Torre de ángulo menor tipo AS1 (30°)Tipo AS1+3</v>
          </cell>
          <cell r="D515">
            <v>6274.4595417253486</v>
          </cell>
        </row>
        <row r="516">
          <cell r="B516" t="str">
            <v>TA138SIR1S1C1300B-3</v>
          </cell>
          <cell r="C516" t="str">
            <v>Torre de ángulo mayor tipo BS1 (65°)Tipo BS1-3</v>
          </cell>
          <cell r="D516">
            <v>6941.8245323999254</v>
          </cell>
        </row>
        <row r="517">
          <cell r="B517" t="str">
            <v>TA138SIR1S1C1300B±0</v>
          </cell>
          <cell r="C517" t="str">
            <v>Torre de ángulo mayor tipo BS1 (65°)Tipo BS1±0</v>
          </cell>
          <cell r="D517">
            <v>7730.3168512248612</v>
          </cell>
        </row>
        <row r="518">
          <cell r="B518" t="str">
            <v>TA138SIR1S1C1300B+3</v>
          </cell>
          <cell r="C518" t="str">
            <v>Torre de ángulo mayor tipo BS1 (65°)Tipo BS1+3</v>
          </cell>
          <cell r="D518">
            <v>8657.9548733718457</v>
          </cell>
        </row>
        <row r="519">
          <cell r="B519" t="str">
            <v>TA138SIR1S1C1300R-3</v>
          </cell>
          <cell r="C519" t="str">
            <v>Torre de anclaje, retención intermedia y terminal (15°) Tipo RS1-3</v>
          </cell>
          <cell r="D519">
            <v>8938.0474438422734</v>
          </cell>
        </row>
        <row r="520">
          <cell r="B520" t="str">
            <v>TA138SIR1S1C1300R±0</v>
          </cell>
          <cell r="C520" t="str">
            <v>Torre de anclaje, retención intermedia y terminal (15°) Tipo RS1±0</v>
          </cell>
          <cell r="D520">
            <v>9964.3784212288447</v>
          </cell>
        </row>
        <row r="521">
          <cell r="B521" t="str">
            <v>TA138SIR1S1C1300R+3</v>
          </cell>
          <cell r="C521" t="str">
            <v>Torre de anclaje, retención intermedia y terminal (15°) Tipo RS1+3</v>
          </cell>
          <cell r="D521">
            <v>10990.709398615416</v>
          </cell>
        </row>
        <row r="522">
          <cell r="B522" t="str">
            <v>TA138SIR1S1C1240S-6</v>
          </cell>
          <cell r="C522" t="str">
            <v>Torre de suspensión tipo SS1 (5°)Tipo SS1-6</v>
          </cell>
          <cell r="D522">
            <v>2743.4819532957358</v>
          </cell>
        </row>
        <row r="523">
          <cell r="B523" t="str">
            <v>TA138SIR1S1C1240S-3</v>
          </cell>
          <cell r="C523" t="str">
            <v>Torre de suspensión tipo SS1 (5°)Tipo SS1-3</v>
          </cell>
          <cell r="D523">
            <v>3138.9388114284543</v>
          </cell>
        </row>
        <row r="524">
          <cell r="B524" t="str">
            <v>TA138SIR1S1C1240S±0</v>
          </cell>
          <cell r="C524" t="str">
            <v>Torre de suspensión tipo SS1 (5°)Tipo SS1±0</v>
          </cell>
          <cell r="D524">
            <v>3530.8648047564166</v>
          </cell>
        </row>
        <row r="525">
          <cell r="B525" t="str">
            <v>TA138SIR1S1C1240S+3</v>
          </cell>
          <cell r="C525" t="str">
            <v>Torre de suspensión tipo SS1 (5°)Tipo SS1+3</v>
          </cell>
          <cell r="D525">
            <v>3919.2599332796226</v>
          </cell>
        </row>
        <row r="526">
          <cell r="B526" t="str">
            <v>TA138SIR1S1C1240S+6</v>
          </cell>
          <cell r="C526" t="str">
            <v>Torre de suspensión tipo SS1 (5°)Tipo SS1+6</v>
          </cell>
          <cell r="D526">
            <v>4307.6550618028277</v>
          </cell>
        </row>
        <row r="527">
          <cell r="B527" t="str">
            <v>TA138SIR1S1C1240A-3</v>
          </cell>
          <cell r="C527" t="str">
            <v>Torre de ángulo menor tipo AS1 (30°)Tipo AS1-3</v>
          </cell>
          <cell r="D527">
            <v>4829.2273490318366</v>
          </cell>
        </row>
        <row r="528">
          <cell r="B528" t="str">
            <v>TA138SIR1S1C1240A±0</v>
          </cell>
          <cell r="C528" t="str">
            <v>Torre de ángulo menor tipo AS1 (30°)Tipo AS1±0</v>
          </cell>
          <cell r="D528">
            <v>5359.8527736202404</v>
          </cell>
        </row>
        <row r="529">
          <cell r="B529" t="str">
            <v>TA138SIR1S1C1240A+3</v>
          </cell>
          <cell r="C529" t="str">
            <v>Torre de ángulo menor tipo AS1 (30°)Tipo AS1+3</v>
          </cell>
          <cell r="D529">
            <v>5890.4781982086442</v>
          </cell>
        </row>
        <row r="530">
          <cell r="B530" t="str">
            <v>TA138SIR1S1C1240B-3</v>
          </cell>
          <cell r="C530" t="str">
            <v>Torre de ángulo mayor tipo BS1 (65°)Tipo BS1-3</v>
          </cell>
          <cell r="D530">
            <v>6517.0021086226625</v>
          </cell>
        </row>
        <row r="531">
          <cell r="B531" t="str">
            <v>TA138SIR1S1C1240B±0</v>
          </cell>
          <cell r="C531" t="str">
            <v>Torre de ángulo mayor tipo BS1 (65°)Tipo BS1±0</v>
          </cell>
          <cell r="D531">
            <v>7257.2406554818062</v>
          </cell>
        </row>
        <row r="532">
          <cell r="B532" t="str">
            <v>TA138SIR1S1C1240B+3</v>
          </cell>
          <cell r="C532" t="str">
            <v>Torre de ángulo mayor tipo BS1 (65°)Tipo BS1+3</v>
          </cell>
          <cell r="D532">
            <v>8128.109534139624</v>
          </cell>
        </row>
        <row r="533">
          <cell r="B533" t="str">
            <v>TA138SIR1S1C1240R-3</v>
          </cell>
          <cell r="C533" t="str">
            <v>Torre de anclaje, retención intermedia y terminal (15°) Tipo RS1-3</v>
          </cell>
          <cell r="D533">
            <v>8391.0611348096936</v>
          </cell>
        </row>
        <row r="534">
          <cell r="B534" t="str">
            <v>TA138SIR1S1C1240R±0</v>
          </cell>
          <cell r="C534" t="str">
            <v>Torre de anclaje, retención intermedia y terminal (15°) Tipo RS1±0</v>
          </cell>
          <cell r="D534">
            <v>9354.5832049160472</v>
          </cell>
        </row>
        <row r="535">
          <cell r="B535" t="str">
            <v>TA138SIR1S1C1240R+3</v>
          </cell>
          <cell r="C535" t="str">
            <v>Torre de anclaje, retención intermedia y terminal (15°) Tipo RS1+3</v>
          </cell>
          <cell r="D535">
            <v>10318.105275022401</v>
          </cell>
        </row>
        <row r="536">
          <cell r="B536" t="str">
            <v>TA138SIR1D1C1400S-6</v>
          </cell>
          <cell r="C536" t="str">
            <v>Torre de suspensión tipo SS2 (5°)Tipo SS2-6</v>
          </cell>
          <cell r="D536">
            <v>4423.0820354738707</v>
          </cell>
        </row>
        <row r="537">
          <cell r="B537" t="str">
            <v>TA138SIR1D1C1400S-3</v>
          </cell>
          <cell r="C537" t="str">
            <v>Torre de suspensión tipo SS2 (5°)Tipo SS2-3</v>
          </cell>
          <cell r="D537">
            <v>5060.6434099565904</v>
          </cell>
        </row>
        <row r="538">
          <cell r="B538" t="str">
            <v>TA138SIR1D1C1400S±0</v>
          </cell>
          <cell r="C538" t="str">
            <v>Torre de suspensión tipo SS2 (5°)Tipo SS2±0</v>
          </cell>
          <cell r="D538">
            <v>5692.5122721671432</v>
          </cell>
        </row>
        <row r="539">
          <cell r="B539" t="str">
            <v>TA138SIR1D1C1400S+3</v>
          </cell>
          <cell r="C539" t="str">
            <v>Torre de suspensión tipo SS2 (5°)Tipo SS2+3</v>
          </cell>
          <cell r="D539">
            <v>6318.6886221055292</v>
          </cell>
        </row>
        <row r="540">
          <cell r="B540" t="str">
            <v>TA138SIR1D1C1400S+6</v>
          </cell>
          <cell r="C540" t="str">
            <v>Torre de suspensión tipo SS2 (5°)Tipo SS2+6</v>
          </cell>
          <cell r="D540">
            <v>6944.8649720439143</v>
          </cell>
        </row>
        <row r="541">
          <cell r="B541" t="str">
            <v>TA138SIR1D1C1400A-3</v>
          </cell>
          <cell r="C541" t="str">
            <v>Torre de ángulo menor tipo AS2 (30°)Tipo AS2-3</v>
          </cell>
          <cell r="D541">
            <v>7785.7514998639008</v>
          </cell>
        </row>
        <row r="542">
          <cell r="B542" t="str">
            <v>TA138SIR1D1C1400A±0</v>
          </cell>
          <cell r="C542" t="str">
            <v>Torre de ángulo menor tipo AS2 (30°)Tipo AS2±0</v>
          </cell>
          <cell r="D542">
            <v>8641.2336291497231</v>
          </cell>
        </row>
        <row r="543">
          <cell r="B543" t="str">
            <v>TA138SIR1D1C1400A+3</v>
          </cell>
          <cell r="C543" t="str">
            <v>Torre de ángulo menor tipo AS2 (30°)Tipo AS2+3</v>
          </cell>
          <cell r="D543">
            <v>9496.7157584355464</v>
          </cell>
        </row>
        <row r="544">
          <cell r="B544" t="str">
            <v>TA138SIR1D1C1400B-3</v>
          </cell>
          <cell r="C544" t="str">
            <v>Torre de ángulo mayor tipo BS2 (65°)Tipo BS2-3</v>
          </cell>
          <cell r="D544">
            <v>10506.806839814115</v>
          </cell>
        </row>
        <row r="545">
          <cell r="B545" t="str">
            <v>TA138SIR1D1C1400B±0</v>
          </cell>
          <cell r="C545" t="str">
            <v>Torre de ángulo mayor tipo BS2 (65°)Tipo BS2±0</v>
          </cell>
          <cell r="D545">
            <v>11700.230333868725</v>
          </cell>
        </row>
        <row r="546">
          <cell r="B546" t="str">
            <v>TA138SIR1D1C1400B+3</v>
          </cell>
          <cell r="C546" t="str">
            <v>Torre de ángulo mayor tipo BS2 (65°)Tipo BS2+3</v>
          </cell>
          <cell r="D546">
            <v>13104.257973932974</v>
          </cell>
        </row>
        <row r="547">
          <cell r="B547" t="str">
            <v>TA138SIR1D1C1400R-3</v>
          </cell>
          <cell r="C547" t="str">
            <v>Torre de anclaje, retención intermedia y terminal (15°) Tipo RS2-3</v>
          </cell>
          <cell r="D547">
            <v>13528.192419620038</v>
          </cell>
        </row>
        <row r="548">
          <cell r="B548" t="str">
            <v>TA138SIR1D1C1400R±0</v>
          </cell>
          <cell r="C548" t="str">
            <v>Torre de anclaje, retención intermedia y terminal (15°) Tipo RS2±0</v>
          </cell>
          <cell r="D548">
            <v>15081.596900356786</v>
          </cell>
        </row>
        <row r="549">
          <cell r="B549" t="str">
            <v>TA138SIR1D1C1400R+3</v>
          </cell>
          <cell r="C549" t="str">
            <v>Torre de anclaje, retención intermedia y terminal (15°) Tipo RS2+3</v>
          </cell>
          <cell r="D549">
            <v>16635.001381093534</v>
          </cell>
        </row>
        <row r="550">
          <cell r="B550" t="str">
            <v>TA138SIR1D1C1300S-6</v>
          </cell>
          <cell r="C550" t="str">
            <v>Torre de suspensión tipo SS2 (5°)Tipo SS2-6</v>
          </cell>
          <cell r="D550">
            <v>4002.5862734925859</v>
          </cell>
        </row>
        <row r="551">
          <cell r="B551" t="str">
            <v>TA138SIR1D1C1300S-3</v>
          </cell>
          <cell r="C551" t="str">
            <v>Torre de suspensión tipo SS2 (5°)Tipo SS2-3</v>
          </cell>
          <cell r="D551">
            <v>4579.5356462482732</v>
          </cell>
        </row>
        <row r="552">
          <cell r="B552" t="str">
            <v>TA138SIR1D1C1300S±0</v>
          </cell>
          <cell r="C552" t="str">
            <v>Torre de suspensión tipo SS2 (5°)Tipo SS2±0</v>
          </cell>
          <cell r="D552">
            <v>5151.3336853186429</v>
          </cell>
        </row>
        <row r="553">
          <cell r="B553" t="str">
            <v>TA138SIR1D1C1300S+3</v>
          </cell>
          <cell r="C553" t="str">
            <v>Torre de suspensión tipo SS2 (5°)Tipo SS2+3</v>
          </cell>
          <cell r="D553">
            <v>5717.980390703694</v>
          </cell>
        </row>
        <row r="554">
          <cell r="B554" t="str">
            <v>TA138SIR1D1C1300S+6</v>
          </cell>
          <cell r="C554" t="str">
            <v>Torre de suspensión tipo SS2 (5°)Tipo SS2+6</v>
          </cell>
          <cell r="D554">
            <v>6284.6270960887441</v>
          </cell>
        </row>
        <row r="555">
          <cell r="B555" t="str">
            <v>TA138SIR1D1C1300A-3</v>
          </cell>
          <cell r="C555" t="str">
            <v>Torre de ángulo menor tipo AS2 (30°)Tipo AS2-3</v>
          </cell>
          <cell r="D555">
            <v>7045.5718054166437</v>
          </cell>
        </row>
        <row r="556">
          <cell r="B556" t="str">
            <v>TA138SIR1D1C1300A±0</v>
          </cell>
          <cell r="C556" t="str">
            <v>Torre de ángulo menor tipo AS2 (30°)Tipo AS2±0</v>
          </cell>
          <cell r="D556">
            <v>7819.7245343137001</v>
          </cell>
        </row>
        <row r="557">
          <cell r="B557" t="str">
            <v>TA138SIR1D1C1300A+3</v>
          </cell>
          <cell r="C557" t="str">
            <v>Torre de ángulo menor tipo AS2 (30°)Tipo AS2+3</v>
          </cell>
          <cell r="D557">
            <v>8593.8772632107557</v>
          </cell>
        </row>
        <row r="558">
          <cell r="B558" t="str">
            <v>TA138SIR1D1C1300B-3</v>
          </cell>
          <cell r="C558" t="str">
            <v>Torre de ángulo mayor tipo BS2 (65°)Tipo BS2-3</v>
          </cell>
          <cell r="D558">
            <v>9507.9405034757547</v>
          </cell>
        </row>
        <row r="559">
          <cell r="B559" t="str">
            <v>TA138SIR1D1C1300B±0</v>
          </cell>
          <cell r="C559" t="str">
            <v>Torre de ángulo mayor tipo BS2 (65°)Tipo BS2±0</v>
          </cell>
          <cell r="D559">
            <v>10587.90701946075</v>
          </cell>
        </row>
        <row r="560">
          <cell r="B560" t="str">
            <v>TA138SIR1D1C1300B+3</v>
          </cell>
          <cell r="C560" t="str">
            <v>Torre de ángulo mayor tipo BS2 (65°)Tipo BS2+3</v>
          </cell>
          <cell r="D560">
            <v>11858.455861796041</v>
          </cell>
        </row>
        <row r="561">
          <cell r="B561" t="str">
            <v>TA138SIR1D1C1300R-3</v>
          </cell>
          <cell r="C561" t="str">
            <v>Torre de anclaje, retención intermedia y terminal (15°) Tipo RS2-3</v>
          </cell>
          <cell r="D561">
            <v>12242.08749683216</v>
          </cell>
        </row>
        <row r="562">
          <cell r="B562" t="str">
            <v>TA138SIR1D1C1300R±0</v>
          </cell>
          <cell r="C562" t="str">
            <v>Torre de anclaje, retención intermedia y terminal (15°) Tipo RS2±0</v>
          </cell>
          <cell r="D562">
            <v>13647.812148084906</v>
          </cell>
        </row>
        <row r="563">
          <cell r="B563" t="str">
            <v>TA138SIR1D1C1300R+3</v>
          </cell>
          <cell r="C563" t="str">
            <v>Torre de anclaje, retención intermedia y terminal (15°) Tipo RS2+3</v>
          </cell>
          <cell r="D563">
            <v>15053.536799337651</v>
          </cell>
        </row>
        <row r="564">
          <cell r="B564" t="str">
            <v>TA138SIR1D1C1240S-6</v>
          </cell>
          <cell r="C564" t="str">
            <v>Torre de suspensión tipo SS2 (5°)Tipo SS2-6</v>
          </cell>
          <cell r="D564">
            <v>3743.1495372019881</v>
          </cell>
        </row>
        <row r="565">
          <cell r="B565" t="str">
            <v>TA138SIR1D1C1240S-3</v>
          </cell>
          <cell r="C565" t="str">
            <v>Torre de suspensión tipo SS2 (5°)Tipo SS2-3</v>
          </cell>
          <cell r="D565">
            <v>4282.7026236455176</v>
          </cell>
        </row>
        <row r="566">
          <cell r="B566" t="str">
            <v>TA138SIR1D1C1240S±0</v>
          </cell>
          <cell r="C566" t="str">
            <v>Torre de suspensión tipo SS2 (5°)Tipo SS2±0</v>
          </cell>
          <cell r="D566">
            <v>4817.4382718172301</v>
          </cell>
        </row>
        <row r="567">
          <cell r="B567" t="str">
            <v>TA138SIR1D1C1240S+3</v>
          </cell>
          <cell r="C567" t="str">
            <v>Torre de suspensión tipo SS2 (5°)Tipo SS2+3</v>
          </cell>
          <cell r="D567">
            <v>5347.3564817171255</v>
          </cell>
        </row>
        <row r="568">
          <cell r="B568" t="str">
            <v>TA138SIR1D1C1240S+6</v>
          </cell>
          <cell r="C568" t="str">
            <v>Torre de suspensión tipo SS2 (5°)Tipo SS2+6</v>
          </cell>
          <cell r="D568">
            <v>5877.2746916170208</v>
          </cell>
        </row>
        <row r="569">
          <cell r="B569" t="str">
            <v>TA138SIR1D1C1240A-3</v>
          </cell>
          <cell r="C569" t="str">
            <v>Torre de ángulo menor tipo AS2 (30°)Tipo AS2-3</v>
          </cell>
          <cell r="D569">
            <v>6588.8970382533189</v>
          </cell>
        </row>
        <row r="570">
          <cell r="B570" t="str">
            <v>TA138SIR1D1C1240A±0</v>
          </cell>
          <cell r="C570" t="str">
            <v>Torre de ángulo menor tipo AS2 (30°)Tipo AS2±0</v>
          </cell>
          <cell r="D570">
            <v>7312.8712966185558</v>
          </cell>
        </row>
        <row r="571">
          <cell r="B571" t="str">
            <v>TA138SIR1D1C1240A+3</v>
          </cell>
          <cell r="C571" t="str">
            <v>Torre de ángulo menor tipo AS2 (30°)Tipo AS2+3</v>
          </cell>
          <cell r="D571">
            <v>8036.8455549837927</v>
          </cell>
        </row>
        <row r="572">
          <cell r="B572" t="str">
            <v>TA138SIR1D1C1240B-3</v>
          </cell>
          <cell r="C572" t="str">
            <v>Torre de ángulo mayor tipo BS2 (65°)Tipo BS2-3</v>
          </cell>
          <cell r="D572">
            <v>8891.6617065881292</v>
          </cell>
        </row>
        <row r="573">
          <cell r="B573" t="str">
            <v>TA138SIR1D1C1240B±0</v>
          </cell>
          <cell r="C573" t="str">
            <v>Torre de ángulo mayor tipo BS2 (65°)Tipo BS2±0</v>
          </cell>
          <cell r="D573">
            <v>9901.6277356215251</v>
          </cell>
        </row>
        <row r="574">
          <cell r="B574" t="str">
            <v>TA138SIR1D1C1240B+3</v>
          </cell>
          <cell r="C574" t="str">
            <v>Torre de ángulo mayor tipo BS2 (65°)Tipo BS2+3</v>
          </cell>
          <cell r="D574">
            <v>11089.823063896109</v>
          </cell>
        </row>
        <row r="575">
          <cell r="B575" t="str">
            <v>TA138SIR1D1C1240R-3</v>
          </cell>
          <cell r="C575" t="str">
            <v>Torre de anclaje, retención intermedia y terminal (15°) Tipo RS2-3</v>
          </cell>
          <cell r="D575">
            <v>11448.588741640882</v>
          </cell>
        </row>
        <row r="576">
          <cell r="B576" t="str">
            <v>TA138SIR1D1C1240R±0</v>
          </cell>
          <cell r="C576" t="str">
            <v>Torre de anclaje, retención intermedia y terminal (15°) Tipo RS2±0</v>
          </cell>
          <cell r="D576">
            <v>12763.198151216146</v>
          </cell>
        </row>
        <row r="577">
          <cell r="B577" t="str">
            <v>TA138SIR1D1C1240R+3</v>
          </cell>
          <cell r="C577" t="str">
            <v>Torre de anclaje, retención intermedia y terminal (15°) Tipo RS2+3</v>
          </cell>
          <cell r="D577">
            <v>14077.807560791409</v>
          </cell>
        </row>
        <row r="578">
          <cell r="B578" t="str">
            <v>TA138SIR0S1C1400S-6</v>
          </cell>
          <cell r="C578" t="str">
            <v>Torre de suspensión tipo SS1 (5°)Tipo SS1-6</v>
          </cell>
          <cell r="D578">
            <v>3453.5194593834476</v>
          </cell>
        </row>
        <row r="579">
          <cell r="B579" t="str">
            <v>TA138SIR0S1C1400S-3</v>
          </cell>
          <cell r="C579" t="str">
            <v>Torre de suspensión tipo SS1 (5°)Tipo SS1-3</v>
          </cell>
          <cell r="D579">
            <v>3951.324066141422</v>
          </cell>
        </row>
        <row r="580">
          <cell r="B580" t="str">
            <v>TA138SIR0S1C1400S±0</v>
          </cell>
          <cell r="C580" t="str">
            <v>Torre de suspensión tipo SS1 (5°)Tipo SS1±0</v>
          </cell>
          <cell r="D580">
            <v>4444.6839889104858</v>
          </cell>
        </row>
        <row r="581">
          <cell r="B581" t="str">
            <v>TA138SIR0S1C1400S+3</v>
          </cell>
          <cell r="C581" t="str">
            <v>Torre de suspensión tipo SS1 (5°)Tipo SS1+3</v>
          </cell>
          <cell r="D581">
            <v>4933.59922769064</v>
          </cell>
        </row>
        <row r="582">
          <cell r="B582" t="str">
            <v>TA138SIR0S1C1400S+6</v>
          </cell>
          <cell r="C582" t="str">
            <v>Torre de suspensión tipo SS1 (5°)Tipo SS1+6</v>
          </cell>
          <cell r="D582">
            <v>5422.5144664707923</v>
          </cell>
        </row>
        <row r="583">
          <cell r="B583" t="str">
            <v>TA138SIR0S1C1400A-3</v>
          </cell>
          <cell r="C583" t="str">
            <v>Torre de ángulo menor tipo AS1 (30°)Tipo AS1-3</v>
          </cell>
          <cell r="D583">
            <v>6079.0742959446725</v>
          </cell>
        </row>
        <row r="584">
          <cell r="B584" t="str">
            <v>TA138SIR0S1C1400A±0</v>
          </cell>
          <cell r="C584" t="str">
            <v>Torre de ángulo menor tipo AS1 (30°)Tipo AS1±0</v>
          </cell>
          <cell r="D584">
            <v>6747.0302951661179</v>
          </cell>
        </row>
        <row r="585">
          <cell r="B585" t="str">
            <v>TA138SIR0S1C1400A+3</v>
          </cell>
          <cell r="C585" t="str">
            <v>Torre de ángulo menor tipo AS1 (30°)Tipo AS1+3</v>
          </cell>
          <cell r="D585">
            <v>7414.9862943875632</v>
          </cell>
        </row>
        <row r="586">
          <cell r="B586" t="str">
            <v>TA138SIR0S1C1400B-3</v>
          </cell>
          <cell r="C586" t="str">
            <v>Torre de ángulo mayor tipo BS1 (65°)Tipo BS1-3</v>
          </cell>
          <cell r="D586">
            <v>8203.6601596501223</v>
          </cell>
        </row>
        <row r="587">
          <cell r="B587" t="str">
            <v>TA138SIR0S1C1400B±0</v>
          </cell>
          <cell r="C587" t="str">
            <v>Torre de ángulo mayor tipo BS1 (65°)Tipo BS1±0</v>
          </cell>
          <cell r="D587">
            <v>9135.4790196549238</v>
          </cell>
        </row>
        <row r="588">
          <cell r="B588" t="str">
            <v>TA138SIR0S1C1400B+3</v>
          </cell>
          <cell r="C588" t="str">
            <v>Torre de ángulo mayor tipo BS1 (65°)Tipo BS1+3</v>
          </cell>
          <cell r="D588">
            <v>10231.736502013515</v>
          </cell>
        </row>
        <row r="589">
          <cell r="B589" t="str">
            <v>TA138SIR0S1C1400R-3</v>
          </cell>
          <cell r="C589" t="str">
            <v>Torre de anclaje, retención intermedia y terminal (15°) Tipo RS1-3</v>
          </cell>
          <cell r="D589">
            <v>10562.74231333267</v>
          </cell>
        </row>
        <row r="590">
          <cell r="B590" t="str">
            <v>TA138SIR0S1C1400R±0</v>
          </cell>
          <cell r="C590" t="str">
            <v>Torre de anclaje, retención intermedia y terminal (15°) Tipo RS1±0</v>
          </cell>
          <cell r="D590">
            <v>11775.632456335195</v>
          </cell>
        </row>
        <row r="591">
          <cell r="B591" t="str">
            <v>TA138SIR0S1C1400R+3</v>
          </cell>
          <cell r="C591" t="str">
            <v>Torre de anclaje, retención intermedia y terminal (15°) Tipo RS1+3</v>
          </cell>
          <cell r="D591">
            <v>12988.522599337721</v>
          </cell>
        </row>
        <row r="592">
          <cell r="B592" t="str">
            <v>TA138SIR0S1C1300S-6</v>
          </cell>
          <cell r="C592" t="str">
            <v>Torre de suspensión tipo SS1 (5°)Tipo SS1-6</v>
          </cell>
          <cell r="D592">
            <v>3144.2755023677355</v>
          </cell>
        </row>
        <row r="593">
          <cell r="B593" t="str">
            <v>TA138SIR0S1C1300S-3</v>
          </cell>
          <cell r="C593" t="str">
            <v>Torre de suspensión tipo SS1 (5°)Tipo SS1-3</v>
          </cell>
          <cell r="D593">
            <v>3597.5044036099316</v>
          </cell>
        </row>
        <row r="594">
          <cell r="B594" t="str">
            <v>TA138SIR0S1C1300S±0</v>
          </cell>
          <cell r="C594" t="str">
            <v>Torre de suspensión tipo SS1 (5°)Tipo SS1±0</v>
          </cell>
          <cell r="D594">
            <v>4046.6866182338936</v>
          </cell>
        </row>
        <row r="595">
          <cell r="B595" t="str">
            <v>TA138SIR0S1C1300S+3</v>
          </cell>
          <cell r="C595" t="str">
            <v>Torre de suspensión tipo SS1 (5°)Tipo SS1+3</v>
          </cell>
          <cell r="D595">
            <v>4491.8221462396223</v>
          </cell>
        </row>
        <row r="596">
          <cell r="B596" t="str">
            <v>TA138SIR0S1C1300S+6</v>
          </cell>
          <cell r="C596" t="str">
            <v>Torre de suspensión tipo SS1 (5°)Tipo SS1+6</v>
          </cell>
          <cell r="D596">
            <v>4936.9576742453501</v>
          </cell>
        </row>
        <row r="597">
          <cell r="B597" t="str">
            <v>TA138SIR0S1C1300A-3</v>
          </cell>
          <cell r="C597" t="str">
            <v>Torre de ángulo menor tipo AS1 (30°)Tipo AS1-3</v>
          </cell>
          <cell r="D597">
            <v>5534.7261281176243</v>
          </cell>
        </row>
        <row r="598">
          <cell r="B598" t="str">
            <v>TA138SIR0S1C1300A±0</v>
          </cell>
          <cell r="C598" t="str">
            <v>Torre de ángulo menor tipo AS1 (30°)Tipo AS1±0</v>
          </cell>
          <cell r="D598">
            <v>6142.8702864790503</v>
          </cell>
        </row>
        <row r="599">
          <cell r="B599" t="str">
            <v>TA138SIR0S1C1300A+3</v>
          </cell>
          <cell r="C599" t="str">
            <v>Torre de ángulo menor tipo AS1 (30°)Tipo AS1+3</v>
          </cell>
          <cell r="D599">
            <v>6751.0144448404762</v>
          </cell>
        </row>
        <row r="600">
          <cell r="B600" t="str">
            <v>TA138SIR0S1C1300B-3</v>
          </cell>
          <cell r="C600" t="str">
            <v>Torre de ángulo mayor tipo BS1 (65°)Tipo BS1-3</v>
          </cell>
          <cell r="D600">
            <v>7469.0668383675866</v>
          </cell>
        </row>
        <row r="601">
          <cell r="B601" t="str">
            <v>TA138SIR0S1C1300B±0</v>
          </cell>
          <cell r="C601" t="str">
            <v>Torre de ángulo mayor tipo BS1 (65°)Tipo BS1±0</v>
          </cell>
          <cell r="D601">
            <v>8317.446367892635</v>
          </cell>
        </row>
        <row r="602">
          <cell r="B602" t="str">
            <v>TA138SIR0S1C1300B+3</v>
          </cell>
          <cell r="C602" t="str">
            <v>Torre de ángulo mayor tipo BS1 (65°)Tipo BS1+3</v>
          </cell>
          <cell r="D602">
            <v>9315.5399320397519</v>
          </cell>
        </row>
        <row r="603">
          <cell r="B603" t="str">
            <v>TA138SIR0S1C1300R-3</v>
          </cell>
          <cell r="C603" t="str">
            <v>Torre de anclaje, retención intermedia y terminal (15°) Tipo RS1-3</v>
          </cell>
          <cell r="D603">
            <v>9616.9059662876043</v>
          </cell>
        </row>
        <row r="604">
          <cell r="B604" t="str">
            <v>TA138SIR0S1C1300R±0</v>
          </cell>
          <cell r="C604" t="str">
            <v>Torre de anclaje, retención intermedia y terminal (15°) Tipo RS1±0</v>
          </cell>
          <cell r="D604">
            <v>10721.188368213605</v>
          </cell>
        </row>
        <row r="605">
          <cell r="B605" t="str">
            <v>TA138SIR0S1C1300R+3</v>
          </cell>
          <cell r="C605" t="str">
            <v>Torre de anclaje, retención intermedia y terminal (15°) Tipo RS1+3</v>
          </cell>
          <cell r="D605">
            <v>11825.470770139606</v>
          </cell>
        </row>
        <row r="606">
          <cell r="B606" t="str">
            <v>TA138SIR0S1C1240S-6</v>
          </cell>
          <cell r="C606" t="str">
            <v>Torre de suspensión tipo SS1 (5°)Tipo SS1-6</v>
          </cell>
          <cell r="D606">
            <v>2955.6003681468214</v>
          </cell>
        </row>
        <row r="607">
          <cell r="B607" t="str">
            <v>TA138SIR0S1C1240S-3</v>
          </cell>
          <cell r="C607" t="str">
            <v>Torre de suspensión tipo SS1 (5°)Tipo SS1-3</v>
          </cell>
          <cell r="D607">
            <v>3381.6328536454621</v>
          </cell>
        </row>
        <row r="608">
          <cell r="B608" t="str">
            <v>TA138SIR0S1C1240S±0</v>
          </cell>
          <cell r="C608" t="str">
            <v>Torre de suspensión tipo SS1 (5°)Tipo SS1±0</v>
          </cell>
          <cell r="D608">
            <v>3803.8614776664367</v>
          </cell>
        </row>
        <row r="609">
          <cell r="B609" t="str">
            <v>TA138SIR0S1C1240S+3</v>
          </cell>
          <cell r="C609" t="str">
            <v>Torre de suspensión tipo SS1 (5°)Tipo SS1+3</v>
          </cell>
          <cell r="D609">
            <v>4222.2862402097453</v>
          </cell>
        </row>
        <row r="610">
          <cell r="B610" t="str">
            <v>TA138SIR0S1C1240S+6</v>
          </cell>
          <cell r="C610" t="str">
            <v>Torre de suspensión tipo SS1 (5°)Tipo SS1+6</v>
          </cell>
          <cell r="D610">
            <v>4640.7110027530525</v>
          </cell>
        </row>
        <row r="611">
          <cell r="B611" t="str">
            <v>TA138SIR0S1C1240A-3</v>
          </cell>
          <cell r="C611" t="str">
            <v>Torre de ángulo menor tipo AS1 (30°)Tipo AS1-3</v>
          </cell>
          <cell r="D611">
            <v>5202.6098125109838</v>
          </cell>
        </row>
        <row r="612">
          <cell r="B612" t="str">
            <v>TA138SIR0S1C1240A±0</v>
          </cell>
          <cell r="C612" t="str">
            <v>Torre de ángulo menor tipo AS1 (30°)Tipo AS1±0</v>
          </cell>
          <cell r="D612">
            <v>5774.2617230976512</v>
          </cell>
        </row>
        <row r="613">
          <cell r="B613" t="str">
            <v>TA138SIR0S1C1240A+3</v>
          </cell>
          <cell r="C613" t="str">
            <v>Torre de ángulo menor tipo AS1 (30°)Tipo AS1+3</v>
          </cell>
          <cell r="D613">
            <v>6345.9136336843185</v>
          </cell>
        </row>
        <row r="614">
          <cell r="B614" t="str">
            <v>TA138SIR0S1C1240B-3</v>
          </cell>
          <cell r="C614" t="str">
            <v>Torre de ángulo mayor tipo BS1 (65°)Tipo BS1-3</v>
          </cell>
          <cell r="D614">
            <v>7020.8786350206501</v>
          </cell>
        </row>
        <row r="615">
          <cell r="B615" t="str">
            <v>TA138SIR0S1C1240B±0</v>
          </cell>
          <cell r="C615" t="str">
            <v>Torre de ángulo mayor tipo BS1 (65°)Tipo BS1±0</v>
          </cell>
          <cell r="D615">
            <v>7818.3503730742204</v>
          </cell>
        </row>
        <row r="616">
          <cell r="B616" t="str">
            <v>TA138SIR0S1C1240B+3</v>
          </cell>
          <cell r="C616" t="str">
            <v>Torre de ángulo mayor tipo BS1 (65°)Tipo BS1+3</v>
          </cell>
          <cell r="D616">
            <v>8756.5524178431278</v>
          </cell>
        </row>
        <row r="617">
          <cell r="B617" t="str">
            <v>TA138SIR0S1C1240R-3</v>
          </cell>
          <cell r="C617" t="str">
            <v>Torre de anclaje, retención intermedia y terminal (15°) Tipo RS1-3</v>
          </cell>
          <cell r="D617">
            <v>9039.834706910724</v>
          </cell>
        </row>
        <row r="618">
          <cell r="B618" t="str">
            <v>TA138SIR0S1C1240R±0</v>
          </cell>
          <cell r="C618" t="str">
            <v>Torre de anclaje, retención intermedia y terminal (15°) Tipo RS1±0</v>
          </cell>
          <cell r="D618">
            <v>10077.853630892669</v>
          </cell>
        </row>
        <row r="619">
          <cell r="B619" t="str">
            <v>TA138SIR0S1C1240R+3</v>
          </cell>
          <cell r="C619" t="str">
            <v>Torre de anclaje, retención intermedia y terminal (15°) Tipo RS1+3</v>
          </cell>
          <cell r="D619">
            <v>11115.872554874613</v>
          </cell>
        </row>
        <row r="620">
          <cell r="B620" t="str">
            <v>TA138SIR0D1C1400S-6</v>
          </cell>
          <cell r="C620" t="str">
            <v>Torre de suspensión tipo SS2 (5°)Tipo SS2-6</v>
          </cell>
          <cell r="D620">
            <v>4756.7291614998658</v>
          </cell>
        </row>
        <row r="621">
          <cell r="B621" t="str">
            <v>TA138SIR0D1C1400S-3</v>
          </cell>
          <cell r="C621" t="str">
            <v>Torre de suspensión tipo SS2 (5°)Tipo SS2-3</v>
          </cell>
          <cell r="D621">
            <v>5442.3838154097566</v>
          </cell>
        </row>
        <row r="622">
          <cell r="B622" t="str">
            <v>TA138SIR0D1C1400S±0</v>
          </cell>
          <cell r="C622" t="str">
            <v>Torre de suspensión tipo SS2 (5°)Tipo SS2±0</v>
          </cell>
          <cell r="D622">
            <v>6121.9165527668802</v>
          </cell>
        </row>
        <row r="623">
          <cell r="B623" t="str">
            <v>TA138SIR0D1C1400S+3</v>
          </cell>
          <cell r="C623" t="str">
            <v>Torre de suspensión tipo SS2 (5°)Tipo SS2+3</v>
          </cell>
          <cell r="D623">
            <v>6795.3273735712373</v>
          </cell>
        </row>
        <row r="624">
          <cell r="B624" t="str">
            <v>TA138SIR0D1C1400S+6</v>
          </cell>
          <cell r="C624" t="str">
            <v>Torre de suspensión tipo SS2 (5°)Tipo SS2+6</v>
          </cell>
          <cell r="D624">
            <v>7468.7381943755936</v>
          </cell>
        </row>
        <row r="625">
          <cell r="B625" t="str">
            <v>TA138SIR0D1C1400A-3</v>
          </cell>
          <cell r="C625" t="str">
            <v>Torre de ángulo menor tipo AS2 (30°)Tipo AS2-3</v>
          </cell>
          <cell r="D625">
            <v>8373.0554637172118</v>
          </cell>
        </row>
        <row r="626">
          <cell r="B626" t="str">
            <v>TA138SIR0D1C1400A±0</v>
          </cell>
          <cell r="C626" t="str">
            <v>Torre de ángulo menor tipo AS2 (30°)Tipo AS2±0</v>
          </cell>
          <cell r="D626">
            <v>9293.0693271001237</v>
          </cell>
        </row>
        <row r="627">
          <cell r="B627" t="str">
            <v>TA138SIR0D1C1400A+3</v>
          </cell>
          <cell r="C627" t="str">
            <v>Torre de ángulo menor tipo AS2 (30°)Tipo AS2+3</v>
          </cell>
          <cell r="D627">
            <v>10213.083190483036</v>
          </cell>
        </row>
        <row r="628">
          <cell r="B628" t="str">
            <v>TA138SIR0D1C1400B-3</v>
          </cell>
          <cell r="C628" t="str">
            <v>Torre de ángulo mayor tipo BS2 (65°)Tipo BS2-3</v>
          </cell>
          <cell r="D628">
            <v>11299.368650266426</v>
          </cell>
        </row>
        <row r="629">
          <cell r="B629" t="str">
            <v>TA138SIR0D1C1400B±0</v>
          </cell>
          <cell r="C629" t="str">
            <v>Torre de ángulo mayor tipo BS2 (65°)Tipo BS2±0</v>
          </cell>
          <cell r="D629">
            <v>12582.815868893569</v>
          </cell>
        </row>
        <row r="630">
          <cell r="B630" t="str">
            <v>TA138SIR0D1C1400B+3</v>
          </cell>
          <cell r="C630" t="str">
            <v>Torre de ángulo mayor tipo BS2 (65°)Tipo BS2+3</v>
          </cell>
          <cell r="D630">
            <v>14092.753773160799</v>
          </cell>
        </row>
        <row r="631">
          <cell r="B631" t="str">
            <v>TA138SIR0D1C1400R-3</v>
          </cell>
          <cell r="C631" t="str">
            <v>Torre de anclaje, retención intermedia y terminal (15°) Tipo RS2-3</v>
          </cell>
          <cell r="D631">
            <v>14548.666940538418</v>
          </cell>
        </row>
        <row r="632">
          <cell r="B632" t="str">
            <v>TA138SIR0D1C1400R±0</v>
          </cell>
          <cell r="C632" t="str">
            <v>Torre de anclaje, retención intermedia y terminal (15°) Tipo RS2±0</v>
          </cell>
          <cell r="D632">
            <v>16219.24965500381</v>
          </cell>
        </row>
        <row r="633">
          <cell r="B633" t="str">
            <v>TA138SIR0D1C1400R+3</v>
          </cell>
          <cell r="C633" t="str">
            <v>Torre de anclaje, retención intermedia y terminal (15°) Tipo RS2+3</v>
          </cell>
          <cell r="D633">
            <v>17889.832369469201</v>
          </cell>
        </row>
        <row r="634">
          <cell r="B634" t="str">
            <v>TA138SIR0D1C1300S-6</v>
          </cell>
          <cell r="C634" t="str">
            <v>Torre de suspensión tipo SS2 (5°)Tipo SS2-6</v>
          </cell>
          <cell r="D634">
            <v>4313.1258046283137</v>
          </cell>
        </row>
        <row r="635">
          <cell r="B635" t="str">
            <v>TA138SIR0D1C1300S-3</v>
          </cell>
          <cell r="C635" t="str">
            <v>Torre de suspensión tipo SS2 (5°)Tipo SS2-3</v>
          </cell>
          <cell r="D635">
            <v>4934.8376323224848</v>
          </cell>
        </row>
        <row r="636">
          <cell r="B636" t="str">
            <v>TA138SIR0D1C1300S±0</v>
          </cell>
          <cell r="C636" t="str">
            <v>Torre de suspensión tipo SS2 (5°)Tipo SS2±0</v>
          </cell>
          <cell r="D636">
            <v>5550.9984615551011</v>
          </cell>
        </row>
        <row r="637">
          <cell r="B637" t="str">
            <v>TA138SIR0D1C1300S+3</v>
          </cell>
          <cell r="C637" t="str">
            <v>Torre de suspensión tipo SS2 (5°)Tipo SS2+3</v>
          </cell>
          <cell r="D637">
            <v>6161.6082923261629</v>
          </cell>
        </row>
        <row r="638">
          <cell r="B638" t="str">
            <v>TA138SIR0D1C1300S+6</v>
          </cell>
          <cell r="C638" t="str">
            <v>Torre de suspensión tipo SS2 (5°)Tipo SS2+6</v>
          </cell>
          <cell r="D638">
            <v>6772.2181230972228</v>
          </cell>
        </row>
        <row r="639">
          <cell r="B639" t="str">
            <v>TA138SIR0D1C1300A-3</v>
          </cell>
          <cell r="C639" t="str">
            <v>Torre de ángulo menor tipo AS2 (30°)Tipo AS2-3</v>
          </cell>
          <cell r="D639">
            <v>7592.2005138412196</v>
          </cell>
        </row>
        <row r="640">
          <cell r="B640" t="str">
            <v>TA138SIR0D1C1300A±0</v>
          </cell>
          <cell r="C640" t="str">
            <v>Torre de ángulo menor tipo AS2 (30°)Tipo AS2±0</v>
          </cell>
          <cell r="D640">
            <v>8426.4156646406427</v>
          </cell>
        </row>
        <row r="641">
          <cell r="B641" t="str">
            <v>TA138SIR0D1C1300A+3</v>
          </cell>
          <cell r="C641" t="str">
            <v>Torre de ángulo menor tipo AS2 (30°)Tipo AS2+3</v>
          </cell>
          <cell r="D641">
            <v>9260.6308154400667</v>
          </cell>
        </row>
        <row r="642">
          <cell r="B642" t="str">
            <v>TA138SIR0D1C1300B-3</v>
          </cell>
          <cell r="C642" t="str">
            <v>Torre de ángulo mayor tipo BS2 (65°)Tipo BS2-3</v>
          </cell>
          <cell r="D642">
            <v>10245.611395311242</v>
          </cell>
        </row>
        <row r="643">
          <cell r="B643" t="str">
            <v>TA138SIR0D1C1300B±0</v>
          </cell>
          <cell r="C643" t="str">
            <v>Torre de ángulo mayor tipo BS2 (65°)Tipo BS2±0</v>
          </cell>
          <cell r="D643">
            <v>11409.366809923431</v>
          </cell>
        </row>
        <row r="644">
          <cell r="B644" t="str">
            <v>TA138SIR0D1C1300B+3</v>
          </cell>
          <cell r="C644" t="str">
            <v>Torre de ángulo mayor tipo BS2 (65°)Tipo BS2+3</v>
          </cell>
          <cell r="D644">
            <v>12778.490827114243</v>
          </cell>
        </row>
        <row r="645">
          <cell r="B645" t="str">
            <v>TA138SIR0D1C1300R-3</v>
          </cell>
          <cell r="C645" t="str">
            <v>Torre de anclaje, retención intermedia y terminal (15°) Tipo RS2-3</v>
          </cell>
          <cell r="D645">
            <v>13191.886414738197</v>
          </cell>
        </row>
        <row r="646">
          <cell r="B646" t="str">
            <v>TA138SIR0D1C1300R±0</v>
          </cell>
          <cell r="C646" t="str">
            <v>Torre de anclaje, retención intermedia y terminal (15°) Tipo RS2±0</v>
          </cell>
          <cell r="D646">
            <v>14706.673817991301</v>
          </cell>
        </row>
        <row r="647">
          <cell r="B647" t="str">
            <v>TA138SIR0D1C1300R+3</v>
          </cell>
          <cell r="C647" t="str">
            <v>Torre de anclaje, retención intermedia y terminal (15°) Tipo RS2+3</v>
          </cell>
          <cell r="D647">
            <v>16221.461221244404</v>
          </cell>
        </row>
        <row r="648">
          <cell r="B648" t="str">
            <v>TA138SIR0D1C1240S-6</v>
          </cell>
          <cell r="C648" t="str">
            <v>Torre de suspensión tipo SS2 (5°)Tipo SS2-6</v>
          </cell>
          <cell r="D648">
            <v>4039.7047126115317</v>
          </cell>
        </row>
        <row r="649">
          <cell r="B649" t="str">
            <v>TA138SIR0D1C1240S-3</v>
          </cell>
          <cell r="C649" t="str">
            <v>Torre de suspensión tipo SS2 (5°)Tipo SS2-3</v>
          </cell>
          <cell r="D649">
            <v>4622.0044910059869</v>
          </cell>
        </row>
        <row r="650">
          <cell r="B650" t="str">
            <v>TA138SIR0D1C1240S±0</v>
          </cell>
          <cell r="C650" t="str">
            <v>Torre de suspensión tipo SS2 (5°)Tipo SS2±0</v>
          </cell>
          <cell r="D650">
            <v>5199.1051642362054</v>
          </cell>
        </row>
        <row r="651">
          <cell r="B651" t="str">
            <v>TA138SIR0D1C1240S+3</v>
          </cell>
          <cell r="C651" t="str">
            <v>Torre de suspensión tipo SS2 (5°)Tipo SS2+3</v>
          </cell>
          <cell r="D651">
            <v>5771.0067323021885</v>
          </cell>
        </row>
        <row r="652">
          <cell r="B652" t="str">
            <v>TA138SIR0D1C1240S+6</v>
          </cell>
          <cell r="C652" t="str">
            <v>Torre de suspensión tipo SS2 (5°)Tipo SS2+6</v>
          </cell>
          <cell r="D652">
            <v>6342.9083003681708</v>
          </cell>
        </row>
        <row r="653">
          <cell r="B653" t="str">
            <v>TA138SIR0D1C1240A-3</v>
          </cell>
          <cell r="C653" t="str">
            <v>Torre de ángulo menor tipo AS2 (30°)Tipo AS2-3</v>
          </cell>
          <cell r="D653">
            <v>7110.9097170188143</v>
          </cell>
        </row>
        <row r="654">
          <cell r="B654" t="str">
            <v>TA138SIR0D1C1240A±0</v>
          </cell>
          <cell r="C654" t="str">
            <v>Torre de ángulo menor tipo AS2 (30°)Tipo AS2±0</v>
          </cell>
          <cell r="D654">
            <v>7892.2416393105595</v>
          </cell>
        </row>
        <row r="655">
          <cell r="B655" t="str">
            <v>TA138SIR0D1C1240A+3</v>
          </cell>
          <cell r="C655" t="str">
            <v>Torre de ángulo menor tipo AS2 (30°)Tipo AS2+3</v>
          </cell>
          <cell r="D655">
            <v>8673.5735616023048</v>
          </cell>
        </row>
        <row r="656">
          <cell r="B656" t="str">
            <v>TA138SIR0D1C1240B-3</v>
          </cell>
          <cell r="C656" t="str">
            <v>Torre de ángulo mayor tipo BS2 (65°)Tipo BS2-3</v>
          </cell>
          <cell r="D656">
            <v>9596.1134713045958</v>
          </cell>
        </row>
        <row r="657">
          <cell r="B657" t="str">
            <v>TA138SIR0D1C1240B±0</v>
          </cell>
          <cell r="C657" t="str">
            <v>Torre de ángulo mayor tipo BS2 (65°)Tipo BS2±0</v>
          </cell>
          <cell r="D657">
            <v>10686.095179626498</v>
          </cell>
        </row>
        <row r="658">
          <cell r="B658" t="str">
            <v>TA138SIR0D1C1240B+3</v>
          </cell>
          <cell r="C658" t="str">
            <v>Torre de ángulo mayor tipo BS2 (65°)Tipo BS2+3</v>
          </cell>
          <cell r="D658">
            <v>11968.42660118168</v>
          </cell>
        </row>
        <row r="659">
          <cell r="B659" t="str">
            <v>TA138SIR0D1C1240R-3</v>
          </cell>
          <cell r="C659" t="str">
            <v>Torre de anclaje, retención intermedia y terminal (15°) Tipo RS2-3</v>
          </cell>
          <cell r="D659">
            <v>12355.615887825084</v>
          </cell>
        </row>
        <row r="660">
          <cell r="B660" t="str">
            <v>TA138SIR0D1C1240R±0</v>
          </cell>
          <cell r="C660" t="str">
            <v>Torre de anclaje, retención intermedia y terminal (15°) Tipo RS2±0</v>
          </cell>
          <cell r="D660">
            <v>13774.376686538555</v>
          </cell>
        </row>
        <row r="661">
          <cell r="B661" t="str">
            <v>TA138SIR0D1C1240R+3</v>
          </cell>
          <cell r="C661" t="str">
            <v>Torre de anclaje, retención intermedia y terminal (15°) Tipo RS2+3</v>
          </cell>
          <cell r="D661">
            <v>15193.137485252026</v>
          </cell>
        </row>
        <row r="662">
          <cell r="B662" t="str">
            <v>TA138SER0S1C4400S-6</v>
          </cell>
          <cell r="C662" t="str">
            <v>Torre de suspensión tipo SS1 (5°)Tipo SS1-6</v>
          </cell>
          <cell r="D662">
            <v>3140.0256173449266</v>
          </cell>
        </row>
        <row r="663">
          <cell r="B663" t="str">
            <v>TA138SER0S1C4400S-3</v>
          </cell>
          <cell r="C663" t="str">
            <v>Torre de suspensión tipo SS1 (5°)Tipo SS1-3</v>
          </cell>
          <cell r="D663">
            <v>3592.6419225477989</v>
          </cell>
        </row>
        <row r="664">
          <cell r="B664" t="str">
            <v>TA138SER0S1C4400S±0</v>
          </cell>
          <cell r="C664" t="str">
            <v>Torre de suspensión tipo SS1 (5°)Tipo SS1±0</v>
          </cell>
          <cell r="D664">
            <v>4041.2170107399311</v>
          </cell>
        </row>
        <row r="665">
          <cell r="B665" t="str">
            <v>TA138SER0S1C4400S+3</v>
          </cell>
          <cell r="C665" t="str">
            <v>Torre de suspensión tipo SS1 (5°)Tipo SS1+3</v>
          </cell>
          <cell r="D665">
            <v>4485.7508819213235</v>
          </cell>
        </row>
        <row r="666">
          <cell r="B666" t="str">
            <v>TA138SER0S1C4400S+6</v>
          </cell>
          <cell r="C666" t="str">
            <v>Torre de suspensión tipo SS1 (5°)Tipo SS1+6</v>
          </cell>
          <cell r="D666">
            <v>4930.2847531027155</v>
          </cell>
        </row>
        <row r="667">
          <cell r="B667" t="str">
            <v>TA138SER0S1C4400A-3</v>
          </cell>
          <cell r="C667" t="str">
            <v>Torre de ángulo menor tipo AS1 (30°)Tipo AS1-3</v>
          </cell>
          <cell r="D667">
            <v>5527.245247495197</v>
          </cell>
        </row>
        <row r="668">
          <cell r="B668" t="str">
            <v>TA138SER0S1C4400A±0</v>
          </cell>
          <cell r="C668" t="str">
            <v>Torre de ángulo menor tipo AS1 (30°)Tipo AS1±0</v>
          </cell>
          <cell r="D668">
            <v>6134.5674223032156</v>
          </cell>
        </row>
        <row r="669">
          <cell r="B669" t="str">
            <v>TA138SER0S1C4400A+3</v>
          </cell>
          <cell r="C669" t="str">
            <v>Torre de ángulo menor tipo AS1 (30°)Tipo AS1+3</v>
          </cell>
          <cell r="D669">
            <v>6741.8895971112343</v>
          </cell>
        </row>
        <row r="670">
          <cell r="B670" t="str">
            <v>TA138SER0S1C4400B-3</v>
          </cell>
          <cell r="C670" t="str">
            <v>Torre de ángulo mayor tipo BS1 (65°)Tipo BS1-3</v>
          </cell>
          <cell r="D670">
            <v>7458.9714522391014</v>
          </cell>
        </row>
        <row r="671">
          <cell r="B671" t="str">
            <v>TA138SER0S1C4400B±0</v>
          </cell>
          <cell r="C671" t="str">
            <v>Torre de ángulo mayor tipo BS1 (65°)Tipo BS1±0</v>
          </cell>
          <cell r="D671">
            <v>8306.2042897985539</v>
          </cell>
        </row>
        <row r="672">
          <cell r="B672" t="str">
            <v>TA138SER0S1C4400B+3</v>
          </cell>
          <cell r="C672" t="str">
            <v>Torre de ángulo mayor tipo BS1 (65°)Tipo BS1+3</v>
          </cell>
          <cell r="D672">
            <v>9302.9488045743819</v>
          </cell>
        </row>
        <row r="673">
          <cell r="B673" t="str">
            <v>TA138SER0S1C4400R-3</v>
          </cell>
          <cell r="C673" t="str">
            <v>Torre de anclaje, retención intermedia y terminal (15°) Tipo RS1-3</v>
          </cell>
          <cell r="D673">
            <v>9603.9075046066519</v>
          </cell>
        </row>
        <row r="674">
          <cell r="B674" t="str">
            <v>TA138SER0S1C4400R±0</v>
          </cell>
          <cell r="C674" t="str">
            <v>Torre de anclaje, retención intermedia y terminal (15°) Tipo RS1±0</v>
          </cell>
          <cell r="D674">
            <v>10706.697329550336</v>
          </cell>
        </row>
        <row r="675">
          <cell r="B675" t="str">
            <v>TA138SER0S1C4400R+3</v>
          </cell>
          <cell r="C675" t="str">
            <v>Torre de anclaje, retención intermedia y terminal (15°) Tipo RS1+3</v>
          </cell>
          <cell r="D675">
            <v>11809.48715449402</v>
          </cell>
        </row>
        <row r="676">
          <cell r="B676" t="str">
            <v>TA138SER0S1C4300S-6</v>
          </cell>
          <cell r="C676" t="str">
            <v>Torre de suspensión tipo SS1 (5°)Tipo SS1-6</v>
          </cell>
          <cell r="D676">
            <v>3040.2379447924222</v>
          </cell>
        </row>
        <row r="677">
          <cell r="B677" t="str">
            <v>TA138SER0S1C4300S-3</v>
          </cell>
          <cell r="C677" t="str">
            <v>Torre de suspensión tipo SS1 (5°)Tipo SS1-3</v>
          </cell>
          <cell r="D677">
            <v>3478.4704413390778</v>
          </cell>
        </row>
        <row r="678">
          <cell r="B678" t="str">
            <v>TA138SER0S1C4300S±0</v>
          </cell>
          <cell r="C678" t="str">
            <v>Torre de suspensión tipo SS1 (5°)Tipo SS1±0</v>
          </cell>
          <cell r="D678">
            <v>3912.7901477379951</v>
          </cell>
        </row>
        <row r="679">
          <cell r="B679" t="str">
            <v>TA138SER0S1C4300S+3</v>
          </cell>
          <cell r="C679" t="str">
            <v>Torre de suspensión tipo SS1 (5°)Tipo SS1+3</v>
          </cell>
          <cell r="D679">
            <v>4343.1970639891751</v>
          </cell>
        </row>
        <row r="680">
          <cell r="B680" t="str">
            <v>TA138SER0S1C4300S+6</v>
          </cell>
          <cell r="C680" t="str">
            <v>Torre de suspensión tipo SS1 (5°)Tipo SS1+6</v>
          </cell>
          <cell r="D680">
            <v>4773.6039802403538</v>
          </cell>
        </row>
        <row r="681">
          <cell r="B681" t="str">
            <v>TA138SER0S1C4300A-3</v>
          </cell>
          <cell r="C681" t="str">
            <v>Torre de ángulo menor tipo AS1 (30°)Tipo AS1-3</v>
          </cell>
          <cell r="D681">
            <v>5351.5935152839156</v>
          </cell>
        </row>
        <row r="682">
          <cell r="B682" t="str">
            <v>TA138SER0S1C4300A±0</v>
          </cell>
          <cell r="C682" t="str">
            <v>Torre de ángulo menor tipo AS1 (30°)Tipo AS1±0</v>
          </cell>
          <cell r="D682">
            <v>5939.6154442662764</v>
          </cell>
        </row>
        <row r="683">
          <cell r="B683" t="str">
            <v>TA138SER0S1C4300A+3</v>
          </cell>
          <cell r="C683" t="str">
            <v>Torre de ángulo menor tipo AS1 (30°)Tipo AS1+3</v>
          </cell>
          <cell r="D683">
            <v>6527.6373732486372</v>
          </cell>
        </row>
        <row r="684">
          <cell r="B684" t="str">
            <v>TA138SER0S1C4300B-3</v>
          </cell>
          <cell r="C684" t="str">
            <v>Torre de ángulo mayor tipo BS1 (65°)Tipo BS1-3</v>
          </cell>
          <cell r="D684">
            <v>7221.9309017598116</v>
          </cell>
        </row>
        <row r="685">
          <cell r="B685" t="str">
            <v>TA138SER0S1C4300B±0</v>
          </cell>
          <cell r="C685" t="str">
            <v>Torre de ángulo mayor tipo BS1 (65°)Tipo BS1±0</v>
          </cell>
          <cell r="D685">
            <v>8042.2393115365385</v>
          </cell>
        </row>
        <row r="686">
          <cell r="B686" t="str">
            <v>TA138SER0S1C4300B+3</v>
          </cell>
          <cell r="C686" t="str">
            <v>Torre de ángulo mayor tipo BS1 (65°)Tipo BS1+3</v>
          </cell>
          <cell r="D686">
            <v>9007.3080289209247</v>
          </cell>
        </row>
        <row r="687">
          <cell r="B687" t="str">
            <v>TA138SER0S1C4300R-3</v>
          </cell>
          <cell r="C687" t="str">
            <v>Torre de anclaje, retención intermedia y terminal (15°) Tipo RS1-3</v>
          </cell>
          <cell r="D687">
            <v>9298.7024858958248</v>
          </cell>
        </row>
        <row r="688">
          <cell r="B688" t="str">
            <v>TA138SER0S1C4300R±0</v>
          </cell>
          <cell r="C688" t="str">
            <v>Torre de anclaje, retención intermedia y terminal (15°) Tipo RS1±0</v>
          </cell>
          <cell r="D688">
            <v>10366.446472570597</v>
          </cell>
        </row>
        <row r="689">
          <cell r="B689" t="str">
            <v>TA138SER0S1C4300R+3</v>
          </cell>
          <cell r="C689" t="str">
            <v>Torre de anclaje, retención intermedia y terminal (15°) Tipo RS1+3</v>
          </cell>
          <cell r="D689">
            <v>11434.190459245368</v>
          </cell>
        </row>
        <row r="690">
          <cell r="B690" t="str">
            <v>TA138SER0S1C4240S-6</v>
          </cell>
          <cell r="C690" t="str">
            <v>Torre de suspensión tipo SS1 (5°)Tipo SS1-6</v>
          </cell>
          <cell r="D690">
            <v>2612.2482169972659</v>
          </cell>
        </row>
        <row r="691">
          <cell r="B691" t="str">
            <v>TA138SER0S1C4240S-3</v>
          </cell>
          <cell r="C691" t="str">
            <v>Torre de suspensión tipo SS1 (5°)Tipo SS1-3</v>
          </cell>
          <cell r="D691">
            <v>2988.7885005284033</v>
          </cell>
        </row>
        <row r="692">
          <cell r="B692" t="str">
            <v>TA138SER0S1C4240S±0</v>
          </cell>
          <cell r="C692" t="str">
            <v>Torre de suspensión tipo SS1 (5°)Tipo SS1±0</v>
          </cell>
          <cell r="D692">
            <v>3361.9668172422985</v>
          </cell>
        </row>
        <row r="693">
          <cell r="B693" t="str">
            <v>TA138SER0S1C4240S+3</v>
          </cell>
          <cell r="C693" t="str">
            <v>Torre de suspensión tipo SS1 (5°)Tipo SS1+3</v>
          </cell>
          <cell r="D693">
            <v>3731.7831671389517</v>
          </cell>
        </row>
        <row r="694">
          <cell r="B694" t="str">
            <v>TA138SER0S1C4240S+6</v>
          </cell>
          <cell r="C694" t="str">
            <v>Torre de suspensión tipo SS1 (5°)Tipo SS1+6</v>
          </cell>
          <cell r="D694">
            <v>4101.5995170356036</v>
          </cell>
        </row>
        <row r="695">
          <cell r="B695" t="str">
            <v>TA138SER0S1C4240A-3</v>
          </cell>
          <cell r="C695" t="str">
            <v>Torre de ángulo menor tipo AS1 (30°)Tipo AS1-3</v>
          </cell>
          <cell r="D695">
            <v>4598.2225313450026</v>
          </cell>
        </row>
        <row r="696">
          <cell r="B696" t="str">
            <v>TA138SER0S1C4240A±0</v>
          </cell>
          <cell r="C696" t="str">
            <v>Torre de ángulo menor tipo AS1 (30°)Tipo AS1±0</v>
          </cell>
          <cell r="D696">
            <v>5103.4656285738092</v>
          </cell>
        </row>
        <row r="697">
          <cell r="B697" t="str">
            <v>TA138SER0S1C4240A+3</v>
          </cell>
          <cell r="C697" t="str">
            <v>Torre de ángulo menor tipo AS1 (30°)Tipo AS1+3</v>
          </cell>
          <cell r="D697">
            <v>5608.7087258026158</v>
          </cell>
        </row>
        <row r="698">
          <cell r="B698" t="str">
            <v>TA138SER0S1C4240B-3</v>
          </cell>
          <cell r="C698" t="str">
            <v>Torre de ángulo mayor tipo BS1 (65°)Tipo BS1-3</v>
          </cell>
          <cell r="D698">
            <v>6205.2630300578667</v>
          </cell>
        </row>
        <row r="699">
          <cell r="B699" t="str">
            <v>TA138SER0S1C4240B±0</v>
          </cell>
          <cell r="C699" t="str">
            <v>Torre de ángulo mayor tipo BS1 (65°)Tipo BS1±0</v>
          </cell>
          <cell r="D699">
            <v>6910.0924610889379</v>
          </cell>
        </row>
        <row r="700">
          <cell r="B700" t="str">
            <v>TA138SER0S1C4240B+3</v>
          </cell>
          <cell r="C700" t="str">
            <v>Torre de ángulo mayor tipo BS1 (65°)Tipo BS1+3</v>
          </cell>
          <cell r="D700">
            <v>7739.3035564196107</v>
          </cell>
        </row>
        <row r="701">
          <cell r="B701" t="str">
            <v>TA138SER0S1C4240R-3</v>
          </cell>
          <cell r="C701" t="str">
            <v>Torre de anclaje, retención intermedia y terminal (15°) Tipo RS1-3</v>
          </cell>
          <cell r="D701">
            <v>7989.6769365622449</v>
          </cell>
        </row>
        <row r="702">
          <cell r="B702" t="str">
            <v>TA138SER0S1C4240R±0</v>
          </cell>
          <cell r="C702" t="str">
            <v>Torre de anclaje, retención intermedia y terminal (15°) Tipo RS1±0</v>
          </cell>
          <cell r="D702">
            <v>8907.10918234364</v>
          </cell>
        </row>
        <row r="703">
          <cell r="B703" t="str">
            <v>TA138SER0S1C4240R+3</v>
          </cell>
          <cell r="C703" t="str">
            <v>Torre de anclaje, retención intermedia y terminal (15°) Tipo RS1+3</v>
          </cell>
          <cell r="D703">
            <v>9824.5414281250341</v>
          </cell>
        </row>
        <row r="704">
          <cell r="B704" t="str">
            <v>TA060SIR2S1C2250S-6</v>
          </cell>
          <cell r="C704" t="str">
            <v>Torre de suspensión tipo S1 (5°)Tipo S1-6</v>
          </cell>
          <cell r="D704">
            <v>2694.4966277198537</v>
          </cell>
        </row>
        <row r="705">
          <cell r="B705" t="str">
            <v>TA060SIR2S1C2250S-3</v>
          </cell>
          <cell r="C705" t="str">
            <v>Torre de suspensión tipo S1 (5°)Tipo S1-3</v>
          </cell>
          <cell r="D705">
            <v>3082.8925380218147</v>
          </cell>
        </row>
        <row r="706">
          <cell r="B706" t="str">
            <v>TA060SIR2S1C2250S±0</v>
          </cell>
          <cell r="C706" t="str">
            <v>Torre de suspensión tipo S1 (5°)Tipo S1±0</v>
          </cell>
          <cell r="D706">
            <v>3467.8206276960796</v>
          </cell>
        </row>
        <row r="707">
          <cell r="B707" t="str">
            <v>TA060SIR2S1C2250S+3</v>
          </cell>
          <cell r="C707" t="str">
            <v>Torre de suspensión tipo S1 (5°)Tipo S1+3</v>
          </cell>
          <cell r="D707">
            <v>3849.2808967426486</v>
          </cell>
        </row>
        <row r="708">
          <cell r="B708" t="str">
            <v>TA060SIR2S1C2250S+6</v>
          </cell>
          <cell r="C708" t="str">
            <v>Torre de suspensión tipo S1 (5°)Tipo S1+6</v>
          </cell>
          <cell r="D708">
            <v>4230.7411657892171</v>
          </cell>
        </row>
        <row r="709">
          <cell r="B709" t="str">
            <v>TA060SIR2S1C2250A-3</v>
          </cell>
          <cell r="C709" t="str">
            <v>Torre de ángulo menor tipo A1 (30°)Tipo A1-3</v>
          </cell>
          <cell r="D709">
            <v>4743.0006932712267</v>
          </cell>
        </row>
        <row r="710">
          <cell r="B710" t="str">
            <v>TA060SIR2S1C2250A±0</v>
          </cell>
          <cell r="C710" t="str">
            <v>Torre de ángulo menor tipo A1 (30°)Tipo A1±0</v>
          </cell>
          <cell r="D710">
            <v>5264.1517128426485</v>
          </cell>
        </row>
        <row r="711">
          <cell r="B711" t="str">
            <v>TA060SIR2S1C2250A+3</v>
          </cell>
          <cell r="C711" t="str">
            <v>Torre de ángulo menor tipo A1 (30°)Tipo A1+3</v>
          </cell>
          <cell r="D711">
            <v>5785.3027324140703</v>
          </cell>
        </row>
        <row r="712">
          <cell r="B712" t="str">
            <v>TA060SIR2S1C2250B-3</v>
          </cell>
          <cell r="C712" t="str">
            <v>Torre de ángulo mayor tipo B1 (65°)Tipo B1-3</v>
          </cell>
          <cell r="D712">
            <v>6400.6399544316746</v>
          </cell>
        </row>
        <row r="713">
          <cell r="B713" t="str">
            <v>TA060SIR2S1C2250B±0</v>
          </cell>
          <cell r="C713" t="str">
            <v>Torre de ángulo mayor tipo B1 (65°)Tipo B1±0</v>
          </cell>
          <cell r="D713">
            <v>7127.6614191889466</v>
          </cell>
        </row>
        <row r="714">
          <cell r="B714" t="str">
            <v>TA060SIR2S1C2250B+3</v>
          </cell>
          <cell r="C714" t="str">
            <v>Torre de ángulo mayor tipo B1 (65°)Tipo B1+3</v>
          </cell>
          <cell r="D714">
            <v>7982.9807894916212</v>
          </cell>
        </row>
        <row r="715">
          <cell r="B715" t="str">
            <v>TA060SIR2S1C2250R-3</v>
          </cell>
          <cell r="C715" t="str">
            <v>Torre de anclaje, retención intermedia y terminal (15°) Tipo R1-3</v>
          </cell>
          <cell r="D715">
            <v>8241.2373456930927</v>
          </cell>
        </row>
        <row r="716">
          <cell r="B716" t="str">
            <v>TA060SIR2S1C2250R±0</v>
          </cell>
          <cell r="C716" t="str">
            <v>Torre de anclaje, retención intermedia y terminal (15°) Tipo R1±0</v>
          </cell>
          <cell r="D716">
            <v>9187.5555693345523</v>
          </cell>
        </row>
        <row r="717">
          <cell r="B717" t="str">
            <v>TA060SIR2S1C2250R+3</v>
          </cell>
          <cell r="C717" t="str">
            <v>Torre de anclaje, retención intermedia y terminal (15°) Tipo R1+3</v>
          </cell>
          <cell r="D717">
            <v>10133.873792976012</v>
          </cell>
        </row>
        <row r="718">
          <cell r="B718" t="str">
            <v>TA060SIR2D1C2250S-6</v>
          </cell>
          <cell r="C718" t="str">
            <v>Torre de suspensión tipo S2 (5°)Tipo S2-6</v>
          </cell>
          <cell r="D718">
            <v>3645.2393807820918</v>
          </cell>
        </row>
        <row r="719">
          <cell r="B719" t="str">
            <v>TA060SIR2D1C2250S-3</v>
          </cell>
          <cell r="C719" t="str">
            <v>Torre de suspensión tipo S2 (5°)Tipo S2-3</v>
          </cell>
          <cell r="D719">
            <v>4170.6792915254564</v>
          </cell>
        </row>
        <row r="720">
          <cell r="B720" t="str">
            <v>TA060SIR2D1C2250S±0</v>
          </cell>
          <cell r="C720" t="str">
            <v>Torre de suspensión tipo S2 (5°)Tipo S2±0</v>
          </cell>
          <cell r="D720">
            <v>4691.4277744943265</v>
          </cell>
        </row>
        <row r="721">
          <cell r="B721" t="str">
            <v>TA060SIR2D1C2250S+3</v>
          </cell>
          <cell r="C721" t="str">
            <v>Torre de suspensión tipo S2 (5°)Tipo S2+3</v>
          </cell>
          <cell r="D721">
            <v>5207.484829688703</v>
          </cell>
        </row>
        <row r="722">
          <cell r="B722" t="str">
            <v>TA060SIR2D1C2250S+6</v>
          </cell>
          <cell r="C722" t="str">
            <v>Torre de suspensión tipo S2 (5°)Tipo S2+6</v>
          </cell>
          <cell r="D722">
            <v>5723.5418848830786</v>
          </cell>
        </row>
        <row r="723">
          <cell r="B723" t="str">
            <v>TA060SIR2D1C2250A-3</v>
          </cell>
          <cell r="C723" t="str">
            <v>Torre de ángulo menor tipo A2 (30°)Tipo A2-3</v>
          </cell>
          <cell r="D723">
            <v>6416.5502128758308</v>
          </cell>
        </row>
        <row r="724">
          <cell r="B724" t="str">
            <v>TA060SIR2D1C2250A±0</v>
          </cell>
          <cell r="C724" t="str">
            <v>Torre de ángulo menor tipo A2 (30°)Tipo A2±0</v>
          </cell>
          <cell r="D724">
            <v>7121.5873616823874</v>
          </cell>
        </row>
        <row r="725">
          <cell r="B725" t="str">
            <v>TA060SIR2D1C2250A+3</v>
          </cell>
          <cell r="C725" t="str">
            <v>Torre de ángulo menor tipo A2 (30°)Tipo A2+3</v>
          </cell>
          <cell r="D725">
            <v>7826.624510488944</v>
          </cell>
        </row>
        <row r="726">
          <cell r="B726" t="str">
            <v>TA060SIR2D1C2250B-3</v>
          </cell>
          <cell r="C726" t="str">
            <v>Torre de ángulo mayor tipo B2 (65°)Tipo B2-3</v>
          </cell>
          <cell r="D726">
            <v>8659.0811003707222</v>
          </cell>
        </row>
        <row r="727">
          <cell r="B727" t="str">
            <v>TA060SIR2D1C2250B±0</v>
          </cell>
          <cell r="C727" t="str">
            <v>Torre de ángulo mayor tipo B2 (65°)Tipo B2±0</v>
          </cell>
          <cell r="D727">
            <v>9642.629287717953</v>
          </cell>
        </row>
        <row r="728">
          <cell r="B728" t="str">
            <v>TA060SIR2D1C2250B+3</v>
          </cell>
          <cell r="C728" t="str">
            <v>Torre de ángulo mayor tipo B2 (65°)Tipo B2+3</v>
          </cell>
          <cell r="D728">
            <v>10799.744802244108</v>
          </cell>
        </row>
        <row r="729">
          <cell r="B729" t="str">
            <v>TA060SIR2D1C2250R-3</v>
          </cell>
          <cell r="C729" t="str">
            <v>Torre de anclaje, retención intermedia y terminal (15°) Tipo R2-3</v>
          </cell>
          <cell r="D729">
            <v>11149.126189225992</v>
          </cell>
        </row>
        <row r="730">
          <cell r="B730" t="str">
            <v>TA060SIR2D1C2250R±0</v>
          </cell>
          <cell r="C730" t="str">
            <v>Torre de anclaje, retención intermedia y terminal (15°) Tipo R2±0</v>
          </cell>
          <cell r="D730">
            <v>12429.34915186844</v>
          </cell>
        </row>
        <row r="731">
          <cell r="B731" t="str">
            <v>TA060SIR2D1C2250R+3</v>
          </cell>
          <cell r="C731" t="str">
            <v>Torre de anclaje, retención intermedia y terminal (15°) Tipo R2+3</v>
          </cell>
          <cell r="D731">
            <v>13709.572114510889</v>
          </cell>
        </row>
        <row r="732">
          <cell r="B732" t="str">
            <v>TA060SIR1S1C1070S-6</v>
          </cell>
          <cell r="C732" t="str">
            <v>Torre de suspensión tipo S1 (5°)Tipo S1-6</v>
          </cell>
          <cell r="D732">
            <v>1832.6282229357078</v>
          </cell>
        </row>
        <row r="733">
          <cell r="B733" t="str">
            <v>TA060SIR1S1C1070S-3</v>
          </cell>
          <cell r="C733" t="str">
            <v>Torre de suspensión tipo S1 (5°)Tipo S1-3</v>
          </cell>
          <cell r="D733">
            <v>2096.7908496651789</v>
          </cell>
        </row>
        <row r="734">
          <cell r="B734" t="str">
            <v>TA060SIR1S1C1070S±0</v>
          </cell>
          <cell r="C734" t="str">
            <v>Torre de suspensión tipo S1 (5°)Tipo S1±0</v>
          </cell>
          <cell r="D734">
            <v>2358.5948815131374</v>
          </cell>
        </row>
        <row r="735">
          <cell r="B735" t="str">
            <v>TA060SIR1S1C1070S+3</v>
          </cell>
          <cell r="C735" t="str">
            <v>Torre de suspensión tipo S1 (5°)Tipo S1+3</v>
          </cell>
          <cell r="D735">
            <v>2618.0403184795828</v>
          </cell>
        </row>
        <row r="736">
          <cell r="B736" t="str">
            <v>TA060SIR1S1C1070S+6</v>
          </cell>
          <cell r="C736" t="str">
            <v>Torre de suspensión tipo S1 (5°)Tipo S1+6</v>
          </cell>
          <cell r="D736">
            <v>2877.4857554460277</v>
          </cell>
        </row>
        <row r="737">
          <cell r="B737" t="str">
            <v>TA060SIR1S1C1070A-3</v>
          </cell>
          <cell r="C737" t="str">
            <v>Torre de ángulo menor tipo A1 (30°)Tipo A1-3</v>
          </cell>
          <cell r="D737">
            <v>3225.8926741533851</v>
          </cell>
        </row>
        <row r="738">
          <cell r="B738" t="str">
            <v>TA060SIR1S1C1070A±0</v>
          </cell>
          <cell r="C738" t="str">
            <v>Torre de ángulo menor tipo A1 (30°)Tipo A1±0</v>
          </cell>
          <cell r="D738">
            <v>3580.3470301369425</v>
          </cell>
        </row>
        <row r="739">
          <cell r="B739" t="str">
            <v>TA060SIR1S1C1070A+3</v>
          </cell>
          <cell r="C739" t="str">
            <v>Torre de ángulo menor tipo A1 (30°)Tipo A1+3</v>
          </cell>
          <cell r="D739">
            <v>3934.8013861205</v>
          </cell>
        </row>
        <row r="740">
          <cell r="B740" t="str">
            <v>TA060SIR1S1C1070B-3</v>
          </cell>
          <cell r="C740" t="str">
            <v>Torre de ángulo mayor tipo B1 (65°)Tipo B1-3</v>
          </cell>
          <cell r="D740">
            <v>4353.3153111672682</v>
          </cell>
        </row>
        <row r="741">
          <cell r="B741" t="str">
            <v>TA060SIR1S1C1070B±0</v>
          </cell>
          <cell r="C741" t="str">
            <v>Torre de ángulo mayor tipo B1 (65°)Tipo B1±0</v>
          </cell>
          <cell r="D741">
            <v>4847.7898788054208</v>
          </cell>
        </row>
        <row r="742">
          <cell r="B742" t="str">
            <v>TA060SIR1S1C1070B+3</v>
          </cell>
          <cell r="C742" t="str">
            <v>Torre de ángulo mayor tipo B1 (65°)Tipo B1+3</v>
          </cell>
          <cell r="D742">
            <v>5429.5246642620714</v>
          </cell>
        </row>
        <row r="743">
          <cell r="B743" t="str">
            <v>TA060SIR1S1C1070R-3</v>
          </cell>
          <cell r="C743" t="str">
            <v>Torre de anclaje, retención intermedia y terminal (15°) Tipo R1-3</v>
          </cell>
          <cell r="D743">
            <v>5605.1746349408277</v>
          </cell>
        </row>
        <row r="744">
          <cell r="B744" t="str">
            <v>TA060SIR1S1C1070R±0</v>
          </cell>
          <cell r="C744" t="str">
            <v>Torre de anclaje, retención intermedia y terminal (15°) Tipo R1±0</v>
          </cell>
          <cell r="D744">
            <v>6248.8011537801867</v>
          </cell>
        </row>
        <row r="745">
          <cell r="B745" t="str">
            <v>TA060SIR1S1C1070R+3</v>
          </cell>
          <cell r="C745" t="str">
            <v>Torre de anclaje, retención intermedia y terminal (15°) Tipo R1+3</v>
          </cell>
          <cell r="D745">
            <v>6892.4276726195458</v>
          </cell>
        </row>
        <row r="746">
          <cell r="B746" t="str">
            <v>TA060SIR1D1C1070S-6</v>
          </cell>
          <cell r="C746" t="str">
            <v>Torre de suspensión tipo S2 (5°)Tipo S2-6</v>
          </cell>
          <cell r="D746">
            <v>2271.9624624356939</v>
          </cell>
        </row>
        <row r="747">
          <cell r="B747" t="str">
            <v>TA060SIR1D1C1070S-3</v>
          </cell>
          <cell r="C747" t="str">
            <v>Torre de suspensión tipo S2 (5°)Tipo S2-3</v>
          </cell>
          <cell r="D747">
            <v>2599.4525471111092</v>
          </cell>
        </row>
        <row r="748">
          <cell r="B748" t="str">
            <v>TA060SIR1D1C1070S±0</v>
          </cell>
          <cell r="C748" t="str">
            <v>Torre de suspensión tipo S2 (5°)Tipo S2±0</v>
          </cell>
          <cell r="D748">
            <v>2924.0186131733512</v>
          </cell>
        </row>
        <row r="749">
          <cell r="B749" t="str">
            <v>TA060SIR1D1C1070S+3</v>
          </cell>
          <cell r="C749" t="str">
            <v>Torre de suspensión tipo S2 (5°)Tipo S2+3</v>
          </cell>
          <cell r="D749">
            <v>3245.66066062242</v>
          </cell>
        </row>
        <row r="750">
          <cell r="B750" t="str">
            <v>TA060SIR1D1C1070S+6</v>
          </cell>
          <cell r="C750" t="str">
            <v>Torre de suspensión tipo S2 (5°)Tipo S2+6</v>
          </cell>
          <cell r="D750">
            <v>3567.3027080714883</v>
          </cell>
        </row>
        <row r="751">
          <cell r="B751" t="str">
            <v>TA060SIR1D1C1070A-3</v>
          </cell>
          <cell r="C751" t="str">
            <v>Torre de ángulo menor tipo A2 (30°)Tipo A2-3</v>
          </cell>
          <cell r="D751">
            <v>3999.2328895722294</v>
          </cell>
        </row>
        <row r="752">
          <cell r="B752" t="str">
            <v>TA060SIR1D1C1070A±0</v>
          </cell>
          <cell r="C752" t="str">
            <v>Torre de ángulo menor tipo A2 (30°)Tipo A2±0</v>
          </cell>
          <cell r="D752">
            <v>4438.660254797147</v>
          </cell>
        </row>
        <row r="753">
          <cell r="B753" t="str">
            <v>TA060SIR1D1C1070A+3</v>
          </cell>
          <cell r="C753" t="str">
            <v>Torre de ángulo menor tipo A2 (30°)Tipo A2+3</v>
          </cell>
          <cell r="D753">
            <v>4878.0876200220646</v>
          </cell>
        </row>
        <row r="754">
          <cell r="B754" t="str">
            <v>TA060SIR1D1C1070B-3</v>
          </cell>
          <cell r="C754" t="str">
            <v>Torre de ángulo mayor tipo B2 (65°)Tipo B2-3</v>
          </cell>
          <cell r="D754">
            <v>5396.9314945258129</v>
          </cell>
        </row>
        <row r="755">
          <cell r="B755" t="str">
            <v>TA060SIR1D1C1070B±0</v>
          </cell>
          <cell r="C755" t="str">
            <v>Torre de ángulo mayor tipo B2 (65°)Tipo B2±0</v>
          </cell>
          <cell r="D755">
            <v>6009.9459849953373</v>
          </cell>
        </row>
        <row r="756">
          <cell r="B756" t="str">
            <v>TA060SIR1D1C1070B+3</v>
          </cell>
          <cell r="C756" t="str">
            <v>Torre de ángulo mayor tipo B2 (65°)Tipo B2+3</v>
          </cell>
          <cell r="D756">
            <v>6731.1395031947786</v>
          </cell>
        </row>
        <row r="757">
          <cell r="B757" t="str">
            <v>TA060SIR1D1C1070R-3</v>
          </cell>
          <cell r="C757" t="str">
            <v>Torre de anclaje, retención intermedia y terminal (15°) Tipo R2-3</v>
          </cell>
          <cell r="D757">
            <v>6948.8978760691143</v>
          </cell>
        </row>
        <row r="758">
          <cell r="B758" t="str">
            <v>TA060SIR1D1C1070R±0</v>
          </cell>
          <cell r="C758" t="str">
            <v>Torre de anclaje, retención intermedia y terminal (15°) Tipo R2±0</v>
          </cell>
          <cell r="D758">
            <v>7746.8203746589897</v>
          </cell>
        </row>
        <row r="759">
          <cell r="B759" t="str">
            <v>TA060SIR1D1C1070R+3</v>
          </cell>
          <cell r="C759" t="str">
            <v>Torre de anclaje, retención intermedia y terminal (15°) Tipo R2+3</v>
          </cell>
          <cell r="D759">
            <v>8544.7428732488661</v>
          </cell>
        </row>
        <row r="760">
          <cell r="B760" t="str">
            <v>TA060SIR1S1C1240S-6</v>
          </cell>
          <cell r="C760" t="str">
            <v>Torre de suspensión tipo S1 (5°)Tipo S1-6</v>
          </cell>
          <cell r="D760">
            <v>2348.2208322297702</v>
          </cell>
        </row>
        <row r="761">
          <cell r="B761" t="str">
            <v>TA060SIR1S1C1240S-3</v>
          </cell>
          <cell r="C761" t="str">
            <v>Torre de suspensión tipo S1 (5°)Tipo S1-3</v>
          </cell>
          <cell r="D761">
            <v>2686.7031143529803</v>
          </cell>
        </row>
        <row r="762">
          <cell r="B762" t="str">
            <v>TA060SIR1S1C1240S±0</v>
          </cell>
          <cell r="C762" t="str">
            <v>Torre de suspensión tipo S1 (5°)Tipo S1±0</v>
          </cell>
          <cell r="D762">
            <v>3022.1632332429476</v>
          </cell>
        </row>
        <row r="763">
          <cell r="B763" t="str">
            <v>TA060SIR1S1C1240S+3</v>
          </cell>
          <cell r="C763" t="str">
            <v>Torre de suspensión tipo S1 (5°)Tipo S1+3</v>
          </cell>
          <cell r="D763">
            <v>3354.6011888996723</v>
          </cell>
        </row>
        <row r="764">
          <cell r="B764" t="str">
            <v>TA060SIR1S1C1240S+6</v>
          </cell>
          <cell r="C764" t="str">
            <v>Torre de suspensión tipo S1 (5°)Tipo S1+6</v>
          </cell>
          <cell r="D764">
            <v>3687.039144556396</v>
          </cell>
        </row>
        <row r="765">
          <cell r="B765" t="str">
            <v>TA060SIR1S1C1240A-3</v>
          </cell>
          <cell r="C765" t="str">
            <v>Torre de ángulo menor tipo A1 (30°)Tipo A1-3</v>
          </cell>
          <cell r="D765">
            <v>4133.4670530445783</v>
          </cell>
        </row>
        <row r="766">
          <cell r="B766" t="str">
            <v>TA060SIR1S1C1240A±0</v>
          </cell>
          <cell r="C766" t="str">
            <v>Torre de ángulo menor tipo A1 (30°)Tipo A1±0</v>
          </cell>
          <cell r="D766">
            <v>4587.6437880627946</v>
          </cell>
        </row>
        <row r="767">
          <cell r="B767" t="str">
            <v>TA060SIR1S1C1240A+3</v>
          </cell>
          <cell r="C767" t="str">
            <v>Torre de ángulo menor tipo A1 (30°)Tipo A1+3</v>
          </cell>
          <cell r="D767">
            <v>5041.8205230810108</v>
          </cell>
        </row>
        <row r="768">
          <cell r="B768" t="str">
            <v>TA060SIR1S1C1240B-3</v>
          </cell>
          <cell r="C768" t="str">
            <v>Torre de ángulo mayor tipo B1 (65°)Tipo B1-3</v>
          </cell>
          <cell r="D768">
            <v>5578.0793807552473</v>
          </cell>
        </row>
        <row r="769">
          <cell r="B769" t="str">
            <v>TA060SIR1S1C1240B±0</v>
          </cell>
          <cell r="C769" t="str">
            <v>Torre de ángulo mayor tipo B1 (65°)Tipo B1±0</v>
          </cell>
          <cell r="D769">
            <v>6211.669689037024</v>
          </cell>
        </row>
        <row r="770">
          <cell r="B770" t="str">
            <v>TA060SIR1S1C1240B+3</v>
          </cell>
          <cell r="C770" t="str">
            <v>Torre de ángulo mayor tipo B1 (65°)Tipo B1+3</v>
          </cell>
          <cell r="D770">
            <v>6957.0700517214673</v>
          </cell>
        </row>
        <row r="771">
          <cell r="B771" t="str">
            <v>TA060SIR1S1C1240R-3</v>
          </cell>
          <cell r="C771" t="str">
            <v>Torre de anclaje, retención intermedia y terminal (15°) Tipo R1-3</v>
          </cell>
          <cell r="D771">
            <v>7182.1374795643451</v>
          </cell>
        </row>
        <row r="772">
          <cell r="B772" t="str">
            <v>TA060SIR1S1C1240R±0</v>
          </cell>
          <cell r="C772" t="str">
            <v>Torre de anclaje, retención intermedia y terminal (15°) Tipo R1±0</v>
          </cell>
          <cell r="D772">
            <v>8006.8422291687239</v>
          </cell>
        </row>
        <row r="773">
          <cell r="B773" t="str">
            <v>TA060SIR1S1C1240R+3</v>
          </cell>
          <cell r="C773" t="str">
            <v>Torre de anclaje, retención intermedia y terminal (15°) Tipo R1+3</v>
          </cell>
          <cell r="D773">
            <v>8831.5469787731017</v>
          </cell>
        </row>
        <row r="774">
          <cell r="B774" t="str">
            <v>TA060SIR1S1C1120S-6</v>
          </cell>
          <cell r="C774" t="str">
            <v>Torre de suspensión tipo S1 (5°)Tipo S1-6</v>
          </cell>
          <cell r="D774">
            <v>2036.9650510077695</v>
          </cell>
        </row>
        <row r="775">
          <cell r="B775" t="str">
            <v>TA060SIR1S1C1120S-3</v>
          </cell>
          <cell r="C775" t="str">
            <v>Torre de suspensión tipo S1 (5°)Tipo S1-3</v>
          </cell>
          <cell r="D775">
            <v>2330.5816349368174</v>
          </cell>
        </row>
        <row r="776">
          <cell r="B776" t="str">
            <v>TA060SIR1S1C1120S±0</v>
          </cell>
          <cell r="C776" t="str">
            <v>Torre de suspensión tipo S1 (5°)Tipo S1±0</v>
          </cell>
          <cell r="D776">
            <v>2621.5766422236416</v>
          </cell>
        </row>
        <row r="777">
          <cell r="B777" t="str">
            <v>TA060SIR1S1C1120S+3</v>
          </cell>
          <cell r="C777" t="str">
            <v>Torre de suspensión tipo S1 (5°)Tipo S1+3</v>
          </cell>
          <cell r="D777">
            <v>2909.9500728682424</v>
          </cell>
        </row>
        <row r="778">
          <cell r="B778" t="str">
            <v>TA060SIR1S1C1120S+6</v>
          </cell>
          <cell r="C778" t="str">
            <v>Torre de suspensión tipo S1 (5°)Tipo S1+6</v>
          </cell>
          <cell r="D778">
            <v>3198.3235035128428</v>
          </cell>
        </row>
        <row r="779">
          <cell r="B779" t="str">
            <v>TA060SIR1S1C1120A-3</v>
          </cell>
          <cell r="C779" t="str">
            <v>Torre de ángulo menor tipo A1 (30°)Tipo A1-3</v>
          </cell>
          <cell r="D779">
            <v>3585.5775619488345</v>
          </cell>
        </row>
        <row r="780">
          <cell r="B780" t="str">
            <v>TA060SIR1S1C1120A±0</v>
          </cell>
          <cell r="C780" t="str">
            <v>Torre de ángulo menor tipo A1 (30°)Tipo A1±0</v>
          </cell>
          <cell r="D780">
            <v>3979.5533428954877</v>
          </cell>
        </row>
        <row r="781">
          <cell r="B781" t="str">
            <v>TA060SIR1S1C1120A+3</v>
          </cell>
          <cell r="C781" t="str">
            <v>Torre de ángulo menor tipo A1 (30°)Tipo A1+3</v>
          </cell>
          <cell r="D781">
            <v>4373.5291238421405</v>
          </cell>
        </row>
        <row r="782">
          <cell r="B782" t="str">
            <v>TA060SIR1S1C1120B-3</v>
          </cell>
          <cell r="C782" t="str">
            <v>Torre de ángulo mayor tipo B1 (65°)Tipo B1-3</v>
          </cell>
          <cell r="D782">
            <v>4838.7070731998811</v>
          </cell>
        </row>
        <row r="783">
          <cell r="B783" t="str">
            <v>TA060SIR1S1C1120B±0</v>
          </cell>
          <cell r="C783" t="str">
            <v>Torre de ángulo mayor tipo B1 (65°)Tipo B1±0</v>
          </cell>
          <cell r="D783">
            <v>5388.3152262804906</v>
          </cell>
        </row>
        <row r="784">
          <cell r="B784" t="str">
            <v>TA060SIR1S1C1120B+3</v>
          </cell>
          <cell r="C784" t="str">
            <v>Torre de ángulo mayor tipo B1 (65°)Tipo B1+3</v>
          </cell>
          <cell r="D784">
            <v>6034.9130534341502</v>
          </cell>
        </row>
        <row r="785">
          <cell r="B785" t="str">
            <v>TA060SIR1S1C1120R-3</v>
          </cell>
          <cell r="C785" t="str">
            <v>Torre de anclaje, retención intermedia y terminal (15°) Tipo R1-3</v>
          </cell>
          <cell r="D785">
            <v>6230.1478790279698</v>
          </cell>
        </row>
        <row r="786">
          <cell r="B786" t="str">
            <v>TA060SIR1S1C1120R±0</v>
          </cell>
          <cell r="C786" t="str">
            <v>Torre de anclaje, retención intermedia y terminal (15°) Tipo R1±0</v>
          </cell>
          <cell r="D786">
            <v>6945.5383266755516</v>
          </cell>
        </row>
        <row r="787">
          <cell r="B787" t="str">
            <v>TA060SIR1S1C1120R+3</v>
          </cell>
          <cell r="C787" t="str">
            <v>Torre de anclaje, retención intermedia y terminal (15°) Tipo R1+3</v>
          </cell>
          <cell r="D787">
            <v>7660.9287743231334</v>
          </cell>
        </row>
        <row r="788">
          <cell r="B788" t="str">
            <v>TA060SIR1D1C1240S-6</v>
          </cell>
          <cell r="C788" t="str">
            <v>Torre de suspensión tipo S2 (5°)Tipo S2-6</v>
          </cell>
          <cell r="D788">
            <v>3202.8412235250084</v>
          </cell>
        </row>
        <row r="789">
          <cell r="B789" t="str">
            <v>TA060SIR1D1C1240S-3</v>
          </cell>
          <cell r="C789" t="str">
            <v>Torre de suspensión tipo S2 (5°)Tipo S2-3</v>
          </cell>
          <cell r="D789">
            <v>3664.5120305196037</v>
          </cell>
        </row>
        <row r="790">
          <cell r="B790" t="str">
            <v>TA060SIR1D1C1240S±0</v>
          </cell>
          <cell r="C790" t="str">
            <v>Torre de suspensión tipo S2 (5°)Tipo S2±0</v>
          </cell>
          <cell r="D790">
            <v>4122.0607767374622</v>
          </cell>
        </row>
        <row r="791">
          <cell r="B791" t="str">
            <v>TA060SIR1D1C1240S+3</v>
          </cell>
          <cell r="C791" t="str">
            <v>Torre de suspensión tipo S2 (5°)Tipo S2+3</v>
          </cell>
          <cell r="D791">
            <v>4575.4874621785839</v>
          </cell>
        </row>
        <row r="792">
          <cell r="B792" t="str">
            <v>TA060SIR1D1C1240S+6</v>
          </cell>
          <cell r="C792" t="str">
            <v>Torre de suspensión tipo S2 (5°)Tipo S2+6</v>
          </cell>
          <cell r="D792">
            <v>5028.9141476197037</v>
          </cell>
        </row>
        <row r="793">
          <cell r="B793" t="str">
            <v>TA060SIR1D1C1240A-3</v>
          </cell>
          <cell r="C793" t="str">
            <v>Torre de ángulo menor tipo A2 (30°)Tipo A2-3</v>
          </cell>
          <cell r="D793">
            <v>5637.8167214378091</v>
          </cell>
        </row>
        <row r="794">
          <cell r="B794" t="str">
            <v>TA060SIR1D1C1240A±0</v>
          </cell>
          <cell r="C794" t="str">
            <v>Torre de ángulo menor tipo A2 (30°)Tipo A2±0</v>
          </cell>
          <cell r="D794">
            <v>6257.2882590874678</v>
          </cell>
        </row>
        <row r="795">
          <cell r="B795" t="str">
            <v>TA060SIR1D1C1240A+3</v>
          </cell>
          <cell r="C795" t="str">
            <v>Torre de ángulo menor tipo A2 (30°)Tipo A2+3</v>
          </cell>
          <cell r="D795">
            <v>6876.7597967371266</v>
          </cell>
        </row>
        <row r="796">
          <cell r="B796" t="str">
            <v>TA060SIR1D1C1240B-3</v>
          </cell>
          <cell r="C796" t="str">
            <v>Torre de ángulo mayor tipo B2 (65°)Tipo B2-3</v>
          </cell>
          <cell r="D796">
            <v>7608.1867359183807</v>
          </cell>
        </row>
        <row r="797">
          <cell r="B797" t="str">
            <v>TA060SIR1D1C1240B±0</v>
          </cell>
          <cell r="C797" t="str">
            <v>Torre de ángulo mayor tipo B2 (65°)Tipo B2±0</v>
          </cell>
          <cell r="D797">
            <v>8472.3683028044325</v>
          </cell>
        </row>
        <row r="798">
          <cell r="B798" t="str">
            <v>TA060SIR1D1C1240B+3</v>
          </cell>
          <cell r="C798" t="str">
            <v>Torre de ángulo mayor tipo B2 (65°)Tipo B2+3</v>
          </cell>
          <cell r="D798">
            <v>9489.0524991409657</v>
          </cell>
        </row>
        <row r="799">
          <cell r="B799" t="str">
            <v>TA060SIR1D1C1240R-3</v>
          </cell>
          <cell r="C799" t="str">
            <v>Torre de anclaje, retención intermedia y terminal (15°) Tipo R2-3</v>
          </cell>
          <cell r="D799">
            <v>9796.0318198564764</v>
          </cell>
        </row>
        <row r="800">
          <cell r="B800" t="str">
            <v>TA060SIR1D1C1240R±0</v>
          </cell>
          <cell r="C800" t="str">
            <v>Torre de anclaje, retención intermedia y terminal (15°) Tipo R2±0</v>
          </cell>
          <cell r="D800">
            <v>10920.882742314912</v>
          </cell>
        </row>
        <row r="801">
          <cell r="B801" t="str">
            <v>TA060SIR1D1C1240R+3</v>
          </cell>
          <cell r="C801" t="str">
            <v>Torre de anclaje, retención intermedia y terminal (15°) Tipo R2+3</v>
          </cell>
          <cell r="D801">
            <v>12045.733664773348</v>
          </cell>
        </row>
        <row r="802">
          <cell r="B802" t="str">
            <v>TA060SIR1D1C1120S-6</v>
          </cell>
          <cell r="C802" t="str">
            <v>Torre de suspensión tipo S2 (5°)Tipo S2-6</v>
          </cell>
          <cell r="D802">
            <v>2578.058530359508</v>
          </cell>
        </row>
        <row r="803">
          <cell r="B803" t="str">
            <v>TA060SIR1D1C1120S-3</v>
          </cell>
          <cell r="C803" t="str">
            <v>Torre de suspensión tipo S2 (5°)Tipo S2-3</v>
          </cell>
          <cell r="D803">
            <v>2949.6705707716897</v>
          </cell>
        </row>
        <row r="804">
          <cell r="B804" t="str">
            <v>TA060SIR1D1C1120S±0</v>
          </cell>
          <cell r="C804" t="str">
            <v>Torre de suspensión tipo S2 (5°)Tipo S2±0</v>
          </cell>
          <cell r="D804">
            <v>3317.9646465373335</v>
          </cell>
        </row>
        <row r="805">
          <cell r="B805" t="str">
            <v>TA060SIR1D1C1120S+3</v>
          </cell>
          <cell r="C805" t="str">
            <v>Torre de suspensión tipo S2 (5°)Tipo S2+3</v>
          </cell>
          <cell r="D805">
            <v>3682.9407576564404</v>
          </cell>
        </row>
        <row r="806">
          <cell r="B806" t="str">
            <v>TA060SIR1D1C1120S+6</v>
          </cell>
          <cell r="C806" t="str">
            <v>Torre de suspensión tipo S2 (5°)Tipo S2+6</v>
          </cell>
          <cell r="D806">
            <v>4047.9168687755468</v>
          </cell>
        </row>
        <row r="807">
          <cell r="B807" t="str">
            <v>TA060SIR1D1C1120A-3</v>
          </cell>
          <cell r="C807" t="str">
            <v>Torre de ángulo menor tipo A2 (30°)Tipo A2-3</v>
          </cell>
          <cell r="D807">
            <v>4538.0399704327492</v>
          </cell>
        </row>
        <row r="808">
          <cell r="B808" t="str">
            <v>TA060SIR1D1C1120A±0</v>
          </cell>
          <cell r="C808" t="str">
            <v>Torre de ángulo menor tipo A2 (30°)Tipo A2±0</v>
          </cell>
          <cell r="D808">
            <v>5036.6703334436725</v>
          </cell>
        </row>
        <row r="809">
          <cell r="B809" t="str">
            <v>TA060SIR1D1C1120A+3</v>
          </cell>
          <cell r="C809" t="str">
            <v>Torre de ángulo menor tipo A2 (30°)Tipo A2+3</v>
          </cell>
          <cell r="D809">
            <v>5535.3006964545957</v>
          </cell>
        </row>
        <row r="810">
          <cell r="B810" t="str">
            <v>TA060SIR1D1C1120B-3</v>
          </cell>
          <cell r="C810" t="str">
            <v>Torre de ángulo mayor tipo B2 (65°)Tipo B2-3</v>
          </cell>
          <cell r="D810">
            <v>6124.0471650714944</v>
          </cell>
        </row>
        <row r="811">
          <cell r="B811" t="str">
            <v>TA060SIR1D1C1120B±0</v>
          </cell>
          <cell r="C811" t="str">
            <v>Torre de ángulo mayor tipo B2 (65°)Tipo B2±0</v>
          </cell>
          <cell r="D811">
            <v>6819.6516314827331</v>
          </cell>
        </row>
        <row r="812">
          <cell r="B812" t="str">
            <v>TA060SIR1D1C1120B+3</v>
          </cell>
          <cell r="C812" t="str">
            <v>Torre de ángulo mayor tipo B2 (65°)Tipo B2+3</v>
          </cell>
          <cell r="D812">
            <v>7638.009827260662</v>
          </cell>
        </row>
        <row r="813">
          <cell r="B813" t="str">
            <v>TA060SIR1D1C1120R-3</v>
          </cell>
          <cell r="C813" t="str">
            <v>Torre de anclaje, retención intermedia y terminal (15°) Tipo R2-3</v>
          </cell>
          <cell r="D813">
            <v>7885.1062648241741</v>
          </cell>
        </row>
        <row r="814">
          <cell r="B814" t="str">
            <v>TA060SIR1D1C1120R±0</v>
          </cell>
          <cell r="C814" t="str">
            <v>Torre de anclaje, retención intermedia y terminal (15°) Tipo R2±0</v>
          </cell>
          <cell r="D814">
            <v>8790.5309529812421</v>
          </cell>
        </row>
        <row r="815">
          <cell r="B815" t="str">
            <v>TA060SIR1D1C1120R+3</v>
          </cell>
          <cell r="C815" t="str">
            <v>Torre de anclaje, retención intermedia y terminal (15°) Tipo R2+3</v>
          </cell>
          <cell r="D815">
            <v>9695.9556411383091</v>
          </cell>
        </row>
        <row r="816">
          <cell r="B816" t="str">
            <v>TA060SIR1S1C2250S-6</v>
          </cell>
          <cell r="C816" t="str">
            <v>Torre de suspensión tipo S1 (5°)Tipo S1-6</v>
          </cell>
          <cell r="D816">
            <v>2521.4759295615891</v>
          </cell>
        </row>
        <row r="817">
          <cell r="B817" t="str">
            <v>TA060SIR1S1C2250S-3</v>
          </cell>
          <cell r="C817" t="str">
            <v>Torre de suspensión tipo S1 (5°)Tipo S1-3</v>
          </cell>
          <cell r="D817">
            <v>2884.9319194083046</v>
          </cell>
        </row>
        <row r="818">
          <cell r="B818" t="str">
            <v>TA060SIR1S1C2250S±0</v>
          </cell>
          <cell r="C818" t="str">
            <v>Torre de suspensión tipo S1 (5°)Tipo S1±0</v>
          </cell>
          <cell r="D818">
            <v>3245.1427664885314</v>
          </cell>
        </row>
        <row r="819">
          <cell r="B819" t="str">
            <v>TA060SIR1S1C2250S+3</v>
          </cell>
          <cell r="C819" t="str">
            <v>Torre de suspensión tipo S1 (5°)Tipo S1+3</v>
          </cell>
          <cell r="D819">
            <v>3602.1084708022699</v>
          </cell>
        </row>
        <row r="820">
          <cell r="B820" t="str">
            <v>TA060SIR1S1C2250S+6</v>
          </cell>
          <cell r="C820" t="str">
            <v>Torre de suspensión tipo S1 (5°)Tipo S1+6</v>
          </cell>
          <cell r="D820">
            <v>3959.0741751160081</v>
          </cell>
        </row>
        <row r="821">
          <cell r="B821" t="str">
            <v>TA060SIR1S1C2250A-3</v>
          </cell>
          <cell r="C821" t="str">
            <v>Torre de ángulo menor tipo A1 (30°)Tipo A1-3</v>
          </cell>
          <cell r="D821">
            <v>4438.4401742961609</v>
          </cell>
        </row>
        <row r="822">
          <cell r="B822" t="str">
            <v>TA060SIR1S1C2250A±0</v>
          </cell>
          <cell r="C822" t="str">
            <v>Torre de ángulo menor tipo A1 (30°)Tipo A1±0</v>
          </cell>
          <cell r="D822">
            <v>4926.1267195295904</v>
          </cell>
        </row>
        <row r="823">
          <cell r="B823" t="str">
            <v>TA060SIR1S1C2250A+3</v>
          </cell>
          <cell r="C823" t="str">
            <v>Torre de ángulo menor tipo A1 (30°)Tipo A1+3</v>
          </cell>
          <cell r="D823">
            <v>5413.81326476302</v>
          </cell>
        </row>
        <row r="824">
          <cell r="B824" t="str">
            <v>TA060SIR1S1C2250B-3</v>
          </cell>
          <cell r="C824" t="str">
            <v>Torre de ángulo mayor tipo B1 (65°)Tipo B1-3</v>
          </cell>
          <cell r="D824">
            <v>5989.6380692622733</v>
          </cell>
        </row>
        <row r="825">
          <cell r="B825" t="str">
            <v>TA060SIR1S1C2250B±0</v>
          </cell>
          <cell r="C825" t="str">
            <v>Torre de ángulo mayor tipo B1 (65°)Tipo B1±0</v>
          </cell>
          <cell r="D825">
            <v>6669.9755782430657</v>
          </cell>
        </row>
        <row r="826">
          <cell r="B826" t="str">
            <v>TA060SIR1S1C2250B+3</v>
          </cell>
          <cell r="C826" t="str">
            <v>Torre de ángulo mayor tipo B1 (65°)Tipo B1+3</v>
          </cell>
          <cell r="D826">
            <v>7470.3726476322345</v>
          </cell>
        </row>
        <row r="827">
          <cell r="B827" t="str">
            <v>TA060SIR1S1C2250R-3</v>
          </cell>
          <cell r="C827" t="str">
            <v>Torre de anclaje, retención intermedia y terminal (15°) Tipo R1-3</v>
          </cell>
          <cell r="D827">
            <v>7712.0458727587147</v>
          </cell>
        </row>
        <row r="828">
          <cell r="B828" t="str">
            <v>TA060SIR1S1C2250R±0</v>
          </cell>
          <cell r="C828" t="str">
            <v>Torre de anclaje, retención intermedia y terminal (15°) Tipo R1±0</v>
          </cell>
          <cell r="D828">
            <v>8597.5985203553118</v>
          </cell>
        </row>
        <row r="829">
          <cell r="B829" t="str">
            <v>TA060SIR1S1C2250R+3</v>
          </cell>
          <cell r="C829" t="str">
            <v>Torre de anclaje, retención intermedia y terminal (15°) Tipo R1+3</v>
          </cell>
          <cell r="D829">
            <v>9483.1511679519081</v>
          </cell>
        </row>
        <row r="830">
          <cell r="B830" t="str">
            <v>TA060SIR0S1C1240S-6</v>
          </cell>
          <cell r="C830" t="str">
            <v>Torre de suspensión tipo S1 (5°)Tipo S1-6</v>
          </cell>
          <cell r="D830">
            <v>2522.8809944028258</v>
          </cell>
        </row>
        <row r="831">
          <cell r="B831" t="str">
            <v>TA060SIR0S1C1240S-3</v>
          </cell>
          <cell r="C831" t="str">
            <v>Torre de suspensión tipo S1 (5°)Tipo S1-3</v>
          </cell>
          <cell r="D831">
            <v>2886.5395161185484</v>
          </cell>
        </row>
        <row r="832">
          <cell r="B832" t="str">
            <v>TA060SIR0S1C1240S±0</v>
          </cell>
          <cell r="C832" t="str">
            <v>Torre de suspensión tipo S1 (5°)Tipo S1±0</v>
          </cell>
          <cell r="D832">
            <v>3246.9510867475233</v>
          </cell>
        </row>
        <row r="833">
          <cell r="B833" t="str">
            <v>TA060SIR0S1C1240S+3</v>
          </cell>
          <cell r="C833" t="str">
            <v>Torre de suspensión tipo S1 (5°)Tipo S1+3</v>
          </cell>
          <cell r="D833">
            <v>3604.115706289751</v>
          </cell>
        </row>
        <row r="834">
          <cell r="B834" t="str">
            <v>TA060SIR0S1C1240S+6</v>
          </cell>
          <cell r="C834" t="str">
            <v>Torre de suspensión tipo S1 (5°)Tipo S1+6</v>
          </cell>
          <cell r="D834">
            <v>3961.2803258319782</v>
          </cell>
        </row>
        <row r="835">
          <cell r="B835" t="str">
            <v>TA060SIR0S1C1240A-3</v>
          </cell>
          <cell r="C835" t="str">
            <v>Torre de ángulo menor tipo A1 (30°)Tipo A1-3</v>
          </cell>
          <cell r="D835">
            <v>4440.9134464641493</v>
          </cell>
        </row>
        <row r="836">
          <cell r="B836" t="str">
            <v>TA060SIR0S1C1240A±0</v>
          </cell>
          <cell r="C836" t="str">
            <v>Torre de ángulo menor tipo A1 (30°)Tipo A1±0</v>
          </cell>
          <cell r="D836">
            <v>4928.8717496827403</v>
          </cell>
        </row>
        <row r="837">
          <cell r="B837" t="str">
            <v>TA060SIR0S1C1240A+3</v>
          </cell>
          <cell r="C837" t="str">
            <v>Torre de ángulo menor tipo A1 (30°)Tipo A1+3</v>
          </cell>
          <cell r="D837">
            <v>5416.8300529013313</v>
          </cell>
        </row>
        <row r="838">
          <cell r="B838" t="str">
            <v>TA060SIR0S1C1240B-3</v>
          </cell>
          <cell r="C838" t="str">
            <v>Torre de ángulo mayor tipo B1 (65°)Tipo B1-3</v>
          </cell>
          <cell r="D838">
            <v>5992.9757294652472</v>
          </cell>
        </row>
        <row r="839">
          <cell r="B839" t="str">
            <v>TA060SIR0S1C1240B±0</v>
          </cell>
          <cell r="C839" t="str">
            <v>Torre de ángulo mayor tipo B1 (65°)Tipo B1±0</v>
          </cell>
          <cell r="D839">
            <v>6673.6923490704312</v>
          </cell>
        </row>
        <row r="840">
          <cell r="B840" t="str">
            <v>TA060SIR0S1C1240B+3</v>
          </cell>
          <cell r="C840" t="str">
            <v>Torre de ángulo mayor tipo B1 (65°)Tipo B1+3</v>
          </cell>
          <cell r="D840">
            <v>7474.5354309588838</v>
          </cell>
        </row>
        <row r="841">
          <cell r="B841" t="str">
            <v>TA060SIR0S1C1240R-3</v>
          </cell>
          <cell r="C841" t="str">
            <v>Torre de anclaje, retención intermedia y terminal (15°) Tipo R1-3</v>
          </cell>
          <cell r="D841">
            <v>7716.3433258427522</v>
          </cell>
        </row>
        <row r="842">
          <cell r="B842" t="str">
            <v>TA060SIR0S1C1240R±0</v>
          </cell>
          <cell r="C842" t="str">
            <v>Torre de anclaje, retención intermedia y terminal (15°) Tipo R1±0</v>
          </cell>
          <cell r="D842">
            <v>8602.389437951786</v>
          </cell>
        </row>
        <row r="843">
          <cell r="B843" t="str">
            <v>TA060SIR0S1C1240R+3</v>
          </cell>
          <cell r="C843" t="str">
            <v>Torre de anclaje, retención intermedia y terminal (15°) Tipo R1+3</v>
          </cell>
          <cell r="D843">
            <v>9488.4355500608199</v>
          </cell>
        </row>
        <row r="844">
          <cell r="B844" t="str">
            <v>TA060SIR0S1C1120S-6</v>
          </cell>
          <cell r="C844" t="str">
            <v>Torre de suspensión tipo S1 (5°)Tipo S1-6</v>
          </cell>
          <cell r="D844">
            <v>2075.4414734606785</v>
          </cell>
        </row>
        <row r="845">
          <cell r="B845" t="str">
            <v>TA060SIR0S1C1120S-3</v>
          </cell>
          <cell r="C845" t="str">
            <v>Torre de suspensión tipo S1 (5°)Tipo S1-3</v>
          </cell>
          <cell r="D845">
            <v>2374.6042083739294</v>
          </cell>
        </row>
        <row r="846">
          <cell r="B846" t="str">
            <v>TA060SIR0S1C1120S±0</v>
          </cell>
          <cell r="C846" t="str">
            <v>Torre de suspensión tipo S1 (5°)Tipo S1±0</v>
          </cell>
          <cell r="D846">
            <v>2671.0958474397407</v>
          </cell>
        </row>
        <row r="847">
          <cell r="B847" t="str">
            <v>TA060SIR0S1C1120S+3</v>
          </cell>
          <cell r="C847" t="str">
            <v>Torre de suspensión tipo S1 (5°)Tipo S1+3</v>
          </cell>
          <cell r="D847">
            <v>2964.9163906581125</v>
          </cell>
        </row>
        <row r="848">
          <cell r="B848" t="str">
            <v>TA060SIR0S1C1120S+6</v>
          </cell>
          <cell r="C848" t="str">
            <v>Torre de suspensión tipo S1 (5°)Tipo S1+6</v>
          </cell>
          <cell r="D848">
            <v>3258.7369338764838</v>
          </cell>
        </row>
        <row r="849">
          <cell r="B849" t="str">
            <v>TA060SIR0S1C1120A-3</v>
          </cell>
          <cell r="C849" t="str">
            <v>Torre de ángulo menor tipo A1 (30°)Tipo A1-3</v>
          </cell>
          <cell r="D849">
            <v>3653.3058702685876</v>
          </cell>
        </row>
        <row r="850">
          <cell r="B850" t="str">
            <v>TA060SIR0S1C1120A±0</v>
          </cell>
          <cell r="C850" t="str">
            <v>Torre de ángulo menor tipo A1 (30°)Tipo A1±0</v>
          </cell>
          <cell r="D850">
            <v>4054.7234964135264</v>
          </cell>
        </row>
        <row r="851">
          <cell r="B851" t="str">
            <v>TA060SIR0S1C1120A+3</v>
          </cell>
          <cell r="C851" t="str">
            <v>Torre de ángulo menor tipo A1 (30°)Tipo A1+3</v>
          </cell>
          <cell r="D851">
            <v>4456.1411225584652</v>
          </cell>
        </row>
        <row r="852">
          <cell r="B852" t="str">
            <v>TA060SIR0S1C1120B-3</v>
          </cell>
          <cell r="C852" t="str">
            <v>Torre de ángulo mayor tipo B1 (65°)Tipo B1-3</v>
          </cell>
          <cell r="D852">
            <v>4930.1058615012362</v>
          </cell>
        </row>
        <row r="853">
          <cell r="B853" t="str">
            <v>TA060SIR0S1C1120B±0</v>
          </cell>
          <cell r="C853" t="str">
            <v>Torre de ángulo mayor tipo B1 (65°)Tipo B1±0</v>
          </cell>
          <cell r="D853">
            <v>5490.0956141439156</v>
          </cell>
        </row>
        <row r="854">
          <cell r="B854" t="str">
            <v>TA060SIR0S1C1120B+3</v>
          </cell>
          <cell r="C854" t="str">
            <v>Torre de ángulo mayor tipo B1 (65°)Tipo B1+3</v>
          </cell>
          <cell r="D854">
            <v>6148.9070878411858</v>
          </cell>
        </row>
        <row r="855">
          <cell r="B855" t="str">
            <v>TA060SIR0S1C1120R-3</v>
          </cell>
          <cell r="C855" t="str">
            <v>Torre de anclaje, retención intermedia y terminal (15°) Tipo R1-3</v>
          </cell>
          <cell r="D855">
            <v>6347.8297222284618</v>
          </cell>
        </row>
        <row r="856">
          <cell r="B856" t="str">
            <v>TA060SIR0S1C1120R±0</v>
          </cell>
          <cell r="C856" t="str">
            <v>Torre de anclaje, retención intermedia y terminal (15°) Tipo R1±0</v>
          </cell>
          <cell r="D856">
            <v>7076.7332466315065</v>
          </cell>
        </row>
        <row r="857">
          <cell r="B857" t="str">
            <v>TA060SIR0S1C1120R+3</v>
          </cell>
          <cell r="C857" t="str">
            <v>Torre de anclaje, retención intermedia y terminal (15°) Tipo R1+3</v>
          </cell>
          <cell r="D857">
            <v>7805.6367710345512</v>
          </cell>
        </row>
        <row r="858">
          <cell r="B858" t="str">
            <v>TA060SIR0S1C1070S-6</v>
          </cell>
          <cell r="C858" t="str">
            <v>Torre de suspensión tipo S1 (5°)Tipo S1-6</v>
          </cell>
          <cell r="D858">
            <v>1974.4125857657186</v>
          </cell>
        </row>
        <row r="859">
          <cell r="B859" t="str">
            <v>TA060SIR0S1C1070S-3</v>
          </cell>
          <cell r="C859" t="str">
            <v>Torre de suspensión tipo S1 (5°)Tipo S1-3</v>
          </cell>
          <cell r="D859">
            <v>2259.0125981283445</v>
          </cell>
        </row>
        <row r="860">
          <cell r="B860" t="str">
            <v>TA060SIR0S1C1070S±0</v>
          </cell>
          <cell r="C860" t="str">
            <v>Torre de suspensión tipo S1 (5°)Tipo S1±0</v>
          </cell>
          <cell r="D860">
            <v>2541.0715389520187</v>
          </cell>
        </row>
        <row r="861">
          <cell r="B861" t="str">
            <v>TA060SIR0S1C1070S+3</v>
          </cell>
          <cell r="C861" t="str">
            <v>Torre de suspensión tipo S1 (5°)Tipo S1+3</v>
          </cell>
          <cell r="D861">
            <v>2820.5894082367408</v>
          </cell>
        </row>
        <row r="862">
          <cell r="B862" t="str">
            <v>TA060SIR0S1C1070S+6</v>
          </cell>
          <cell r="C862" t="str">
            <v>Torre de suspensión tipo S1 (5°)Tipo S1+6</v>
          </cell>
          <cell r="D862">
            <v>3100.1072775214629</v>
          </cell>
        </row>
        <row r="863">
          <cell r="B863" t="str">
            <v>TA060SIR0S1C1070A-3</v>
          </cell>
          <cell r="C863" t="str">
            <v>Torre de ángulo menor tipo A1 (30°)Tipo A1-3</v>
          </cell>
          <cell r="D863">
            <v>3475.4692831123771</v>
          </cell>
        </row>
        <row r="864">
          <cell r="B864" t="str">
            <v>TA060SIR0S1C1070A±0</v>
          </cell>
          <cell r="C864" t="str">
            <v>Torre de ángulo menor tipo A1 (30°)Tipo A1±0</v>
          </cell>
          <cell r="D864">
            <v>3857.3465961291645</v>
          </cell>
        </row>
        <row r="865">
          <cell r="B865" t="str">
            <v>TA060SIR0S1C1070A+3</v>
          </cell>
          <cell r="C865" t="str">
            <v>Torre de ángulo menor tipo A1 (30°)Tipo A1+3</v>
          </cell>
          <cell r="D865">
            <v>4239.2239091459514</v>
          </cell>
        </row>
        <row r="866">
          <cell r="B866" t="str">
            <v>TA060SIR0S1C1070B-3</v>
          </cell>
          <cell r="C866" t="str">
            <v>Torre de ángulo mayor tipo B1 (65°)Tipo B1-3</v>
          </cell>
          <cell r="D866">
            <v>4690.1168674606824</v>
          </cell>
        </row>
        <row r="867">
          <cell r="B867" t="str">
            <v>TA060SIR0S1C1070B±0</v>
          </cell>
          <cell r="C867" t="str">
            <v>Torre de ángulo mayor tipo B1 (65°)Tipo B1±0</v>
          </cell>
          <cell r="D867">
            <v>5222.8472911588888</v>
          </cell>
        </row>
        <row r="868">
          <cell r="B868" t="str">
            <v>TA060SIR0S1C1070B+3</v>
          </cell>
          <cell r="C868" t="str">
            <v>Torre de ángulo mayor tipo B1 (65°)Tipo B1+3</v>
          </cell>
          <cell r="D868">
            <v>5849.5889660979556</v>
          </cell>
        </row>
        <row r="869">
          <cell r="B869" t="str">
            <v>TA060SIR0S1C1070R-3</v>
          </cell>
          <cell r="C869" t="str">
            <v>Torre de anclaje, retención intermedia y terminal (15°) Tipo R1-3</v>
          </cell>
          <cell r="D869">
            <v>6038.8283919985151</v>
          </cell>
        </row>
        <row r="870">
          <cell r="B870" t="str">
            <v>TA060SIR0S1C1070R±0</v>
          </cell>
          <cell r="C870" t="str">
            <v>Torre de anclaje, retención intermedia y terminal (15°) Tipo R1±0</v>
          </cell>
          <cell r="D870">
            <v>6732.2501583038074</v>
          </cell>
        </row>
        <row r="871">
          <cell r="B871" t="str">
            <v>TA060SIR0S1C1070R+3</v>
          </cell>
          <cell r="C871" t="str">
            <v>Torre de anclaje, retención intermedia y terminal (15°) Tipo R1+3</v>
          </cell>
          <cell r="D871">
            <v>7425.6719246090997</v>
          </cell>
        </row>
        <row r="872">
          <cell r="B872" t="str">
            <v>TA060SIR0D1C1240S-6</v>
          </cell>
          <cell r="C872" t="str">
            <v>Torre de suspensión tipo S2 (5°)Tipo S2-6</v>
          </cell>
          <cell r="D872">
            <v>3434.2325199381798</v>
          </cell>
        </row>
        <row r="873">
          <cell r="B873" t="str">
            <v>TA060SIR0D1C1240S-3</v>
          </cell>
          <cell r="C873" t="str">
            <v>Torre de suspensión tipo S2 (5°)Tipo S2-3</v>
          </cell>
          <cell r="D873">
            <v>3929.2570273166561</v>
          </cell>
        </row>
        <row r="874">
          <cell r="B874" t="str">
            <v>TA060SIR0D1C1240S±0</v>
          </cell>
          <cell r="C874" t="str">
            <v>Torre de suspensión tipo S2 (5°)Tipo S2±0</v>
          </cell>
          <cell r="D874">
            <v>4419.8616730221102</v>
          </cell>
        </row>
        <row r="875">
          <cell r="B875" t="str">
            <v>TA060SIR0D1C1240S+3</v>
          </cell>
          <cell r="C875" t="str">
            <v>Torre de suspensión tipo S2 (5°)Tipo S2+3</v>
          </cell>
          <cell r="D875">
            <v>4906.0464570545428</v>
          </cell>
        </row>
        <row r="876">
          <cell r="B876" t="str">
            <v>TA060SIR0D1C1240S+6</v>
          </cell>
          <cell r="C876" t="str">
            <v>Torre de suspensión tipo S2 (5°)Tipo S2+6</v>
          </cell>
          <cell r="D876">
            <v>5392.2312410869745</v>
          </cell>
        </row>
        <row r="877">
          <cell r="B877" t="str">
            <v>TA060SIR0D1C1240A-3</v>
          </cell>
          <cell r="C877" t="str">
            <v>Torre de ángulo menor tipo A2 (30°)Tipo A2-3</v>
          </cell>
          <cell r="D877">
            <v>6045.1243677024549</v>
          </cell>
        </row>
        <row r="878">
          <cell r="B878" t="str">
            <v>TA060SIR0D1C1240A±0</v>
          </cell>
          <cell r="C878" t="str">
            <v>Torre de ángulo menor tipo A2 (30°)Tipo A2±0</v>
          </cell>
          <cell r="D878">
            <v>6709.3500196475634</v>
          </cell>
        </row>
        <row r="879">
          <cell r="B879" t="str">
            <v>TA060SIR0D1C1240A+3</v>
          </cell>
          <cell r="C879" t="str">
            <v>Torre de ángulo menor tipo A2 (30°)Tipo A2+3</v>
          </cell>
          <cell r="D879">
            <v>7373.5756715926718</v>
          </cell>
        </row>
        <row r="880">
          <cell r="B880" t="str">
            <v>TA060SIR0D1C1240B-3</v>
          </cell>
          <cell r="C880" t="str">
            <v>Torre de ángulo mayor tipo B2 (65°)Tipo B2-3</v>
          </cell>
          <cell r="D880">
            <v>8157.8450140893165</v>
          </cell>
        </row>
        <row r="881">
          <cell r="B881" t="str">
            <v>TA060SIR0D1C1240B±0</v>
          </cell>
          <cell r="C881" t="str">
            <v>Torre de ángulo mayor tipo B2 (65°)Tipo B2±0</v>
          </cell>
          <cell r="D881">
            <v>9084.4599266028017</v>
          </cell>
        </row>
        <row r="882">
          <cell r="B882" t="str">
            <v>TA060SIR0D1C1240B+3</v>
          </cell>
          <cell r="C882" t="str">
            <v>Torre de ángulo mayor tipo B2 (65°)Tipo B2+3</v>
          </cell>
          <cell r="D882">
            <v>10174.595117795139</v>
          </cell>
        </row>
        <row r="883">
          <cell r="B883" t="str">
            <v>TA060SIR0D1C1240R-3</v>
          </cell>
          <cell r="C883" t="str">
            <v>Torre de anclaje, retención intermedia y terminal (15°) Tipo R2-3</v>
          </cell>
          <cell r="D883">
            <v>10503.752354315737</v>
          </cell>
        </row>
        <row r="884">
          <cell r="B884" t="str">
            <v>TA060SIR0D1C1240R±0</v>
          </cell>
          <cell r="C884" t="str">
            <v>Torre de anclaje, retención intermedia y terminal (15°) Tipo R2±0</v>
          </cell>
          <cell r="D884">
            <v>11709.868845391011</v>
          </cell>
        </row>
        <row r="885">
          <cell r="B885" t="str">
            <v>TA060SIR0D1C1240R+3</v>
          </cell>
          <cell r="C885" t="str">
            <v>Torre de anclaje, retención intermedia y terminal (15°) Tipo R2+3</v>
          </cell>
          <cell r="D885">
            <v>12915.985336466285</v>
          </cell>
        </row>
        <row r="886">
          <cell r="B886" t="str">
            <v>TA060SIR0D1C1120S-6</v>
          </cell>
          <cell r="C886" t="str">
            <v>Torre de suspensión tipo S2 (5°)Tipo S2-6</v>
          </cell>
          <cell r="D886">
            <v>2770.9017291876116</v>
          </cell>
        </row>
        <row r="887">
          <cell r="B887" t="str">
            <v>TA060SIR0D1C1120S-3</v>
          </cell>
          <cell r="C887" t="str">
            <v>Torre de suspensión tipo S2 (5°)Tipo S2-3</v>
          </cell>
          <cell r="D887">
            <v>3170.3109874488891</v>
          </cell>
        </row>
        <row r="888">
          <cell r="B888" t="str">
            <v>TA060SIR0D1C1120S±0</v>
          </cell>
          <cell r="C888" t="str">
            <v>Torre de suspensión tipo S2 (5°)Tipo S2±0</v>
          </cell>
          <cell r="D888">
            <v>3566.1540916185477</v>
          </cell>
        </row>
        <row r="889">
          <cell r="B889" t="str">
            <v>TA060SIR0D1C1120S+3</v>
          </cell>
          <cell r="C889" t="str">
            <v>Torre de suspensión tipo S2 (5°)Tipo S2+3</v>
          </cell>
          <cell r="D889">
            <v>3958.4310416965882</v>
          </cell>
        </row>
        <row r="890">
          <cell r="B890" t="str">
            <v>TA060SIR0D1C1120S+6</v>
          </cell>
          <cell r="C890" t="str">
            <v>Torre de suspensión tipo S2 (5°)Tipo S2+6</v>
          </cell>
          <cell r="D890">
            <v>4350.7079917746278</v>
          </cell>
        </row>
        <row r="891">
          <cell r="B891" t="str">
            <v>TA060SIR0D1C1120A-3</v>
          </cell>
          <cell r="C891" t="str">
            <v>Torre de ángulo menor tipo A2 (30°)Tipo A2-3</v>
          </cell>
          <cell r="D891">
            <v>4877.4931418803371</v>
          </cell>
        </row>
        <row r="892">
          <cell r="B892" t="str">
            <v>TA060SIR0D1C1120A±0</v>
          </cell>
          <cell r="C892" t="str">
            <v>Torre de ángulo menor tipo A2 (30°)Tipo A2±0</v>
          </cell>
          <cell r="D892">
            <v>5413.4219110769554</v>
          </cell>
        </row>
        <row r="893">
          <cell r="B893" t="str">
            <v>TA060SIR0D1C1120A+3</v>
          </cell>
          <cell r="C893" t="str">
            <v>Torre de ángulo menor tipo A2 (30°)Tipo A2+3</v>
          </cell>
          <cell r="D893">
            <v>5949.3506802735737</v>
          </cell>
        </row>
        <row r="894">
          <cell r="B894" t="str">
            <v>TA060SIR0D1C1120B-3</v>
          </cell>
          <cell r="C894" t="str">
            <v>Torre de ángulo mayor tipo B2 (65°)Tipo B2-3</v>
          </cell>
          <cell r="D894">
            <v>6582.136394303182</v>
          </cell>
        </row>
        <row r="895">
          <cell r="B895" t="str">
            <v>TA060SIR0D1C1120B±0</v>
          </cell>
          <cell r="C895" t="str">
            <v>Torre de ángulo mayor tipo B2 (65°)Tipo B2±0</v>
          </cell>
          <cell r="D895">
            <v>7329.7732675981979</v>
          </cell>
        </row>
        <row r="896">
          <cell r="B896" t="str">
            <v>TA060SIR0D1C1120B+3</v>
          </cell>
          <cell r="C896" t="str">
            <v>Torre de ángulo mayor tipo B2 (65°)Tipo B2+3</v>
          </cell>
          <cell r="D896">
            <v>8209.346059709982</v>
          </cell>
        </row>
        <row r="897">
          <cell r="B897" t="str">
            <v>TA060SIR0D1C1120R-3</v>
          </cell>
          <cell r="C897" t="str">
            <v>Torre de anclaje, retención intermedia y terminal (15°) Tipo R2-3</v>
          </cell>
          <cell r="D897">
            <v>8474.9257345148653</v>
          </cell>
        </row>
        <row r="898">
          <cell r="B898" t="str">
            <v>TA060SIR0D1C1120R±0</v>
          </cell>
          <cell r="C898" t="str">
            <v>Torre de anclaje, retención intermedia y terminal (15°) Tipo R2±0</v>
          </cell>
          <cell r="D898">
            <v>9448.0777419340757</v>
          </cell>
        </row>
        <row r="899">
          <cell r="B899" t="str">
            <v>TA060SIR0D1C1120R+3</v>
          </cell>
          <cell r="C899" t="str">
            <v>Torre de anclaje, retención intermedia y terminal (15°) Tipo R2+3</v>
          </cell>
          <cell r="D899">
            <v>10421.229749353286</v>
          </cell>
        </row>
        <row r="900">
          <cell r="B900" t="str">
            <v>TA060SIR0D1C1070S-6</v>
          </cell>
          <cell r="C900" t="str">
            <v>Torre de suspensión tipo S2 (5°)Tipo S2-6</v>
          </cell>
          <cell r="D900">
            <v>2451.5275344388829</v>
          </cell>
        </row>
        <row r="901">
          <cell r="B901" t="str">
            <v>TA060SIR0D1C1070S-3</v>
          </cell>
          <cell r="C901" t="str">
            <v>Torre de suspensión tipo S2 (5°)Tipo S2-3</v>
          </cell>
          <cell r="D901">
            <v>2804.9008727363794</v>
          </cell>
        </row>
        <row r="902">
          <cell r="B902" t="str">
            <v>TA060SIR0D1C1070S±0</v>
          </cell>
          <cell r="C902" t="str">
            <v>Torre de suspensión tipo S2 (5°)Tipo S2±0</v>
          </cell>
          <cell r="D902">
            <v>3155.1190919419341</v>
          </cell>
        </row>
        <row r="903">
          <cell r="B903" t="str">
            <v>TA060SIR0D1C1070S+3</v>
          </cell>
          <cell r="C903" t="str">
            <v>Torre de suspensión tipo S2 (5°)Tipo S2+3</v>
          </cell>
          <cell r="D903">
            <v>3502.1821920555471</v>
          </cell>
        </row>
        <row r="904">
          <cell r="B904" t="str">
            <v>TA060SIR0D1C1070S+6</v>
          </cell>
          <cell r="C904" t="str">
            <v>Torre de suspensión tipo S2 (5°)Tipo S2+6</v>
          </cell>
          <cell r="D904">
            <v>3849.2452921691597</v>
          </cell>
        </row>
        <row r="905">
          <cell r="B905" t="str">
            <v>TA060SIR0D1C1070A-3</v>
          </cell>
          <cell r="C905" t="str">
            <v>Torre de ángulo menor tipo A2 (30°)Tipo A2-3</v>
          </cell>
          <cell r="D905">
            <v>4315.3131741926381</v>
          </cell>
        </row>
        <row r="906">
          <cell r="B906" t="str">
            <v>TA060SIR0D1C1070A±0</v>
          </cell>
          <cell r="C906" t="str">
            <v>Torre de ángulo menor tipo A2 (30°)Tipo A2±0</v>
          </cell>
          <cell r="D906">
            <v>4789.4707815678557</v>
          </cell>
        </row>
        <row r="907">
          <cell r="B907" t="str">
            <v>TA060SIR0D1C1070A+3</v>
          </cell>
          <cell r="C907" t="str">
            <v>Torre de ángulo menor tipo A2 (30°)Tipo A2+3</v>
          </cell>
          <cell r="D907">
            <v>5263.6283889430733</v>
          </cell>
        </row>
        <row r="908">
          <cell r="B908" t="str">
            <v>TA060SIR0D1C1070B-3</v>
          </cell>
          <cell r="C908" t="str">
            <v>Torre de ángulo mayor tipo B2 (65°)Tipo B2-3</v>
          </cell>
          <cell r="D908">
            <v>5823.4792075421037</v>
          </cell>
        </row>
        <row r="909">
          <cell r="B909" t="str">
            <v>TA060SIR0D1C1070B±0</v>
          </cell>
          <cell r="C909" t="str">
            <v>Torre de ángulo mayor tipo B2 (65°)Tipo B2±0</v>
          </cell>
          <cell r="D909">
            <v>6484.9434382428772</v>
          </cell>
        </row>
        <row r="910">
          <cell r="B910" t="str">
            <v>TA060SIR0D1C1070B+3</v>
          </cell>
          <cell r="C910" t="str">
            <v>Torre de ángulo mayor tipo B2 (65°)Tipo B2+3</v>
          </cell>
          <cell r="D910">
            <v>7263.1366508320234</v>
          </cell>
        </row>
        <row r="911">
          <cell r="B911" t="str">
            <v>TA060SIR0D1C1070R-3</v>
          </cell>
          <cell r="C911" t="str">
            <v>Torre de anclaje, retención intermedia y terminal (15°) Tipo R2-3</v>
          </cell>
          <cell r="D911">
            <v>7498.1056064298764</v>
          </cell>
        </row>
        <row r="912">
          <cell r="B912" t="str">
            <v>TA060SIR0D1C1070R±0</v>
          </cell>
          <cell r="C912" t="str">
            <v>Torre de anclaje, retención intermedia y terminal (15°) Tipo R2±0</v>
          </cell>
          <cell r="D912">
            <v>8359.0920918950687</v>
          </cell>
        </row>
        <row r="913">
          <cell r="B913" t="str">
            <v>TA060SIR0D1C1070R+3</v>
          </cell>
          <cell r="C913" t="str">
            <v>Torre de anclaje, retención intermedia y terminal (15°) Tipo R2+3</v>
          </cell>
          <cell r="D913">
            <v>9220.0785773602602</v>
          </cell>
        </row>
        <row r="914">
          <cell r="B914" t="str">
            <v>TA060SIR0S0C1120S-6</v>
          </cell>
          <cell r="C914" t="str">
            <v>Torre de suspensión tipo S1 (5°)Tipo S1-6</v>
          </cell>
          <cell r="D914">
            <v>1333.2743376669489</v>
          </cell>
        </row>
        <row r="915">
          <cell r="B915" t="str">
            <v>TA060SIR0S0C1120S-3</v>
          </cell>
          <cell r="C915" t="str">
            <v>Torre de suspensión tipo S1 (5°)Tipo S1-3</v>
          </cell>
          <cell r="D915">
            <v>1525.458025979302</v>
          </cell>
        </row>
        <row r="916">
          <cell r="B916" t="str">
            <v>TA060SIR0S0C1120S±0</v>
          </cell>
          <cell r="C916" t="str">
            <v>Torre de suspensión tipo S1 (5°)Tipo S1±0</v>
          </cell>
          <cell r="D916">
            <v>1715.9257885031518</v>
          </cell>
        </row>
        <row r="917">
          <cell r="B917" t="str">
            <v>TA060SIR0S0C1120S+3</v>
          </cell>
          <cell r="C917" t="str">
            <v>Torre de suspensión tipo S1 (5°)Tipo S1+3</v>
          </cell>
          <cell r="D917">
            <v>1904.6776252384986</v>
          </cell>
        </row>
        <row r="918">
          <cell r="B918" t="str">
            <v>TA060SIR0S0C1120S+6</v>
          </cell>
          <cell r="C918" t="str">
            <v>Torre de suspensión tipo S1 (5°)Tipo S1+6</v>
          </cell>
          <cell r="D918">
            <v>2093.4294619738453</v>
          </cell>
        </row>
        <row r="919">
          <cell r="B919" t="str">
            <v>TA060SIR0S0C1120A-3</v>
          </cell>
          <cell r="C919" t="str">
            <v>Torre de ángulo menor tipo A1 (30°)Tipo A1-3</v>
          </cell>
          <cell r="D919">
            <v>2346.9025875999537</v>
          </cell>
        </row>
        <row r="920">
          <cell r="B920" t="str">
            <v>TA060SIR0S0C1120A±0</v>
          </cell>
          <cell r="C920" t="str">
            <v>Torre de ángulo menor tipo A1 (30°)Tipo A1±0</v>
          </cell>
          <cell r="D920">
            <v>2604.7753469477843</v>
          </cell>
        </row>
        <row r="921">
          <cell r="B921" t="str">
            <v>TA060SIR0S0C1120A+3</v>
          </cell>
          <cell r="C921" t="str">
            <v>Torre de ángulo menor tipo A1 (30°)Tipo A1+3</v>
          </cell>
          <cell r="D921">
            <v>2862.648106295615</v>
          </cell>
        </row>
        <row r="922">
          <cell r="B922" t="str">
            <v>TA060SIR0S0C1120B-3</v>
          </cell>
          <cell r="C922" t="str">
            <v>Torre de ángulo mayor tipo B1 (65°)Tipo B1-3</v>
          </cell>
          <cell r="D922">
            <v>3167.1255061510356</v>
          </cell>
        </row>
        <row r="923">
          <cell r="B923" t="str">
            <v>TA060SIR0S0C1120B±0</v>
          </cell>
          <cell r="C923" t="str">
            <v>Torre de ángulo mayor tipo B1 (65°)Tipo B1±0</v>
          </cell>
          <cell r="D923">
            <v>3526.8658197673003</v>
          </cell>
        </row>
        <row r="924">
          <cell r="B924" t="str">
            <v>TA060SIR0S0C1120B+3</v>
          </cell>
          <cell r="C924" t="str">
            <v>Torre de ángulo mayor tipo B1 (65°)Tipo B1+3</v>
          </cell>
          <cell r="D924">
            <v>3950.0897181393766</v>
          </cell>
        </row>
        <row r="925">
          <cell r="B925" t="str">
            <v>TA060SIR0S0C1120R-3</v>
          </cell>
          <cell r="C925" t="str">
            <v>Torre de anclaje, retención intermedia y terminal (15°) Tipo R1-3</v>
          </cell>
          <cell r="D925">
            <v>4077.8786473870045</v>
          </cell>
        </row>
        <row r="926">
          <cell r="B926" t="str">
            <v>TA060SIR0S0C1120R±0</v>
          </cell>
          <cell r="C926" t="str">
            <v>Torre de anclaje, retención intermedia y terminal (15°) Tipo R1±0</v>
          </cell>
          <cell r="D926">
            <v>4546.1300416800495</v>
          </cell>
        </row>
        <row r="927">
          <cell r="B927" t="str">
            <v>TA060SIR0S0C1120R+3</v>
          </cell>
          <cell r="C927" t="str">
            <v>Torre de anclaje, retención intermedia y terminal (15°) Tipo R1+3</v>
          </cell>
          <cell r="D927">
            <v>5014.381435973095</v>
          </cell>
        </row>
        <row r="928">
          <cell r="B928" t="str">
            <v>TA060SER0S1C1240S-6</v>
          </cell>
          <cell r="C928" t="str">
            <v>Torre de suspensión tipo S1 (5°)Tipo S1-6</v>
          </cell>
          <cell r="D928">
            <v>2264.5125414328677</v>
          </cell>
        </row>
        <row r="929">
          <cell r="B929" t="str">
            <v>TA060SER0S1C1240S-3</v>
          </cell>
          <cell r="C929" t="str">
            <v>Torre de suspensión tipo S1 (5°)Tipo S1-3</v>
          </cell>
          <cell r="D929">
            <v>2590.928763621389</v>
          </cell>
        </row>
        <row r="930">
          <cell r="B930" t="str">
            <v>TA060SER0S1C1240S±0</v>
          </cell>
          <cell r="C930" t="str">
            <v>Torre de suspensión tipo S1 (5°)Tipo S1±0</v>
          </cell>
          <cell r="D930">
            <v>2914.4305552546557</v>
          </cell>
        </row>
        <row r="931">
          <cell r="B931" t="str">
            <v>TA060SER0S1C1240S+3</v>
          </cell>
          <cell r="C931" t="str">
            <v>Torre de suspensión tipo S1 (5°)Tipo S1+3</v>
          </cell>
          <cell r="D931">
            <v>3235.0179163326679</v>
          </cell>
        </row>
        <row r="932">
          <cell r="B932" t="str">
            <v>TA060SER0S1C1240S+6</v>
          </cell>
          <cell r="C932" t="str">
            <v>Torre de suspensión tipo S1 (5°)Tipo S1+6</v>
          </cell>
          <cell r="D932">
            <v>3555.6052774106797</v>
          </cell>
        </row>
        <row r="933">
          <cell r="B933" t="str">
            <v>TA060SER0S1C1240A-3</v>
          </cell>
          <cell r="C933" t="str">
            <v>Torre de ángulo menor tipo A1 (30°)Tipo A1-3</v>
          </cell>
          <cell r="D933">
            <v>3986.1191301717872</v>
          </cell>
        </row>
        <row r="934">
          <cell r="B934" t="str">
            <v>TA060SER0S1C1240A±0</v>
          </cell>
          <cell r="C934" t="str">
            <v>Torre de ángulo menor tipo A1 (30°)Tipo A1±0</v>
          </cell>
          <cell r="D934">
            <v>4424.1055828765675</v>
          </cell>
        </row>
        <row r="935">
          <cell r="B935" t="str">
            <v>TA060SER0S1C1240A+3</v>
          </cell>
          <cell r="C935" t="str">
            <v>Torre de ángulo menor tipo A1 (30°)Tipo A1+3</v>
          </cell>
          <cell r="D935">
            <v>4862.0920355813478</v>
          </cell>
        </row>
        <row r="936">
          <cell r="B936" t="str">
            <v>TA060SER0S1C1240B-3</v>
          </cell>
          <cell r="C936" t="str">
            <v>Torre de ángulo mayor tipo B1 (65°)Tipo B1-3</v>
          </cell>
          <cell r="D936">
            <v>5379.2345853749557</v>
          </cell>
        </row>
        <row r="937">
          <cell r="B937" t="str">
            <v>TA060SER0S1C1240B±0</v>
          </cell>
          <cell r="C937" t="str">
            <v>Torre de ángulo mayor tipo B1 (65°)Tipo B1±0</v>
          </cell>
          <cell r="D937">
            <v>5990.2389592148729</v>
          </cell>
        </row>
        <row r="938">
          <cell r="B938" t="str">
            <v>TA060SER0S1C1240B+3</v>
          </cell>
          <cell r="C938" t="str">
            <v>Torre de ángulo mayor tipo B1 (65°)Tipo B1+3</v>
          </cell>
          <cell r="D938">
            <v>6709.0676343206587</v>
          </cell>
        </row>
        <row r="939">
          <cell r="B939" t="str">
            <v>TA060SER0S1C1240R-3</v>
          </cell>
          <cell r="C939" t="str">
            <v>Torre de anclaje, retención intermedia y terminal (15°) Tipo R1-3</v>
          </cell>
          <cell r="D939">
            <v>6926.1119625298898</v>
          </cell>
        </row>
        <row r="940">
          <cell r="B940" t="str">
            <v>TA060SER0S1C1240R±0</v>
          </cell>
          <cell r="C940" t="str">
            <v>Torre de anclaje, retención intermedia y terminal (15°) Tipo R1±0</v>
          </cell>
          <cell r="D940">
            <v>7721.4180184279703</v>
          </cell>
        </row>
        <row r="941">
          <cell r="B941" t="str">
            <v>TA060SER0S1C1240R+3</v>
          </cell>
          <cell r="C941" t="str">
            <v>Torre de anclaje, retención intermedia y terminal (15°) Tipo R1+3</v>
          </cell>
          <cell r="D941">
            <v>8516.7240743260518</v>
          </cell>
        </row>
        <row r="942">
          <cell r="B942" t="str">
            <v>TA060SER0S1C1120S-6</v>
          </cell>
          <cell r="C942" t="str">
            <v>Torre de suspensión tipo S1 (5°)Tipo S1-6</v>
          </cell>
          <cell r="D942">
            <v>1858.9333111755368</v>
          </cell>
        </row>
        <row r="943">
          <cell r="B943" t="str">
            <v>TA060SER0S1C1120S-3</v>
          </cell>
          <cell r="C943" t="str">
            <v>Torre de suspensión tipo S1 (5°)Tipo S1-3</v>
          </cell>
          <cell r="D943">
            <v>2126.8876623359743</v>
          </cell>
        </row>
        <row r="944">
          <cell r="B944" t="str">
            <v>TA060SER0S1C1120S±0</v>
          </cell>
          <cell r="C944" t="str">
            <v>Torre de suspensión tipo S1 (5°)Tipo S1±0</v>
          </cell>
          <cell r="D944">
            <v>2392.4495639324796</v>
          </cell>
        </row>
        <row r="945">
          <cell r="B945" t="str">
            <v>TA060SER0S1C1120S+3</v>
          </cell>
          <cell r="C945" t="str">
            <v>Torre de suspensión tipo S1 (5°)Tipo S1+3</v>
          </cell>
          <cell r="D945">
            <v>2655.6190159650528</v>
          </cell>
        </row>
        <row r="946">
          <cell r="B946" t="str">
            <v>TA060SER0S1C1120S+6</v>
          </cell>
          <cell r="C946" t="str">
            <v>Torre de suspensión tipo S1 (5°)Tipo S1+6</v>
          </cell>
          <cell r="D946">
            <v>2918.788467997625</v>
          </cell>
        </row>
        <row r="947">
          <cell r="B947" t="str">
            <v>TA060SER0S1C1120A-3</v>
          </cell>
          <cell r="C947" t="str">
            <v>Torre de ángulo menor tipo A1 (30°)Tipo A1-3</v>
          </cell>
          <cell r="D947">
            <v>3272.1963326826035</v>
          </cell>
        </row>
        <row r="948">
          <cell r="B948" t="str">
            <v>TA060SER0S1C1120A±0</v>
          </cell>
          <cell r="C948" t="str">
            <v>Torre de ángulo menor tipo A1 (30°)Tipo A1±0</v>
          </cell>
          <cell r="D948">
            <v>3631.7384380495041</v>
          </cell>
        </row>
        <row r="949">
          <cell r="B949" t="str">
            <v>TA060SER0S1C1120A+3</v>
          </cell>
          <cell r="C949" t="str">
            <v>Torre de ángulo menor tipo A1 (30°)Tipo A1+3</v>
          </cell>
          <cell r="D949">
            <v>3991.2805434164047</v>
          </cell>
        </row>
        <row r="950">
          <cell r="B950" t="str">
            <v>TA060SER0S1C1120B-3</v>
          </cell>
          <cell r="C950" t="str">
            <v>Torre de ángulo mayor tipo B1 (65°)Tipo B1-3</v>
          </cell>
          <cell r="D950">
            <v>4415.8017129168884</v>
          </cell>
        </row>
        <row r="951">
          <cell r="B951" t="str">
            <v>TA060SER0S1C1120B±0</v>
          </cell>
          <cell r="C951" t="str">
            <v>Torre de ángulo mayor tipo B1 (65°)Tipo B1±0</v>
          </cell>
          <cell r="D951">
            <v>4917.3738451190293</v>
          </cell>
        </row>
        <row r="952">
          <cell r="B952" t="str">
            <v>TA060SER0S1C1120B+3</v>
          </cell>
          <cell r="C952" t="str">
            <v>Torre de ángulo mayor tipo B1 (65°)Tipo B1+3</v>
          </cell>
          <cell r="D952">
            <v>5507.4587065333135</v>
          </cell>
        </row>
        <row r="953">
          <cell r="B953" t="str">
            <v>TA060SER0S1C1120R-3</v>
          </cell>
          <cell r="C953" t="str">
            <v>Torre de anclaje, retención intermedia y terminal (15°) Tipo R1-3</v>
          </cell>
          <cell r="D953">
            <v>5685.6299130635107</v>
          </cell>
        </row>
        <row r="954">
          <cell r="B954" t="str">
            <v>TA060SER0S1C1120R±0</v>
          </cell>
          <cell r="C954" t="str">
            <v>Torre de anclaje, retención intermedia y terminal (15°) Tipo R1±0</v>
          </cell>
          <cell r="D954">
            <v>6338.4948863584286</v>
          </cell>
        </row>
        <row r="955">
          <cell r="B955" t="str">
            <v>TA060SER0S1C1120R+3</v>
          </cell>
          <cell r="C955" t="str">
            <v>Torre de anclaje, retención intermedia y terminal (15°) Tipo R1+3</v>
          </cell>
          <cell r="D955">
            <v>6991.3598596533466</v>
          </cell>
        </row>
        <row r="956">
          <cell r="B956" t="str">
            <v>TA060SER0S1C1070S-6</v>
          </cell>
          <cell r="C956" t="str">
            <v>Torre de suspensión tipo S1 (5°)Tipo S1-6</v>
          </cell>
          <cell r="D956">
            <v>1668.1644299704276</v>
          </cell>
        </row>
        <row r="957">
          <cell r="B957" t="str">
            <v>TA060SER0S1C1070S-3</v>
          </cell>
          <cell r="C957" t="str">
            <v>Torre de suspensión tipo S1 (5°)Tipo S1-3</v>
          </cell>
          <cell r="D957">
            <v>1908.6205640202188</v>
          </cell>
        </row>
        <row r="958">
          <cell r="B958" t="str">
            <v>TA060SER0S1C1070S±0</v>
          </cell>
          <cell r="C958" t="str">
            <v>Torre de suspensión tipo S1 (5°)Tipo S1±0</v>
          </cell>
          <cell r="D958">
            <v>2146.9297683017085</v>
          </cell>
        </row>
        <row r="959">
          <cell r="B959" t="str">
            <v>TA060SER0S1C1070S+3</v>
          </cell>
          <cell r="C959" t="str">
            <v>Torre de suspensión tipo S1 (5°)Tipo S1+3</v>
          </cell>
          <cell r="D959">
            <v>2383.0920428148966</v>
          </cell>
        </row>
        <row r="960">
          <cell r="B960" t="str">
            <v>TA060SER0S1C1070S+6</v>
          </cell>
          <cell r="C960" t="str">
            <v>Torre de suspensión tipo S1 (5°)Tipo S1+6</v>
          </cell>
          <cell r="D960">
            <v>2619.2543173280842</v>
          </cell>
        </row>
        <row r="961">
          <cell r="B961" t="str">
            <v>TA060SER0S1C1070A-3</v>
          </cell>
          <cell r="C961" t="str">
            <v>Torre de ángulo menor tipo A1 (30°)Tipo A1-3</v>
          </cell>
          <cell r="D961">
            <v>2936.394488842076</v>
          </cell>
        </row>
        <row r="962">
          <cell r="B962" t="str">
            <v>TA060SER0S1C1070A±0</v>
          </cell>
          <cell r="C962" t="str">
            <v>Torre de ángulo menor tipo A1 (30°)Tipo A1±0</v>
          </cell>
          <cell r="D962">
            <v>3259.0393882819935</v>
          </cell>
        </row>
        <row r="963">
          <cell r="B963" t="str">
            <v>TA060SER0S1C1070A+3</v>
          </cell>
          <cell r="C963" t="str">
            <v>Torre de ángulo menor tipo A1 (30°)Tipo A1+3</v>
          </cell>
          <cell r="D963">
            <v>3581.684287721911</v>
          </cell>
        </row>
        <row r="964">
          <cell r="B964" t="str">
            <v>TA060SER0S1C1070B-3</v>
          </cell>
          <cell r="C964" t="str">
            <v>Torre de ángulo mayor tipo B1 (65°)Tipo B1-3</v>
          </cell>
          <cell r="D964">
            <v>3962.6399198969698</v>
          </cell>
        </row>
        <row r="965">
          <cell r="B965" t="str">
            <v>TA060SER0S1C1070B±0</v>
          </cell>
          <cell r="C965" t="str">
            <v>Torre de ángulo mayor tipo B1 (65°)Tipo B1±0</v>
          </cell>
          <cell r="D965">
            <v>4412.7393317338192</v>
          </cell>
        </row>
        <row r="966">
          <cell r="B966" t="str">
            <v>TA060SER0S1C1070B+3</v>
          </cell>
          <cell r="C966" t="str">
            <v>Torre de ángulo mayor tipo B1 (65°)Tipo B1+3</v>
          </cell>
          <cell r="D966">
            <v>4942.2680515418779</v>
          </cell>
        </row>
        <row r="967">
          <cell r="B967" t="str">
            <v>TA060SER0S1C1070R-3</v>
          </cell>
          <cell r="C967" t="str">
            <v>Torre de anclaje, retención intermedia y terminal (15°) Tipo R1-3</v>
          </cell>
          <cell r="D967">
            <v>5102.1548357485881</v>
          </cell>
        </row>
        <row r="968">
          <cell r="B968" t="str">
            <v>TA060SER0S1C1070R±0</v>
          </cell>
          <cell r="C968" t="str">
            <v>Torre de anclaje, retención intermedia y terminal (15°) Tipo R1±0</v>
          </cell>
          <cell r="D968">
            <v>5688.0209986048922</v>
          </cell>
        </row>
        <row r="969">
          <cell r="B969" t="str">
            <v>TA060SER0S1C1070R+3</v>
          </cell>
          <cell r="C969" t="str">
            <v>Torre de anclaje, retención intermedia y terminal (15°) Tipo R1+3</v>
          </cell>
          <cell r="D969">
            <v>6273.8871614611962</v>
          </cell>
        </row>
        <row r="970">
          <cell r="B970" t="str">
            <v>TA060SER0D1C1240S-6</v>
          </cell>
          <cell r="C970" t="str">
            <v>Torre de suspensión tipo S2 (5°)Tipo S2-6</v>
          </cell>
          <cell r="D970">
            <v>2871.1473577229049</v>
          </cell>
        </row>
        <row r="971">
          <cell r="B971" t="str">
            <v>TA060SER0D1C1240S-3</v>
          </cell>
          <cell r="C971" t="str">
            <v>Torre de suspensión tipo S2 (5°)Tipo S2-3</v>
          </cell>
          <cell r="D971">
            <v>3285.0064363135939</v>
          </cell>
        </row>
        <row r="972">
          <cell r="B972" t="str">
            <v>TA060SER0D1C1240S±0</v>
          </cell>
          <cell r="C972" t="str">
            <v>Torre de suspensión tipo S2 (5°)Tipo S2±0</v>
          </cell>
          <cell r="D972">
            <v>3695.1703445597232</v>
          </cell>
        </row>
        <row r="973">
          <cell r="B973" t="str">
            <v>TA060SER0D1C1240S+3</v>
          </cell>
          <cell r="C973" t="str">
            <v>Torre de suspensión tipo S2 (5°)Tipo S2+3</v>
          </cell>
          <cell r="D973">
            <v>4101.6390824612927</v>
          </cell>
        </row>
        <row r="974">
          <cell r="B974" t="str">
            <v>TA060SER0D1C1240S+6</v>
          </cell>
          <cell r="C974" t="str">
            <v>Torre de suspensión tipo S2 (5°)Tipo S2+6</v>
          </cell>
          <cell r="D974">
            <v>4508.1078203628622</v>
          </cell>
        </row>
        <row r="975">
          <cell r="B975" t="str">
            <v>TA060SER0D1C1240A-3</v>
          </cell>
          <cell r="C975" t="str">
            <v>Torre de ángulo menor tipo A2 (30°)Tipo A2-3</v>
          </cell>
          <cell r="D975">
            <v>5053.9509933205354</v>
          </cell>
        </row>
        <row r="976">
          <cell r="B976" t="str">
            <v>TA060SER0D1C1240A±0</v>
          </cell>
          <cell r="C976" t="str">
            <v>Torre de ángulo menor tipo A2 (30°)Tipo A2±0</v>
          </cell>
          <cell r="D976">
            <v>5609.2685830416594</v>
          </cell>
        </row>
        <row r="977">
          <cell r="B977" t="str">
            <v>TA060SER0D1C1240A+3</v>
          </cell>
          <cell r="C977" t="str">
            <v>Torre de ángulo menor tipo A2 (30°)Tipo A2+3</v>
          </cell>
          <cell r="D977">
            <v>6164.5861727627835</v>
          </cell>
        </row>
        <row r="978">
          <cell r="B978" t="str">
            <v>TA060SER0D1C1240B-3</v>
          </cell>
          <cell r="C978" t="str">
            <v>Torre de ángulo mayor tipo B2 (65°)Tipo B2-3</v>
          </cell>
          <cell r="D978">
            <v>6820.2647959716896</v>
          </cell>
        </row>
        <row r="979">
          <cell r="B979" t="str">
            <v>TA060SER0D1C1240B±0</v>
          </cell>
          <cell r="C979" t="str">
            <v>Torre de ángulo mayor tipo B2 (65°)Tipo B2±0</v>
          </cell>
          <cell r="D979">
            <v>7594.949661438407</v>
          </cell>
        </row>
        <row r="980">
          <cell r="B980" t="str">
            <v>TA060SER0D1C1240B+3</v>
          </cell>
          <cell r="C980" t="str">
            <v>Torre de ángulo mayor tipo B2 (65°)Tipo B2+3</v>
          </cell>
          <cell r="D980">
            <v>8506.3436208110161</v>
          </cell>
        </row>
        <row r="981">
          <cell r="B981" t="str">
            <v>TA060SER0D1C1240R-3</v>
          </cell>
          <cell r="C981" t="str">
            <v>Torre de anclaje, retención intermedia y terminal (15°) Tipo R2-3</v>
          </cell>
          <cell r="D981">
            <v>8781.5314318939145</v>
          </cell>
        </row>
        <row r="982">
          <cell r="B982" t="str">
            <v>TA060SER0D1C1240R±0</v>
          </cell>
          <cell r="C982" t="str">
            <v>Torre de anclaje, retención intermedia y terminal (15°) Tipo R2±0</v>
          </cell>
          <cell r="D982">
            <v>9789.8901135941069</v>
          </cell>
        </row>
        <row r="983">
          <cell r="B983" t="str">
            <v>TA060SER0D1C1240R+3</v>
          </cell>
          <cell r="C983" t="str">
            <v>Torre de anclaje, retención intermedia y terminal (15°) Tipo R2+3</v>
          </cell>
          <cell r="D983">
            <v>10798.248795294299</v>
          </cell>
        </row>
        <row r="984">
          <cell r="B984" t="str">
            <v>TA060SER0D1C1120S-6</v>
          </cell>
          <cell r="C984" t="str">
            <v>Torre de suspensión tipo S2 (5°)Tipo S2-6</v>
          </cell>
          <cell r="D984">
            <v>2305.4679095151346</v>
          </cell>
        </row>
        <row r="985">
          <cell r="B985" t="str">
            <v>TA060SER0D1C1120S-3</v>
          </cell>
          <cell r="C985" t="str">
            <v>Torre de suspensión tipo S2 (5°)Tipo S2-3</v>
          </cell>
          <cell r="D985">
            <v>2637.7876081839827</v>
          </cell>
        </row>
        <row r="986">
          <cell r="B986" t="str">
            <v>TA060SER0D1C1120S±0</v>
          </cell>
          <cell r="C986" t="str">
            <v>Torre de suspensión tipo S2 (5°)Tipo S2±0</v>
          </cell>
          <cell r="D986">
            <v>2967.1401666861448</v>
          </cell>
        </row>
        <row r="987">
          <cell r="B987" t="str">
            <v>TA060SER0D1C1120S+3</v>
          </cell>
          <cell r="C987" t="str">
            <v>Torre de suspensión tipo S2 (5°)Tipo S2+3</v>
          </cell>
          <cell r="D987">
            <v>3293.5255850216208</v>
          </cell>
        </row>
        <row r="988">
          <cell r="B988" t="str">
            <v>TA060SER0D1C1120S+6</v>
          </cell>
          <cell r="C988" t="str">
            <v>Torre de suspensión tipo S2 (5°)Tipo S2+6</v>
          </cell>
          <cell r="D988">
            <v>3619.9110033570964</v>
          </cell>
        </row>
        <row r="989">
          <cell r="B989" t="str">
            <v>TA060SER0D1C1120A-3</v>
          </cell>
          <cell r="C989" t="str">
            <v>Torre de ángulo menor tipo A2 (30°)Tipo A2-3</v>
          </cell>
          <cell r="D989">
            <v>4058.2110144996409</v>
          </cell>
        </row>
        <row r="990">
          <cell r="B990" t="str">
            <v>TA060SER0D1C1120A±0</v>
          </cell>
          <cell r="C990" t="str">
            <v>Torre de ángulo menor tipo A2 (30°)Tipo A2±0</v>
          </cell>
          <cell r="D990">
            <v>4504.1187730295678</v>
          </cell>
        </row>
        <row r="991">
          <cell r="B991" t="str">
            <v>TA060SER0D1C1120A+3</v>
          </cell>
          <cell r="C991" t="str">
            <v>Torre de ángulo menor tipo A2 (30°)Tipo A2+3</v>
          </cell>
          <cell r="D991">
            <v>4950.0265315594952</v>
          </cell>
        </row>
        <row r="992">
          <cell r="B992" t="str">
            <v>TA060SER0D1C1120B-3</v>
          </cell>
          <cell r="C992" t="str">
            <v>Torre de ángulo mayor tipo B2 (65°)Tipo B2-3</v>
          </cell>
          <cell r="D992">
            <v>5476.521983176468</v>
          </cell>
        </row>
        <row r="993">
          <cell r="B993" t="str">
            <v>TA060SER0D1C1120B±0</v>
          </cell>
          <cell r="C993" t="str">
            <v>Torre de ángulo mayor tipo B2 (65°)Tipo B2±0</v>
          </cell>
          <cell r="D993">
            <v>6098.5768186820351</v>
          </cell>
        </row>
        <row r="994">
          <cell r="B994" t="str">
            <v>TA060SER0D1C1120B+3</v>
          </cell>
          <cell r="C994" t="str">
            <v>Torre de ángulo mayor tipo B2 (65°)Tipo B2+3</v>
          </cell>
          <cell r="D994">
            <v>6830.4060369238796</v>
          </cell>
        </row>
        <row r="995">
          <cell r="B995" t="str">
            <v>TA060SER0D1C1120R-3</v>
          </cell>
          <cell r="C995" t="str">
            <v>Torre de anclaje, retención intermedia y terminal (15°) Tipo R2-3</v>
          </cell>
          <cell r="D995">
            <v>7051.3757707951854</v>
          </cell>
        </row>
        <row r="996">
          <cell r="B996" t="str">
            <v>TA060SER0D1C1120R±0</v>
          </cell>
          <cell r="C996" t="str">
            <v>Torre de anclaje, retención intermedia y terminal (15°) Tipo R2±0</v>
          </cell>
          <cell r="D996">
            <v>7861.0655192811428</v>
          </cell>
        </row>
        <row r="997">
          <cell r="B997" t="str">
            <v>TA060SER0D1C1120R+3</v>
          </cell>
          <cell r="C997" t="str">
            <v>Torre de anclaje, retención intermedia y terminal (15°) Tipo R2+3</v>
          </cell>
          <cell r="D997">
            <v>8670.755267767101</v>
          </cell>
        </row>
        <row r="998">
          <cell r="B998" t="str">
            <v>TA060SER0D1C1070S-6</v>
          </cell>
          <cell r="C998" t="str">
            <v>Torre de suspensión tipo S2 (5°)Tipo S2-6</v>
          </cell>
          <cell r="D998">
            <v>2035.2390013139534</v>
          </cell>
        </row>
        <row r="999">
          <cell r="B999" t="str">
            <v>TA060SER0D1C1070S-3</v>
          </cell>
          <cell r="C999" t="str">
            <v>Torre de suspensión tipo S2 (5°)Tipo S2-3</v>
          </cell>
          <cell r="D999">
            <v>2328.6067852871361</v>
          </cell>
        </row>
        <row r="1000">
          <cell r="B1000" t="str">
            <v>TA060SER0D1C1070S±0</v>
          </cell>
          <cell r="C1000" t="str">
            <v>Torre de suspensión tipo S2 (5°)Tipo S2±0</v>
          </cell>
          <cell r="D1000">
            <v>2619.3552140462721</v>
          </cell>
        </row>
        <row r="1001">
          <cell r="B1001" t="str">
            <v>TA060SER0D1C1070S+3</v>
          </cell>
          <cell r="C1001" t="str">
            <v>Torre de suspensión tipo S2 (5°)Tipo S2+3</v>
          </cell>
          <cell r="D1001">
            <v>2907.4842875913623</v>
          </cell>
        </row>
        <row r="1002">
          <cell r="B1002" t="str">
            <v>TA060SER0D1C1070S+6</v>
          </cell>
          <cell r="C1002" t="str">
            <v>Torre de suspensión tipo S2 (5°)Tipo S2+6</v>
          </cell>
          <cell r="D1002">
            <v>3195.6133611364517</v>
          </cell>
        </row>
        <row r="1003">
          <cell r="B1003" t="str">
            <v>TA060SER0D1C1070A-3</v>
          </cell>
          <cell r="C1003" t="str">
            <v>Torre de ángulo menor tipo A2 (30°)Tipo A2-3</v>
          </cell>
          <cell r="D1003">
            <v>3582.5392746449393</v>
          </cell>
        </row>
        <row r="1004">
          <cell r="B1004" t="str">
            <v>TA060SER0D1C1070A±0</v>
          </cell>
          <cell r="C1004" t="str">
            <v>Torre de ángulo menor tipo A2 (30°)Tipo A2±0</v>
          </cell>
          <cell r="D1004">
            <v>3976.181214922241</v>
          </cell>
        </row>
        <row r="1005">
          <cell r="B1005" t="str">
            <v>TA060SER0D1C1070A+3</v>
          </cell>
          <cell r="C1005" t="str">
            <v>Torre de ángulo menor tipo A2 (30°)Tipo A2+3</v>
          </cell>
          <cell r="D1005">
            <v>4369.8231551995432</v>
          </cell>
        </row>
        <row r="1006">
          <cell r="B1006" t="str">
            <v>TA060SER0D1C1070B-3</v>
          </cell>
          <cell r="C1006" t="str">
            <v>Torre de ángulo mayor tipo B2 (65°)Tipo B2-3</v>
          </cell>
          <cell r="D1006">
            <v>4834.6069297742333</v>
          </cell>
        </row>
        <row r="1007">
          <cell r="B1007" t="str">
            <v>TA060SER0D1C1070B±0</v>
          </cell>
          <cell r="C1007" t="str">
            <v>Torre de ángulo mayor tipo B2 (65°)Tipo B2±0</v>
          </cell>
          <cell r="D1007">
            <v>5383.7493650047145</v>
          </cell>
        </row>
        <row r="1008">
          <cell r="B1008" t="str">
            <v>TA060SER0D1C1070B+3</v>
          </cell>
          <cell r="C1008" t="str">
            <v>Torre de ángulo mayor tipo B2 (65°)Tipo B2+3</v>
          </cell>
          <cell r="D1008">
            <v>6029.7992888052804</v>
          </cell>
        </row>
        <row r="1009">
          <cell r="B1009" t="str">
            <v>TA060SER0D1C1070R-3</v>
          </cell>
          <cell r="C1009" t="str">
            <v>Torre de anclaje, retención intermedia y terminal (15°) Tipo R2-3</v>
          </cell>
          <cell r="D1009">
            <v>6224.868679547496</v>
          </cell>
        </row>
        <row r="1010">
          <cell r="B1010" t="str">
            <v>TA060SER0D1C1070R±0</v>
          </cell>
          <cell r="C1010" t="str">
            <v>Torre de anclaje, retención intermedia y terminal (15°) Tipo R2±0</v>
          </cell>
          <cell r="D1010">
            <v>6939.6529314910767</v>
          </cell>
        </row>
        <row r="1011">
          <cell r="B1011" t="str">
            <v>TA060SER0D1C1070R+3</v>
          </cell>
          <cell r="C1011" t="str">
            <v>Torre de anclaje, retención intermedia y terminal (15°) Tipo R2+3</v>
          </cell>
          <cell r="D1011">
            <v>7654.4371834346575</v>
          </cell>
        </row>
        <row r="1012">
          <cell r="B1012" t="str">
            <v>TA220SIR2S2C2726FS-6</v>
          </cell>
          <cell r="C1012" t="str">
            <v>Torre de suspensión tipo SC1 (5°)Tipo SC1-6</v>
          </cell>
          <cell r="D1012">
            <v>6709.9265522017267</v>
          </cell>
        </row>
        <row r="1013">
          <cell r="B1013" t="str">
            <v>TA220SIR2S2C2726FS-3</v>
          </cell>
          <cell r="C1013" t="str">
            <v>Torre de suspensión tipo SC1 (5°)Tipo SC1-3</v>
          </cell>
          <cell r="D1013">
            <v>7677.1231723389119</v>
          </cell>
        </row>
        <row r="1014">
          <cell r="B1014" t="str">
            <v>TA220SIR2S2C2726FS±0</v>
          </cell>
          <cell r="C1014" t="str">
            <v>Torre de suspensión tipo SC1 (5°)Tipo SC1±0</v>
          </cell>
          <cell r="D1014">
            <v>8635.68410836773</v>
          </cell>
        </row>
        <row r="1015">
          <cell r="B1015" t="str">
            <v>TA220SIR2S2C2726FS+3</v>
          </cell>
          <cell r="C1015" t="str">
            <v>Torre de suspensión tipo SC1 (5°)Tipo SC1+3</v>
          </cell>
          <cell r="D1015">
            <v>9585.6093602881811</v>
          </cell>
        </row>
        <row r="1016">
          <cell r="B1016" t="str">
            <v>TA220SIR2S2C2726FS+6</v>
          </cell>
          <cell r="C1016" t="str">
            <v>Torre de suspensión tipo SC1 (5°)Tipo SC1+6</v>
          </cell>
          <cell r="D1016">
            <v>10535.53461220863</v>
          </cell>
        </row>
        <row r="1017">
          <cell r="B1017" t="str">
            <v>TA220SIR2S2C2726FA-3</v>
          </cell>
          <cell r="C1017" t="str">
            <v>Torre de ángulo menor tipo AC1 (30°)Tipo AC1-3</v>
          </cell>
          <cell r="D1017">
            <v>11811.180597328495</v>
          </cell>
        </row>
        <row r="1018">
          <cell r="B1018" t="str">
            <v>TA220SIR2S2C2726FA±0</v>
          </cell>
          <cell r="C1018" t="str">
            <v>Torre de ángulo menor tipo AC1 (30°)Tipo AC1±0</v>
          </cell>
          <cell r="D1018">
            <v>13108.968476502214</v>
          </cell>
        </row>
        <row r="1019">
          <cell r="B1019" t="str">
            <v>TA220SIR2S2C2726FA+3</v>
          </cell>
          <cell r="C1019" t="str">
            <v>Torre de ángulo menor tipo AC1 (30°)Tipo AC1+3</v>
          </cell>
          <cell r="D1019">
            <v>14406.756355675932</v>
          </cell>
        </row>
        <row r="1020">
          <cell r="B1020" t="str">
            <v>TA220SIR2S2C2726FB-3</v>
          </cell>
          <cell r="C1020" t="str">
            <v>Torre de ángulo mayor tipo BC1 (65°)Tipo BC1-3</v>
          </cell>
          <cell r="D1020">
            <v>15939.089898831231</v>
          </cell>
        </row>
        <row r="1021">
          <cell r="B1021" t="str">
            <v>TA220SIR2S2C2726FB±0</v>
          </cell>
          <cell r="C1021" t="str">
            <v>Torre de ángulo mayor tipo BC1 (65°)Tipo BC1±0</v>
          </cell>
          <cell r="D1021">
            <v>17749.543317183998</v>
          </cell>
        </row>
        <row r="1022">
          <cell r="B1022" t="str">
            <v>TA220SIR2S2C2726FB+3</v>
          </cell>
          <cell r="C1022" t="str">
            <v>Torre de ángulo mayor tipo BC1 (65°)Tipo BC1+3</v>
          </cell>
          <cell r="D1022">
            <v>19879.488515246081</v>
          </cell>
        </row>
        <row r="1023">
          <cell r="B1023" t="str">
            <v>TA220SIR2S2C2726FR-3</v>
          </cell>
          <cell r="C1023" t="str">
            <v>Torre de anclaje, retención intermedia y terminal (15°) Tipo RC1-3</v>
          </cell>
          <cell r="D1023">
            <v>20522.607718257605</v>
          </cell>
        </row>
        <row r="1024">
          <cell r="B1024" t="str">
            <v>TA220SIR2S2C2726FR±0</v>
          </cell>
          <cell r="C1024" t="str">
            <v>Torre de anclaje, retención intermedia y terminal (15°) Tipo RC1±0</v>
          </cell>
          <cell r="D1024">
            <v>22879.161335850171</v>
          </cell>
        </row>
        <row r="1025">
          <cell r="B1025" t="str">
            <v>TA220SIR2S2C2726FR+3</v>
          </cell>
          <cell r="C1025" t="str">
            <v>Torre de anclaje, retención intermedia y terminal (15°) Tipo RC1+3</v>
          </cell>
          <cell r="D1025">
            <v>25235.714953442737</v>
          </cell>
        </row>
        <row r="1026">
          <cell r="B1026" t="str">
            <v>TA220SIR2S2C2592FS-6</v>
          </cell>
          <cell r="C1026" t="str">
            <v>Torre de suspensión tipo SC1 (5°)Tipo SC1-6</v>
          </cell>
          <cell r="D1026">
            <v>6360.6030323256346</v>
          </cell>
        </row>
        <row r="1027">
          <cell r="B1027" t="str">
            <v>TA220SIR2S2C2592FS-3</v>
          </cell>
          <cell r="C1027" t="str">
            <v>Torre de suspensión tipo SC1 (5°)Tipo SC1-3</v>
          </cell>
          <cell r="D1027">
            <v>7277.4467126608606</v>
          </cell>
        </row>
        <row r="1028">
          <cell r="B1028" t="str">
            <v>TA220SIR2S2C2592FS±0</v>
          </cell>
          <cell r="C1028" t="str">
            <v>Torre de suspensión tipo SC1 (5°)Tipo SC1±0</v>
          </cell>
          <cell r="D1028">
            <v>8186.10428870738</v>
          </cell>
        </row>
        <row r="1029">
          <cell r="B1029" t="str">
            <v>TA220SIR2S2C2592FS+3</v>
          </cell>
          <cell r="C1029" t="str">
            <v>Torre de suspensión tipo SC1 (5°)Tipo SC1+3</v>
          </cell>
          <cell r="D1029">
            <v>9086.5757604651917</v>
          </cell>
        </row>
        <row r="1030">
          <cell r="B1030" t="str">
            <v>TA220SIR2S2C2592FS+6</v>
          </cell>
          <cell r="C1030" t="str">
            <v>Torre de suspensión tipo SC1 (5°)Tipo SC1+6</v>
          </cell>
          <cell r="D1030">
            <v>9987.0472322230034</v>
          </cell>
        </row>
        <row r="1031">
          <cell r="B1031" t="str">
            <v>TA220SIR2S2C2592FA-3</v>
          </cell>
          <cell r="C1031" t="str">
            <v>Torre de ángulo menor tipo AC1 (30°)Tipo AC1-3</v>
          </cell>
          <cell r="D1031">
            <v>11196.282185542281</v>
          </cell>
        </row>
        <row r="1032">
          <cell r="B1032" t="str">
            <v>TA220SIR2S2C2592FA±0</v>
          </cell>
          <cell r="C1032" t="str">
            <v>Torre de ángulo menor tipo AC1 (30°)Tipo AC1±0</v>
          </cell>
          <cell r="D1032">
            <v>12426.506310257802</v>
          </cell>
        </row>
        <row r="1033">
          <cell r="B1033" t="str">
            <v>TA220SIR2S2C2592FA+3</v>
          </cell>
          <cell r="C1033" t="str">
            <v>Torre de ángulo menor tipo AC1 (30°)Tipo AC1+3</v>
          </cell>
          <cell r="D1033">
            <v>13656.730434973324</v>
          </cell>
        </row>
        <row r="1034">
          <cell r="B1034" t="str">
            <v>TA220SIR2S2C2592FB-3</v>
          </cell>
          <cell r="C1034" t="str">
            <v>Torre de ángulo mayor tipo BC1 (65°)Tipo BC1-3</v>
          </cell>
          <cell r="D1034">
            <v>15109.289610591981</v>
          </cell>
        </row>
        <row r="1035">
          <cell r="B1035" t="str">
            <v>TA220SIR2S2C2592FB±0</v>
          </cell>
          <cell r="C1035" t="str">
            <v>Torre de ángulo mayor tipo BC1 (65°)Tipo BC1±0</v>
          </cell>
          <cell r="D1035">
            <v>16825.489544089065</v>
          </cell>
        </row>
        <row r="1036">
          <cell r="B1036" t="str">
            <v>TA220SIR2S2C2592FB+3</v>
          </cell>
          <cell r="C1036" t="str">
            <v>Torre de ángulo mayor tipo BC1 (65°)Tipo BC1+3</v>
          </cell>
          <cell r="D1036">
            <v>18844.548289379756</v>
          </cell>
        </row>
        <row r="1037">
          <cell r="B1037" t="str">
            <v>TA220SIR2S2C2592FR-3</v>
          </cell>
          <cell r="C1037" t="str">
            <v>Torre de anclaje, retención intermedia y terminal (15°) Tipo RC1-3</v>
          </cell>
          <cell r="D1037">
            <v>19454.18625203073</v>
          </cell>
        </row>
        <row r="1038">
          <cell r="B1038" t="str">
            <v>TA220SIR2S2C2592FR±0</v>
          </cell>
          <cell r="C1038" t="str">
            <v>Torre de anclaje, retención intermedia y terminal (15°) Tipo RC1±0</v>
          </cell>
          <cell r="D1038">
            <v>21688.056022330802</v>
          </cell>
        </row>
        <row r="1039">
          <cell r="B1039" t="str">
            <v>TA220SIR2S2C2592FR+3</v>
          </cell>
          <cell r="C1039" t="str">
            <v>Torre de anclaje, retención intermedia y terminal (15°) Tipo RC1+3</v>
          </cell>
          <cell r="D1039">
            <v>23921.925792630875</v>
          </cell>
        </row>
        <row r="1040">
          <cell r="B1040" t="str">
            <v>TA220SIR2D2C2726FS-6</v>
          </cell>
          <cell r="C1040" t="str">
            <v>Torre de suspensión tipo SC2 (5°)Tipo SC2-6</v>
          </cell>
          <cell r="D1040">
            <v>8683.8717374230418</v>
          </cell>
        </row>
        <row r="1041">
          <cell r="B1041" t="str">
            <v>TA220SIR2D2C2726FS-3</v>
          </cell>
          <cell r="C1041" t="str">
            <v>Torre de suspensión tipo SC2 (5°)Tipo SC2-3</v>
          </cell>
          <cell r="D1041">
            <v>9935.6009968714079</v>
          </cell>
        </row>
        <row r="1042">
          <cell r="B1042" t="str">
            <v>TA220SIR2D2C2726FS±0</v>
          </cell>
          <cell r="C1042" t="str">
            <v>Torre de suspensión tipo SC2 (5°)Tipo SC2±0</v>
          </cell>
          <cell r="D1042">
            <v>11176.154102217557</v>
          </cell>
        </row>
        <row r="1043">
          <cell r="B1043" t="str">
            <v>TA220SIR2D2C2726FS+3</v>
          </cell>
          <cell r="C1043" t="str">
            <v>Torre de suspensión tipo SC2 (5°)Tipo SC2+3</v>
          </cell>
          <cell r="D1043">
            <v>12405.531053461489</v>
          </cell>
        </row>
        <row r="1044">
          <cell r="B1044" t="str">
            <v>TA220SIR2D2C2726FS+6</v>
          </cell>
          <cell r="C1044" t="str">
            <v>Torre de suspensión tipo SC2 (5°)Tipo SC2+6</v>
          </cell>
          <cell r="D1044">
            <v>13634.908004705419</v>
          </cell>
        </row>
        <row r="1045">
          <cell r="B1045" t="str">
            <v>TA220SIR2D2C2726FA-3</v>
          </cell>
          <cell r="C1045" t="str">
            <v>Torre de ángulo menor tipo AC2 (30°)Tipo AC2-3</v>
          </cell>
          <cell r="D1045">
            <v>15285.827136376793</v>
          </cell>
        </row>
        <row r="1046">
          <cell r="B1046" t="str">
            <v>TA220SIR2D2C2726FA±0</v>
          </cell>
          <cell r="C1046" t="str">
            <v>Torre de ángulo menor tipo AC2 (30°)Tipo AC2±0</v>
          </cell>
          <cell r="D1046">
            <v>16965.401927166251</v>
          </cell>
        </row>
        <row r="1047">
          <cell r="B1047" t="str">
            <v>TA220SIR2D2C2726FA+3</v>
          </cell>
          <cell r="C1047" t="str">
            <v>Torre de ángulo menor tipo AC2 (30°)Tipo AC2+3</v>
          </cell>
          <cell r="D1047">
            <v>18644.976717955709</v>
          </cell>
        </row>
        <row r="1048">
          <cell r="B1048" t="str">
            <v>TA220SIR2D2C2726FB-3</v>
          </cell>
          <cell r="C1048" t="str">
            <v>Torre de ángulo mayor tipo BC2 (65°)Tipo BC2-3</v>
          </cell>
          <cell r="D1048">
            <v>20628.09648002603</v>
          </cell>
        </row>
        <row r="1049">
          <cell r="B1049" t="str">
            <v>TA220SIR2D2C2726FB±0</v>
          </cell>
          <cell r="C1049" t="str">
            <v>Torre de ángulo mayor tipo BC2 (65°)Tipo BC2±0</v>
          </cell>
          <cell r="D1049">
            <v>22971.154209383105</v>
          </cell>
        </row>
        <row r="1050">
          <cell r="B1050" t="str">
            <v>TA220SIR2D2C2726FB+3</v>
          </cell>
          <cell r="C1050" t="str">
            <v>Torre de ángulo mayor tipo BC2 (65°)Tipo BC2+3</v>
          </cell>
          <cell r="D1050">
            <v>25727.692714509081</v>
          </cell>
        </row>
        <row r="1051">
          <cell r="B1051" t="str">
            <v>TA220SIR2D2C2726FR-3</v>
          </cell>
          <cell r="C1051" t="str">
            <v>Torre de anclaje, retención intermedia y terminal (15°) Tipo RC2-3</v>
          </cell>
          <cell r="D1051">
            <v>26560.006544977656</v>
          </cell>
        </row>
        <row r="1052">
          <cell r="B1052" t="str">
            <v>TA220SIR2D2C2726FR±0</v>
          </cell>
          <cell r="C1052" t="str">
            <v>Torre de anclaje, retención intermedia y terminal (15°) Tipo RC2±0</v>
          </cell>
          <cell r="D1052">
            <v>29609.817775894822</v>
          </cell>
        </row>
        <row r="1053">
          <cell r="B1053" t="str">
            <v>TA220SIR2D2C2726FR+3</v>
          </cell>
          <cell r="C1053" t="str">
            <v>Torre de anclaje, retención intermedia y terminal (15°) Tipo RC2+3</v>
          </cell>
          <cell r="D1053">
            <v>32659.629006811989</v>
          </cell>
        </row>
        <row r="1054">
          <cell r="B1054" t="str">
            <v>TA220SIR2D2C2592FS-6</v>
          </cell>
          <cell r="C1054" t="str">
            <v>Torre de suspensión tipo SC2 (5°)Tipo SC2-6</v>
          </cell>
          <cell r="D1054">
            <v>8155.8874497228217</v>
          </cell>
        </row>
        <row r="1055">
          <cell r="B1055" t="str">
            <v>TA220SIR2D2C2592FS-3</v>
          </cell>
          <cell r="C1055" t="str">
            <v>Torre de suspensión tipo SC2 (5°)Tipo SC2-3</v>
          </cell>
          <cell r="D1055">
            <v>9331.510865899083</v>
          </cell>
        </row>
        <row r="1056">
          <cell r="B1056" t="str">
            <v>TA220SIR2D2C2592FS±0</v>
          </cell>
          <cell r="C1056" t="str">
            <v>Torre de suspensión tipo SC2 (5°)Tipo SC2±0</v>
          </cell>
          <cell r="D1056">
            <v>10496.637644430915</v>
          </cell>
        </row>
        <row r="1057">
          <cell r="B1057" t="str">
            <v>TA220SIR2D2C2592FS+3</v>
          </cell>
          <cell r="C1057" t="str">
            <v>Torre de suspensión tipo SC2 (5°)Tipo SC2+3</v>
          </cell>
          <cell r="D1057">
            <v>11651.267785318318</v>
          </cell>
        </row>
        <row r="1058">
          <cell r="B1058" t="str">
            <v>TA220SIR2D2C2592FS+6</v>
          </cell>
          <cell r="C1058" t="str">
            <v>Torre de suspensión tipo SC2 (5°)Tipo SC2+6</v>
          </cell>
          <cell r="D1058">
            <v>12805.897926205716</v>
          </cell>
        </row>
        <row r="1059">
          <cell r="B1059" t="str">
            <v>TA220SIR2D2C2592FA-3</v>
          </cell>
          <cell r="C1059" t="str">
            <v>Torre de ángulo menor tipo AC2 (30°)Tipo AC2-3</v>
          </cell>
          <cell r="D1059">
            <v>14356.440245765763</v>
          </cell>
        </row>
        <row r="1060">
          <cell r="B1060" t="str">
            <v>TA220SIR2D2C2592FA±0</v>
          </cell>
          <cell r="C1060" t="str">
            <v>Torre de ángulo menor tipo AC2 (30°)Tipo AC2±0</v>
          </cell>
          <cell r="D1060">
            <v>15933.895944246129</v>
          </cell>
        </row>
        <row r="1061">
          <cell r="B1061" t="str">
            <v>TA220SIR2D2C2592FA+3</v>
          </cell>
          <cell r="C1061" t="str">
            <v>Torre de ángulo menor tipo AC2 (30°)Tipo AC2+3</v>
          </cell>
          <cell r="D1061">
            <v>17511.351642726495</v>
          </cell>
        </row>
        <row r="1062">
          <cell r="B1062" t="str">
            <v>TA220SIR2D2C2592FB-3</v>
          </cell>
          <cell r="C1062" t="str">
            <v>Torre de ángulo mayor tipo BC2 (65°)Tipo BC2-3</v>
          </cell>
          <cell r="D1062">
            <v>19373.896607441318</v>
          </cell>
        </row>
        <row r="1063">
          <cell r="B1063" t="str">
            <v>TA220SIR2D2C2592FB±0</v>
          </cell>
          <cell r="C1063" t="str">
            <v>Torre de ángulo mayor tipo BC2 (65°)Tipo BC2±0</v>
          </cell>
          <cell r="D1063">
            <v>21574.495108509262</v>
          </cell>
        </row>
        <row r="1064">
          <cell r="B1064" t="str">
            <v>TA220SIR2D2C2592FB+3</v>
          </cell>
          <cell r="C1064" t="str">
            <v>Torre de ángulo mayor tipo BC2 (65°)Tipo BC2+3</v>
          </cell>
          <cell r="D1064">
            <v>24163.434521530377</v>
          </cell>
        </row>
        <row r="1065">
          <cell r="B1065" t="str">
            <v>TA220SIR2D2C2592FR-3</v>
          </cell>
          <cell r="C1065" t="str">
            <v>Torre de anclaje, retención intermedia y terminal (15°) Tipo RC2-3</v>
          </cell>
          <cell r="D1065">
            <v>24945.143202796989</v>
          </cell>
        </row>
        <row r="1066">
          <cell r="B1066" t="str">
            <v>TA220SIR2D2C2592FR±0</v>
          </cell>
          <cell r="C1066" t="str">
            <v>Torre de anclaje, retención intermedia y terminal (15°) Tipo RC2±0</v>
          </cell>
          <cell r="D1066">
            <v>27809.524194868438</v>
          </cell>
        </row>
        <row r="1067">
          <cell r="B1067" t="str">
            <v>TA220SIR2D2C2592FR+3</v>
          </cell>
          <cell r="C1067" t="str">
            <v>Torre de anclaje, retención intermedia y terminal (15°) Tipo RC2+3</v>
          </cell>
          <cell r="D1067">
            <v>30673.905186939886</v>
          </cell>
        </row>
        <row r="1068">
          <cell r="B1068" t="str">
            <v>TA220SIR1S2C2726FS-6</v>
          </cell>
          <cell r="C1068" t="str">
            <v>Torre de suspensión tipo SC1 (5°)Tipo SC1-6</v>
          </cell>
          <cell r="D1068">
            <v>6290.8718964221653</v>
          </cell>
        </row>
        <row r="1069">
          <cell r="B1069" t="str">
            <v>TA220SIR1S2C2726FS-3</v>
          </cell>
          <cell r="C1069" t="str">
            <v>Torre de suspensión tipo SC1 (5°)Tipo SC1-3</v>
          </cell>
          <cell r="D1069">
            <v>7197.6642418523879</v>
          </cell>
        </row>
        <row r="1070">
          <cell r="B1070" t="str">
            <v>TA220SIR1S2C2726FS±0</v>
          </cell>
          <cell r="C1070" t="str">
            <v>Torre de suspensión tipo SC1 (5°)Tipo SC1±0</v>
          </cell>
          <cell r="D1070">
            <v>8096.3602270555539</v>
          </cell>
        </row>
        <row r="1071">
          <cell r="B1071" t="str">
            <v>TA220SIR1S2C2726FS+3</v>
          </cell>
          <cell r="C1071" t="str">
            <v>Torre de suspensión tipo SC1 (5°)Tipo SC1+3</v>
          </cell>
          <cell r="D1071">
            <v>8986.9598520316649</v>
          </cell>
        </row>
        <row r="1072">
          <cell r="B1072" t="str">
            <v>TA220SIR1S2C2726FS+6</v>
          </cell>
          <cell r="C1072" t="str">
            <v>Torre de suspensión tipo SC1 (5°)Tipo SC1+6</v>
          </cell>
          <cell r="D1072">
            <v>9877.5594770077751</v>
          </cell>
        </row>
        <row r="1073">
          <cell r="B1073" t="str">
            <v>TA220SIR1S2C2726FA-3</v>
          </cell>
          <cell r="C1073" t="str">
            <v>Torre de ángulo menor tipo AC1 (30°)Tipo AC1-3</v>
          </cell>
          <cell r="D1073">
            <v>11073.537617027969</v>
          </cell>
        </row>
        <row r="1074">
          <cell r="B1074" t="str">
            <v>TA220SIR1S2C2726FA±0</v>
          </cell>
          <cell r="C1074" t="str">
            <v>Torre de ángulo menor tipo AC1 (30°)Tipo AC1±0</v>
          </cell>
          <cell r="D1074">
            <v>12290.27482467033</v>
          </cell>
        </row>
        <row r="1075">
          <cell r="B1075" t="str">
            <v>TA220SIR1S2C2726FA+3</v>
          </cell>
          <cell r="C1075" t="str">
            <v>Torre de ángulo menor tipo AC1 (30°)Tipo AC1+3</v>
          </cell>
          <cell r="D1075">
            <v>13507.012032312692</v>
          </cell>
        </row>
        <row r="1076">
          <cell r="B1076" t="str">
            <v>TA220SIR1S2C2726FB-3</v>
          </cell>
          <cell r="C1076" t="str">
            <v>Torre de ángulo mayor tipo BC1 (65°)Tipo BC1-3</v>
          </cell>
          <cell r="D1076">
            <v>14943.646837118058</v>
          </cell>
        </row>
        <row r="1077">
          <cell r="B1077" t="str">
            <v>TA220SIR1S2C2726FB±0</v>
          </cell>
          <cell r="C1077" t="str">
            <v>Torre de ángulo mayor tipo BC1 (65°)Tipo BC1±0</v>
          </cell>
          <cell r="D1077">
            <v>16641.032112603629</v>
          </cell>
        </row>
        <row r="1078">
          <cell r="B1078" t="str">
            <v>TA220SIR1S2C2726FB+3</v>
          </cell>
          <cell r="C1078" t="str">
            <v>Torre de ángulo mayor tipo BC1 (65°)Tipo BC1+3</v>
          </cell>
          <cell r="D1078">
            <v>18637.955966116067</v>
          </cell>
        </row>
        <row r="1079">
          <cell r="B1079" t="str">
            <v>TA220SIR1S2C2726FR-3</v>
          </cell>
          <cell r="C1079" t="str">
            <v>Torre de anclaje, retención intermedia y terminal (15°) Tipo RC1-3</v>
          </cell>
          <cell r="D1079">
            <v>19240.910482652031</v>
          </cell>
        </row>
        <row r="1080">
          <cell r="B1080" t="str">
            <v>TA220SIR1S2C2726FR±0</v>
          </cell>
          <cell r="C1080" t="str">
            <v>Torre de anclaje, retención intermedia y terminal (15°) Tipo RC1±0</v>
          </cell>
          <cell r="D1080">
            <v>21450.290393146075</v>
          </cell>
        </row>
        <row r="1081">
          <cell r="B1081" t="str">
            <v>TA220SIR1S2C2726FR+3</v>
          </cell>
          <cell r="C1081" t="str">
            <v>Torre de anclaje, retención intermedia y terminal (15°) Tipo RC1+3</v>
          </cell>
          <cell r="D1081">
            <v>23659.67030364012</v>
          </cell>
        </row>
        <row r="1082">
          <cell r="B1082" t="str">
            <v>TA220SIR1S2C2592FS-6</v>
          </cell>
          <cell r="C1082" t="str">
            <v>Torre de suspensión tipo SC1 (5°)Tipo SC1-6</v>
          </cell>
          <cell r="D1082">
            <v>5925.9833127711972</v>
          </cell>
        </row>
        <row r="1083">
          <cell r="B1083" t="str">
            <v>TA220SIR1S2C2592FS-3</v>
          </cell>
          <cell r="C1083" t="str">
            <v>Torre de suspensión tipo SC1 (5°)Tipo SC1-3</v>
          </cell>
          <cell r="D1083">
            <v>6780.1791056030816</v>
          </cell>
        </row>
        <row r="1084">
          <cell r="B1084" t="str">
            <v>TA220SIR1S2C2592FS±0</v>
          </cell>
          <cell r="C1084" t="str">
            <v>Torre de suspensión tipo SC1 (5°)Tipo SC1±0</v>
          </cell>
          <cell r="D1084">
            <v>7626.7481502846813</v>
          </cell>
        </row>
        <row r="1085">
          <cell r="B1085" t="str">
            <v>TA220SIR1S2C2592FS+3</v>
          </cell>
          <cell r="C1085" t="str">
            <v>Torre de suspensión tipo SC1 (5°)Tipo SC1+3</v>
          </cell>
          <cell r="D1085">
            <v>8465.6904468159973</v>
          </cell>
        </row>
        <row r="1086">
          <cell r="B1086" t="str">
            <v>TA220SIR1S2C2592FS+6</v>
          </cell>
          <cell r="C1086" t="str">
            <v>Torre de suspensión tipo SC1 (5°)Tipo SC1+6</v>
          </cell>
          <cell r="D1086">
            <v>9304.6327433473107</v>
          </cell>
        </row>
        <row r="1087">
          <cell r="B1087" t="str">
            <v>TA220SIR1S2C2592FA-3</v>
          </cell>
          <cell r="C1087" t="str">
            <v>Torre de ángulo menor tipo AC1 (30°)Tipo AC1-3</v>
          </cell>
          <cell r="D1087">
            <v>10431.240726611064</v>
          </cell>
        </row>
        <row r="1088">
          <cell r="B1088" t="str">
            <v>TA220SIR1S2C2592FA±0</v>
          </cell>
          <cell r="C1088" t="str">
            <v>Torre de ángulo menor tipo AC1 (30°)Tipo AC1±0</v>
          </cell>
          <cell r="D1088">
            <v>11577.403692132146</v>
          </cell>
        </row>
        <row r="1089">
          <cell r="B1089" t="str">
            <v>TA220SIR1S2C2592FA+3</v>
          </cell>
          <cell r="C1089" t="str">
            <v>Torre de ángulo menor tipo AC1 (30°)Tipo AC1+3</v>
          </cell>
          <cell r="D1089">
            <v>12723.566657653228</v>
          </cell>
        </row>
        <row r="1090">
          <cell r="B1090" t="str">
            <v>TA220SIR1S2C2592FB-3</v>
          </cell>
          <cell r="C1090" t="str">
            <v>Torre de ángulo mayor tipo BC1 (65°)Tipo BC1-3</v>
          </cell>
          <cell r="D1090">
            <v>14076.872530033939</v>
          </cell>
        </row>
        <row r="1091">
          <cell r="B1091" t="str">
            <v>TA220SIR1S2C2592FB±0</v>
          </cell>
          <cell r="C1091" t="str">
            <v>Torre de ángulo mayor tipo BC1 (65°)Tipo BC1±0</v>
          </cell>
          <cell r="D1091">
            <v>15675.804599146926</v>
          </cell>
        </row>
        <row r="1092">
          <cell r="B1092" t="str">
            <v>TA220SIR1S2C2592FB+3</v>
          </cell>
          <cell r="C1092" t="str">
            <v>Torre de ángulo mayor tipo BC1 (65°)Tipo BC1+3</v>
          </cell>
          <cell r="D1092">
            <v>17556.90115104456</v>
          </cell>
        </row>
        <row r="1093">
          <cell r="B1093" t="str">
            <v>TA220SIR1S2C2592FR-3</v>
          </cell>
          <cell r="C1093" t="str">
            <v>Torre de anclaje, retención intermedia y terminal (15°) Tipo RC1-3</v>
          </cell>
          <cell r="D1093">
            <v>18124.882579085446</v>
          </cell>
        </row>
        <row r="1094">
          <cell r="B1094" t="str">
            <v>TA220SIR1S2C2592FR±0</v>
          </cell>
          <cell r="C1094" t="str">
            <v>Torre de anclaje, retención intermedia y terminal (15°) Tipo RC1±0</v>
          </cell>
          <cell r="D1094">
            <v>20206.112128300385</v>
          </cell>
        </row>
        <row r="1095">
          <cell r="B1095" t="str">
            <v>TA220SIR1S2C2592FR+3</v>
          </cell>
          <cell r="C1095" t="str">
            <v>Torre de anclaje, retención intermedia y terminal (15°) Tipo RC1+3</v>
          </cell>
          <cell r="D1095">
            <v>22287.341677515324</v>
          </cell>
        </row>
        <row r="1096">
          <cell r="B1096" t="str">
            <v>TA220SIR1S1C2726FS-6</v>
          </cell>
          <cell r="C1096" t="str">
            <v>Torre de suspensión tipo SC1 (5°)Tipo SC1-6</v>
          </cell>
          <cell r="D1096">
            <v>4999.2238381078969</v>
          </cell>
        </row>
        <row r="1097">
          <cell r="B1097" t="str">
            <v>TA220SIR1S1C2726FS-3</v>
          </cell>
          <cell r="C1097" t="str">
            <v>Torre de suspensión tipo SC1 (5°)Tipo SC1-3</v>
          </cell>
          <cell r="D1097">
            <v>5719.8326796369629</v>
          </cell>
        </row>
        <row r="1098">
          <cell r="B1098" t="str">
            <v>TA220SIR1S1C2726FS±0</v>
          </cell>
          <cell r="C1098" t="str">
            <v>Torre de suspensión tipo SC1 (5°)Tipo SC1±0</v>
          </cell>
          <cell r="D1098">
            <v>6434.0075136523765</v>
          </cell>
        </row>
        <row r="1099">
          <cell r="B1099" t="str">
            <v>TA220SIR1S1C2726FS+3</v>
          </cell>
          <cell r="C1099" t="str">
            <v>Torre de suspensión tipo SC1 (5°)Tipo SC1+3</v>
          </cell>
          <cell r="D1099">
            <v>7141.7483401541385</v>
          </cell>
        </row>
        <row r="1100">
          <cell r="B1100" t="str">
            <v>TA220SIR1S1C2726FS+6</v>
          </cell>
          <cell r="C1100" t="str">
            <v>Torre de suspensión tipo SC1 (5°)Tipo SC1+6</v>
          </cell>
          <cell r="D1100">
            <v>7849.4891666558988</v>
          </cell>
        </row>
        <row r="1101">
          <cell r="B1101" t="str">
            <v>TA220SIR1S1C2726FA-3</v>
          </cell>
          <cell r="C1101" t="str">
            <v>Torre de ángulo menor tipo AC1 (30°)Tipo AC1-3</v>
          </cell>
          <cell r="D1101">
            <v>8799.9078885576018</v>
          </cell>
        </row>
        <row r="1102">
          <cell r="B1102" t="str">
            <v>TA220SIR1S1C2726FA±0</v>
          </cell>
          <cell r="C1102" t="str">
            <v>Torre de ángulo menor tipo AC1 (30°)Tipo AC1±0</v>
          </cell>
          <cell r="D1102">
            <v>9766.823405724308</v>
          </cell>
        </row>
        <row r="1103">
          <cell r="B1103" t="str">
            <v>TA220SIR1S1C2726FA+3</v>
          </cell>
          <cell r="C1103" t="str">
            <v>Torre de ángulo menor tipo AC1 (30°)Tipo AC1+3</v>
          </cell>
          <cell r="D1103">
            <v>10733.738922891014</v>
          </cell>
        </row>
        <row r="1104">
          <cell r="B1104" t="str">
            <v>TA220SIR1S1C2726FB-3</v>
          </cell>
          <cell r="C1104" t="str">
            <v>Torre de ángulo mayor tipo BC1 (65°)Tipo BC1-3</v>
          </cell>
          <cell r="D1104">
            <v>11875.402444432941</v>
          </cell>
        </row>
        <row r="1105">
          <cell r="B1105" t="str">
            <v>TA220SIR1S1C2726FB±0</v>
          </cell>
          <cell r="C1105" t="str">
            <v>Torre de ángulo mayor tipo BC1 (65°)Tipo BC1±0</v>
          </cell>
          <cell r="D1105">
            <v>13224.278891350714</v>
          </cell>
        </row>
        <row r="1106">
          <cell r="B1106" t="str">
            <v>TA220SIR1S1C2726FB+3</v>
          </cell>
          <cell r="C1106" t="str">
            <v>Torre de ángulo mayor tipo BC1 (65°)Tipo BC1+3</v>
          </cell>
          <cell r="D1106">
            <v>14811.192358312801</v>
          </cell>
        </row>
        <row r="1107">
          <cell r="B1107" t="str">
            <v>TA220SIR1S1C2726FR-3</v>
          </cell>
          <cell r="C1107" t="str">
            <v>Torre de anclaje, retención intermedia y terminal (15°) Tipo RC1-3</v>
          </cell>
          <cell r="D1107">
            <v>15290.34765538311</v>
          </cell>
        </row>
        <row r="1108">
          <cell r="B1108" t="str">
            <v>TA220SIR1S1C2726FR±0</v>
          </cell>
          <cell r="C1108" t="str">
            <v>Torre de anclaje, retención intermedia y terminal (15°) Tipo RC1±0</v>
          </cell>
          <cell r="D1108">
            <v>17046.095490951069</v>
          </cell>
        </row>
        <row r="1109">
          <cell r="B1109" t="str">
            <v>TA220SIR1S1C2726FR+3</v>
          </cell>
          <cell r="C1109" t="str">
            <v>Torre de anclaje, retención intermedia y terminal (15°) Tipo RC1+3</v>
          </cell>
          <cell r="D1109">
            <v>18801.843326519029</v>
          </cell>
        </row>
        <row r="1110">
          <cell r="B1110" t="str">
            <v>TA220SIR1S1C2592FS-6</v>
          </cell>
          <cell r="C1110" t="str">
            <v>Torre de suspensión tipo SC1 (5°)Tipo SC1-6</v>
          </cell>
          <cell r="D1110">
            <v>4621.0426895558239</v>
          </cell>
        </row>
        <row r="1111">
          <cell r="B1111" t="str">
            <v>TA220SIR1S1C2592FS-3</v>
          </cell>
          <cell r="C1111" t="str">
            <v>Torre de suspensión tipo SC1 (5°)Tipo SC1-3</v>
          </cell>
          <cell r="D1111">
            <v>5287.1389330954016</v>
          </cell>
        </row>
        <row r="1112">
          <cell r="B1112" t="str">
            <v>TA220SIR1S1C2592FS±0</v>
          </cell>
          <cell r="C1112" t="str">
            <v>Torre de suspensión tipo SC1 (5°)Tipo SC1±0</v>
          </cell>
          <cell r="D1112">
            <v>5947.2878887462339</v>
          </cell>
        </row>
        <row r="1113">
          <cell r="B1113" t="str">
            <v>TA220SIR1S1C2592FS+3</v>
          </cell>
          <cell r="C1113" t="str">
            <v>Torre de suspensión tipo SC1 (5°)Tipo SC1+3</v>
          </cell>
          <cell r="D1113">
            <v>6601.4895565083198</v>
          </cell>
        </row>
        <row r="1114">
          <cell r="B1114" t="str">
            <v>TA220SIR1S1C2592FS+6</v>
          </cell>
          <cell r="C1114" t="str">
            <v>Torre de suspensión tipo SC1 (5°)Tipo SC1+6</v>
          </cell>
          <cell r="D1114">
            <v>7255.6912242704047</v>
          </cell>
        </row>
        <row r="1115">
          <cell r="B1115" t="str">
            <v>TA220SIR1S1C2592FA-3</v>
          </cell>
          <cell r="C1115" t="str">
            <v>Torre de ángulo menor tipo AC1 (30°)Tipo AC1-3</v>
          </cell>
          <cell r="D1115">
            <v>8134.2126966202213</v>
          </cell>
        </row>
        <row r="1116">
          <cell r="B1116" t="str">
            <v>TA220SIR1S1C2592FA±0</v>
          </cell>
          <cell r="C1116" t="str">
            <v>Torre de ángulo menor tipo AC1 (30°)Tipo AC1±0</v>
          </cell>
          <cell r="D1116">
            <v>9027.9830151167826</v>
          </cell>
        </row>
        <row r="1117">
          <cell r="B1117" t="str">
            <v>TA220SIR1S1C2592FA+3</v>
          </cell>
          <cell r="C1117" t="str">
            <v>Torre de ángulo menor tipo AC1 (30°)Tipo AC1+3</v>
          </cell>
          <cell r="D1117">
            <v>9921.7533336133438</v>
          </cell>
        </row>
        <row r="1118">
          <cell r="B1118" t="str">
            <v>TA220SIR1S1C2592FB-3</v>
          </cell>
          <cell r="C1118" t="str">
            <v>Torre de ángulo mayor tipo BC1 (65°)Tipo BC1-3</v>
          </cell>
          <cell r="D1118">
            <v>10977.052324216376</v>
          </cell>
        </row>
        <row r="1119">
          <cell r="B1119" t="str">
            <v>TA220SIR1S1C2592FB±0</v>
          </cell>
          <cell r="C1119" t="str">
            <v>Torre de ángulo mayor tipo BC1 (65°)Tipo BC1±0</v>
          </cell>
          <cell r="D1119">
            <v>12223.889002468124</v>
          </cell>
        </row>
        <row r="1120">
          <cell r="B1120" t="str">
            <v>TA220SIR1S1C2592FB+3</v>
          </cell>
          <cell r="C1120" t="str">
            <v>Torre de ángulo mayor tipo BC1 (65°)Tipo BC1+3</v>
          </cell>
          <cell r="D1120">
            <v>13690.7556827643</v>
          </cell>
        </row>
        <row r="1121">
          <cell r="B1121" t="str">
            <v>TA220SIR1S1C2592FR-3</v>
          </cell>
          <cell r="C1121" t="str">
            <v>Torre de anclaje, retención intermedia y terminal (15°) Tipo RC1-3</v>
          </cell>
          <cell r="D1121">
            <v>14133.663852990725</v>
          </cell>
        </row>
        <row r="1122">
          <cell r="B1122" t="str">
            <v>TA220SIR1S1C2592FR±0</v>
          </cell>
          <cell r="C1122" t="str">
            <v>Torre de anclaje, retención intermedia y terminal (15°) Tipo RC1±0</v>
          </cell>
          <cell r="D1122">
            <v>15756.59292418141</v>
          </cell>
        </row>
        <row r="1123">
          <cell r="B1123" t="str">
            <v>TA220SIR1S1C2592FR+3</v>
          </cell>
          <cell r="C1123" t="str">
            <v>Torre de anclaje, retención intermedia y terminal (15°) Tipo RC1+3</v>
          </cell>
          <cell r="D1123">
            <v>17379.521995372095</v>
          </cell>
        </row>
        <row r="1124">
          <cell r="B1124" t="str">
            <v>TA220SIR1D2C2726FS-6</v>
          </cell>
          <cell r="C1124" t="str">
            <v>Torre de suspensión tipo SC2 (5°)Tipo SC2-6</v>
          </cell>
          <cell r="D1124">
            <v>8181.702532454231</v>
          </cell>
        </row>
        <row r="1125">
          <cell r="B1125" t="str">
            <v>TA220SIR1D2C2726FS-3</v>
          </cell>
          <cell r="C1125" t="str">
            <v>Torre de suspensión tipo SC2 (5°)Tipo SC2-3</v>
          </cell>
          <cell r="D1125">
            <v>9361.0470416368225</v>
          </cell>
        </row>
        <row r="1126">
          <cell r="B1126" t="str">
            <v>TA220SIR1D2C2726FS±0</v>
          </cell>
          <cell r="C1126" t="str">
            <v>Torre de suspensión tipo SC2 (5°)Tipo SC2±0</v>
          </cell>
          <cell r="D1126">
            <v>10529.861689130285</v>
          </cell>
        </row>
        <row r="1127">
          <cell r="B1127" t="str">
            <v>TA220SIR1D2C2726FS+3</v>
          </cell>
          <cell r="C1127" t="str">
            <v>Torre de suspensión tipo SC2 (5°)Tipo SC2+3</v>
          </cell>
          <cell r="D1127">
            <v>11688.146474934616</v>
          </cell>
        </row>
        <row r="1128">
          <cell r="B1128" t="str">
            <v>TA220SIR1D2C2726FS+6</v>
          </cell>
          <cell r="C1128" t="str">
            <v>Torre de suspensión tipo SC2 (5°)Tipo SC2+6</v>
          </cell>
          <cell r="D1128">
            <v>12846.431260738947</v>
          </cell>
        </row>
        <row r="1129">
          <cell r="B1129" t="str">
            <v>TA220SIR1D2C2726FA-3</v>
          </cell>
          <cell r="C1129" t="str">
            <v>Torre de ángulo menor tipo AC2 (30°)Tipo AC2-3</v>
          </cell>
          <cell r="D1129">
            <v>14401.881369733896</v>
          </cell>
        </row>
        <row r="1130">
          <cell r="B1130" t="str">
            <v>TA220SIR1D2C2726FA±0</v>
          </cell>
          <cell r="C1130" t="str">
            <v>Torre de ángulo menor tipo AC2 (30°)Tipo AC2±0</v>
          </cell>
          <cell r="D1130">
            <v>15984.330044099772</v>
          </cell>
        </row>
        <row r="1131">
          <cell r="B1131" t="str">
            <v>TA220SIR1D2C2726FA+3</v>
          </cell>
          <cell r="C1131" t="str">
            <v>Torre de ángulo menor tipo AC2 (30°)Tipo AC2+3</v>
          </cell>
          <cell r="D1131">
            <v>17566.778718465648</v>
          </cell>
        </row>
        <row r="1132">
          <cell r="B1132" t="str">
            <v>TA220SIR1D2C2726FB-3</v>
          </cell>
          <cell r="C1132" t="str">
            <v>Torre de ángulo mayor tipo BC2 (65°)Tipo BC2-3</v>
          </cell>
          <cell r="D1132">
            <v>19435.219025980561</v>
          </cell>
        </row>
        <row r="1133">
          <cell r="B1133" t="str">
            <v>TA220SIR1D2C2726FB±0</v>
          </cell>
          <cell r="C1133" t="str">
            <v>Torre de ángulo mayor tipo BC2 (65°)Tipo BC2±0</v>
          </cell>
          <cell r="D1133">
            <v>21642.782879711092</v>
          </cell>
        </row>
        <row r="1134">
          <cell r="B1134" t="str">
            <v>TA220SIR1D2C2726FB+3</v>
          </cell>
          <cell r="C1134" t="str">
            <v>Torre de ángulo mayor tipo BC2 (65°)Tipo BC2+3</v>
          </cell>
          <cell r="D1134">
            <v>24239.916825276425</v>
          </cell>
        </row>
        <row r="1135">
          <cell r="B1135" t="str">
            <v>TA220SIR1D2C2726FR-3</v>
          </cell>
          <cell r="C1135" t="str">
            <v>Torre de anclaje, retención intermedia y terminal (15°) Tipo RC2-3</v>
          </cell>
          <cell r="D1135">
            <v>25024.099777356998</v>
          </cell>
        </row>
        <row r="1136">
          <cell r="B1136" t="str">
            <v>TA220SIR1D2C2726FR±0</v>
          </cell>
          <cell r="C1136" t="str">
            <v>Torre de anclaje, retención intermedia y terminal (15°) Tipo RC2±0</v>
          </cell>
          <cell r="D1136">
            <v>27897.547131947598</v>
          </cell>
        </row>
        <row r="1137">
          <cell r="B1137" t="str">
            <v>TA220SIR1D2C2726FR+3</v>
          </cell>
          <cell r="C1137" t="str">
            <v>Torre de anclaje, retención intermedia y terminal (15°) Tipo RC2+3</v>
          </cell>
          <cell r="D1137">
            <v>30770.994486538199</v>
          </cell>
        </row>
        <row r="1138">
          <cell r="B1138" t="str">
            <v>TA220SIR1D2C2592FS-6</v>
          </cell>
          <cell r="C1138" t="str">
            <v>Torre de suspensión tipo SC2 (5°)Tipo SC2-6</v>
          </cell>
          <cell r="D1138">
            <v>7672.6519842515654</v>
          </cell>
        </row>
        <row r="1139">
          <cell r="B1139" t="str">
            <v>TA220SIR1D2C2592FS-3</v>
          </cell>
          <cell r="C1139" t="str">
            <v>Torre de suspensión tipo SC2 (5°)Tipo SC2-3</v>
          </cell>
          <cell r="D1139">
            <v>8778.6198378373756</v>
          </cell>
        </row>
        <row r="1140">
          <cell r="B1140" t="str">
            <v>TA220SIR1D2C2592FS±0</v>
          </cell>
          <cell r="C1140" t="str">
            <v>Torre de suspensión tipo SC2 (5°)Tipo SC2±0</v>
          </cell>
          <cell r="D1140">
            <v>9874.7129784447425</v>
          </cell>
        </row>
        <row r="1141">
          <cell r="B1141" t="str">
            <v>TA220SIR1D2C2592FS+3</v>
          </cell>
          <cell r="C1141" t="str">
            <v>Torre de suspensión tipo SC2 (5°)Tipo SC2+3</v>
          </cell>
          <cell r="D1141">
            <v>10960.931406073665</v>
          </cell>
        </row>
        <row r="1142">
          <cell r="B1142" t="str">
            <v>TA220SIR1D2C2592FS+6</v>
          </cell>
          <cell r="C1142" t="str">
            <v>Torre de suspensión tipo SC2 (5°)Tipo SC2+6</v>
          </cell>
          <cell r="D1142">
            <v>12047.149833702586</v>
          </cell>
        </row>
        <row r="1143">
          <cell r="B1143" t="str">
            <v>TA220SIR1D2C2592FA-3</v>
          </cell>
          <cell r="C1143" t="str">
            <v>Torre de ángulo menor tipo AC2 (30°)Tipo AC2-3</v>
          </cell>
          <cell r="D1143">
            <v>13505.822685452486</v>
          </cell>
        </row>
        <row r="1144">
          <cell r="B1144" t="str">
            <v>TA220SIR1D2C2592FA±0</v>
          </cell>
          <cell r="C1144" t="str">
            <v>Torre de ángulo menor tipo AC2 (30°)Tipo AC2±0</v>
          </cell>
          <cell r="D1144">
            <v>14989.814301279119</v>
          </cell>
        </row>
        <row r="1145">
          <cell r="B1145" t="str">
            <v>TA220SIR1D2C2592FA+3</v>
          </cell>
          <cell r="C1145" t="str">
            <v>Torre de ángulo menor tipo AC2 (30°)Tipo AC2+3</v>
          </cell>
          <cell r="D1145">
            <v>16473.80591710575</v>
          </cell>
        </row>
        <row r="1146">
          <cell r="B1146" t="str">
            <v>TA220SIR1D2C2592FB-3</v>
          </cell>
          <cell r="C1146" t="str">
            <v>Torre de ángulo mayor tipo BC2 (65°)Tipo BC2-3</v>
          </cell>
          <cell r="D1146">
            <v>18225.995290410872</v>
          </cell>
        </row>
        <row r="1147">
          <cell r="B1147" t="str">
            <v>TA220SIR1D2C2592FB±0</v>
          </cell>
          <cell r="C1147" t="str">
            <v>Torre de ángulo mayor tipo BC2 (65°)Tipo BC2±0</v>
          </cell>
          <cell r="D1147">
            <v>20296.208563931927</v>
          </cell>
        </row>
        <row r="1148">
          <cell r="B1148" t="str">
            <v>TA220SIR1D2C2592FB+3</v>
          </cell>
          <cell r="C1148" t="str">
            <v>Torre de ángulo mayor tipo BC2 (65°)Tipo BC2+3</v>
          </cell>
          <cell r="D1148">
            <v>22731.75359160376</v>
          </cell>
        </row>
        <row r="1149">
          <cell r="B1149" t="str">
            <v>TA220SIR1D2C2592FR-3</v>
          </cell>
          <cell r="C1149" t="str">
            <v>Torre de anclaje, retención intermedia y terminal (15°) Tipo RC2-3</v>
          </cell>
          <cell r="D1149">
            <v>23467.146116500702</v>
          </cell>
        </row>
        <row r="1150">
          <cell r="B1150" t="str">
            <v>TA220SIR1D2C2592FR±0</v>
          </cell>
          <cell r="C1150" t="str">
            <v>Torre de anclaje, retención intermedia y terminal (15°) Tipo RC2±0</v>
          </cell>
          <cell r="D1150">
            <v>26161.812838908252</v>
          </cell>
        </row>
        <row r="1151">
          <cell r="B1151" t="str">
            <v>TA220SIR1D2C2592FR+3</v>
          </cell>
          <cell r="C1151" t="str">
            <v>Torre de anclaje, retención intermedia y terminal (15°) Tipo RC2+3</v>
          </cell>
          <cell r="D1151">
            <v>28856.479561315802</v>
          </cell>
        </row>
        <row r="1152">
          <cell r="B1152" t="str">
            <v>TA220SIR1D1C2726FS-6</v>
          </cell>
          <cell r="C1152" t="str">
            <v>Torre de suspensión tipo SC2 (5°)Tipo SC2-6</v>
          </cell>
          <cell r="D1152">
            <v>6848.2806123243945</v>
          </cell>
        </row>
        <row r="1153">
          <cell r="B1153" t="str">
            <v>TA220SIR1D1C2726FS-3</v>
          </cell>
          <cell r="C1153" t="str">
            <v>Torre de suspensión tipo SC2 (5°)Tipo SC2-3</v>
          </cell>
          <cell r="D1153">
            <v>7835.4201600468296</v>
          </cell>
        </row>
        <row r="1154">
          <cell r="B1154" t="str">
            <v>TA220SIR1D1C2726FS±0</v>
          </cell>
          <cell r="C1154" t="str">
            <v>Torre de suspensión tipo SC2 (5°)Tipo SC2±0</v>
          </cell>
          <cell r="D1154">
            <v>8813.7459618074572</v>
          </cell>
        </row>
        <row r="1155">
          <cell r="B1155" t="str">
            <v>TA220SIR1D1C2726FS+3</v>
          </cell>
          <cell r="C1155" t="str">
            <v>Torre de suspensión tipo SC2 (5°)Tipo SC2+3</v>
          </cell>
          <cell r="D1155">
            <v>9783.2580176062784</v>
          </cell>
        </row>
        <row r="1156">
          <cell r="B1156" t="str">
            <v>TA220SIR1D1C2726FS+6</v>
          </cell>
          <cell r="C1156" t="str">
            <v>Torre de suspensión tipo SC2 (5°)Tipo SC2+6</v>
          </cell>
          <cell r="D1156">
            <v>10752.770073405098</v>
          </cell>
        </row>
        <row r="1157">
          <cell r="B1157" t="str">
            <v>TA220SIR1D1C2726FA-3</v>
          </cell>
          <cell r="C1157" t="str">
            <v>Torre de ángulo menor tipo AC2 (30°)Tipo AC2-3</v>
          </cell>
          <cell r="D1157">
            <v>12054.718999391373</v>
          </cell>
        </row>
        <row r="1158">
          <cell r="B1158" t="str">
            <v>TA220SIR1D1C2726FA±0</v>
          </cell>
          <cell r="C1158" t="str">
            <v>Torre de ángulo menor tipo AC2 (30°)Tipo AC2±0</v>
          </cell>
          <cell r="D1158">
            <v>13379.266370023721</v>
          </cell>
        </row>
        <row r="1159">
          <cell r="B1159" t="str">
            <v>TA220SIR1D1C2726FA+3</v>
          </cell>
          <cell r="C1159" t="str">
            <v>Torre de ángulo menor tipo AC2 (30°)Tipo AC2+3</v>
          </cell>
          <cell r="D1159">
            <v>14703.813740656069</v>
          </cell>
        </row>
        <row r="1160">
          <cell r="B1160" t="str">
            <v>TA220SIR1D1C2726FB-3</v>
          </cell>
          <cell r="C1160" t="str">
            <v>Torre de ángulo mayor tipo BC2 (65°)Tipo BC2-3</v>
          </cell>
          <cell r="D1160">
            <v>16267.742945180884</v>
          </cell>
        </row>
        <row r="1161">
          <cell r="B1161" t="str">
            <v>TA220SIR1D1C2726FB±0</v>
          </cell>
          <cell r="C1161" t="str">
            <v>Torre de ángulo mayor tipo BC2 (65°)Tipo BC2±0</v>
          </cell>
          <cell r="D1161">
            <v>18115.526665012119</v>
          </cell>
        </row>
        <row r="1162">
          <cell r="B1162" t="str">
            <v>TA220SIR1D1C2726FB+3</v>
          </cell>
          <cell r="C1162" t="str">
            <v>Torre de ángulo mayor tipo BC2 (65°)Tipo BC2+3</v>
          </cell>
          <cell r="D1162">
            <v>20289.389864813576</v>
          </cell>
        </row>
        <row r="1163">
          <cell r="B1163" t="str">
            <v>TA220SIR1D1C2726FR-3</v>
          </cell>
          <cell r="C1163" t="str">
            <v>Torre de anclaje, retención intermedia y terminal (15°) Tipo RC2-3</v>
          </cell>
          <cell r="D1163">
            <v>20945.769742466957</v>
          </cell>
        </row>
        <row r="1164">
          <cell r="B1164" t="str">
            <v>TA220SIR1D1C2726FR±0</v>
          </cell>
          <cell r="C1164" t="str">
            <v>Torre de anclaje, retención intermedia y terminal (15°) Tipo RC2±0</v>
          </cell>
          <cell r="D1164">
            <v>23350.913871200621</v>
          </cell>
        </row>
        <row r="1165">
          <cell r="B1165" t="str">
            <v>TA220SIR1D1C2726FR+3</v>
          </cell>
          <cell r="C1165" t="str">
            <v>Torre de anclaje, retención intermedia y terminal (15°) Tipo RC2+3</v>
          </cell>
          <cell r="D1165">
            <v>25756.057999934284</v>
          </cell>
        </row>
        <row r="1166">
          <cell r="B1166" t="str">
            <v>TA220SIR1D1C2592FS-6</v>
          </cell>
          <cell r="C1166" t="str">
            <v>Torre de suspensión tipo SC2 (5°)Tipo SC2-6</v>
          </cell>
          <cell r="D1166">
            <v>6309.2168269278509</v>
          </cell>
        </row>
        <row r="1167">
          <cell r="B1167" t="str">
            <v>TA220SIR1D1C2592FS-3</v>
          </cell>
          <cell r="C1167" t="str">
            <v>Torre de suspensión tipo SC2 (5°)Tipo SC2-3</v>
          </cell>
          <cell r="D1167">
            <v>7218.6534866651991</v>
          </cell>
        </row>
        <row r="1168">
          <cell r="B1168" t="str">
            <v>TA220SIR1D1C2592FS±0</v>
          </cell>
          <cell r="C1168" t="str">
            <v>Torre de suspensión tipo SC2 (5°)Tipo SC2±0</v>
          </cell>
          <cell r="D1168">
            <v>8119.9701762263203</v>
          </cell>
        </row>
        <row r="1169">
          <cell r="B1169" t="str">
            <v>TA220SIR1D1C2592FS+3</v>
          </cell>
          <cell r="C1169" t="str">
            <v>Torre de suspensión tipo SC2 (5°)Tipo SC2+3</v>
          </cell>
          <cell r="D1169">
            <v>9013.1668956112171</v>
          </cell>
        </row>
        <row r="1170">
          <cell r="B1170" t="str">
            <v>TA220SIR1D1C2592FS+6</v>
          </cell>
          <cell r="C1170" t="str">
            <v>Torre de suspensión tipo SC2 (5°)Tipo SC2+6</v>
          </cell>
          <cell r="D1170">
            <v>9906.3636149961112</v>
          </cell>
        </row>
        <row r="1171">
          <cell r="B1171" t="str">
            <v>TA220SIR1D1C2592FA-3</v>
          </cell>
          <cell r="C1171" t="str">
            <v>Torre de ángulo menor tipo AC2 (30°)Tipo AC2-3</v>
          </cell>
          <cell r="D1171">
            <v>11105.82936948791</v>
          </cell>
        </row>
        <row r="1172">
          <cell r="B1172" t="str">
            <v>TA220SIR1D1C2592FA±0</v>
          </cell>
          <cell r="C1172" t="str">
            <v>Torre de ángulo menor tipo AC2 (30°)Tipo AC2±0</v>
          </cell>
          <cell r="D1172">
            <v>12326.114727511555</v>
          </cell>
        </row>
        <row r="1173">
          <cell r="B1173" t="str">
            <v>TA220SIR1D1C2592FA+3</v>
          </cell>
          <cell r="C1173" t="str">
            <v>Torre de ángulo menor tipo AC2 (30°)Tipo AC2+3</v>
          </cell>
          <cell r="D1173">
            <v>13546.400085535199</v>
          </cell>
        </row>
        <row r="1174">
          <cell r="B1174" t="str">
            <v>TA220SIR1D1C2592FB-3</v>
          </cell>
          <cell r="C1174" t="str">
            <v>Torre de ángulo mayor tipo BC2 (65°)Tipo BC2-3</v>
          </cell>
          <cell r="D1174">
            <v>14987.224288263478</v>
          </cell>
        </row>
        <row r="1175">
          <cell r="B1175" t="str">
            <v>TA220SIR1D1C2592FB±0</v>
          </cell>
          <cell r="C1175" t="str">
            <v>Torre de ángulo mayor tipo BC2 (65°)Tipo BC2±0</v>
          </cell>
          <cell r="D1175">
            <v>16689.559341050644</v>
          </cell>
        </row>
        <row r="1176">
          <cell r="B1176" t="str">
            <v>TA220SIR1D1C2592FB+3</v>
          </cell>
          <cell r="C1176" t="str">
            <v>Torre de ángulo mayor tipo BC2 (65°)Tipo BC2+3</v>
          </cell>
          <cell r="D1176">
            <v>18692.306461976725</v>
          </cell>
        </row>
        <row r="1177">
          <cell r="B1177" t="str">
            <v>TA220SIR1D1C2592FR-3</v>
          </cell>
          <cell r="C1177" t="str">
            <v>Torre de anclaje, retención intermedia y terminal (15°) Tipo RC2-3</v>
          </cell>
          <cell r="D1177">
            <v>19297.01926558101</v>
          </cell>
        </row>
        <row r="1178">
          <cell r="B1178" t="str">
            <v>TA220SIR1D1C2592FR±0</v>
          </cell>
          <cell r="C1178" t="str">
            <v>Torre de anclaje, retención intermedia y terminal (15°) Tipo RC2±0</v>
          </cell>
          <cell r="D1178">
            <v>21512.841990614281</v>
          </cell>
        </row>
        <row r="1179">
          <cell r="B1179" t="str">
            <v>TA220SIR1D1C2592FR+3</v>
          </cell>
          <cell r="C1179" t="str">
            <v>Torre de anclaje, retención intermedia y terminal (15°) Tipo RC2+3</v>
          </cell>
          <cell r="D1179">
            <v>23728.664715647552</v>
          </cell>
        </row>
        <row r="1180">
          <cell r="B1180" t="str">
            <v>TA220SIR0S2C1600FS-6</v>
          </cell>
          <cell r="C1180" t="str">
            <v>Torre de suspensión tipo SC1 (5°)Tipo SC1-6</v>
          </cell>
          <cell r="D1180">
            <v>5978.4589877098706</v>
          </cell>
        </row>
        <row r="1181">
          <cell r="B1181" t="str">
            <v>TA220SIR0S2C1600FS-3</v>
          </cell>
          <cell r="C1181" t="str">
            <v>Torre de suspensión tipo SC1 (5°)Tipo SC1-3</v>
          </cell>
          <cell r="D1181">
            <v>6840.218841794177</v>
          </cell>
        </row>
        <row r="1182">
          <cell r="B1182" t="str">
            <v>TA220SIR0S2C1600FS±0</v>
          </cell>
          <cell r="C1182" t="str">
            <v>Torre de suspensión tipo SC1 (5°)Tipo SC1±0</v>
          </cell>
          <cell r="D1182">
            <v>7694.2844114670152</v>
          </cell>
        </row>
        <row r="1183">
          <cell r="B1183" t="str">
            <v>TA220SIR0S2C1600FS+3</v>
          </cell>
          <cell r="C1183" t="str">
            <v>Torre de suspensión tipo SC1 (5°)Tipo SC1+3</v>
          </cell>
          <cell r="D1183">
            <v>8540.6556967283868</v>
          </cell>
        </row>
        <row r="1184">
          <cell r="B1184" t="str">
            <v>TA220SIR0S2C1600FS+6</v>
          </cell>
          <cell r="C1184" t="str">
            <v>Torre de suspensión tipo SC1 (5°)Tipo SC1+6</v>
          </cell>
          <cell r="D1184">
            <v>9387.0269819897585</v>
          </cell>
        </row>
        <row r="1185">
          <cell r="B1185" t="str">
            <v>TA220SIR0S2C1600FA-3</v>
          </cell>
          <cell r="C1185" t="str">
            <v>Torre de ángulo menor tipo AC1 (30°)Tipo AC1-3</v>
          </cell>
          <cell r="D1185">
            <v>10523.611286682843</v>
          </cell>
        </row>
        <row r="1186">
          <cell r="B1186" t="str">
            <v>TA220SIR0S2C1600FA±0</v>
          </cell>
          <cell r="C1186" t="str">
            <v>Torre de ángulo menor tipo AC1 (30°)Tipo AC1±0</v>
          </cell>
          <cell r="D1186">
            <v>11679.923736606928</v>
          </cell>
        </row>
        <row r="1187">
          <cell r="B1187" t="str">
            <v>TA220SIR0S2C1600FA+3</v>
          </cell>
          <cell r="C1187" t="str">
            <v>Torre de ángulo menor tipo AC1 (30°)Tipo AC1+3</v>
          </cell>
          <cell r="D1187">
            <v>12836.236186531014</v>
          </cell>
        </row>
        <row r="1188">
          <cell r="B1188" t="str">
            <v>TA220SIR0S2C1600FB-3</v>
          </cell>
          <cell r="C1188" t="str">
            <v>Torre de ángulo mayor tipo BC1 (65°)Tipo BC1-3</v>
          </cell>
          <cell r="D1188">
            <v>14201.525831950472</v>
          </cell>
        </row>
        <row r="1189">
          <cell r="B1189" t="str">
            <v>TA220SIR0S2C1600FB±0</v>
          </cell>
          <cell r="C1189" t="str">
            <v>Torre de ángulo mayor tipo BC1 (65°)Tipo BC1±0</v>
          </cell>
          <cell r="D1189">
            <v>15814.616739365782</v>
          </cell>
        </row>
        <row r="1190">
          <cell r="B1190" t="str">
            <v>TA220SIR0S2C1600FB+3</v>
          </cell>
          <cell r="C1190" t="str">
            <v>Torre de ángulo mayor tipo BC1 (65°)Tipo BC1+3</v>
          </cell>
          <cell r="D1190">
            <v>17712.370748089677</v>
          </cell>
        </row>
        <row r="1191">
          <cell r="B1191" t="str">
            <v>TA220SIR0S2C1600FR-3</v>
          </cell>
          <cell r="C1191" t="str">
            <v>Torre de anclaje, retención intermedia y terminal (15°) Tipo RC1-3</v>
          </cell>
          <cell r="D1191">
            <v>18285.381756407114</v>
          </cell>
        </row>
        <row r="1192">
          <cell r="B1192" t="str">
            <v>TA220SIR0S2C1600FR±0</v>
          </cell>
          <cell r="C1192" t="str">
            <v>Torre de anclaje, retención intermedia y terminal (15°) Tipo RC1±0</v>
          </cell>
          <cell r="D1192">
            <v>20385.040977042492</v>
          </cell>
        </row>
        <row r="1193">
          <cell r="B1193" t="str">
            <v>TA220SIR0S2C1600FR+3</v>
          </cell>
          <cell r="C1193" t="str">
            <v>Torre de anclaje, retención intermedia y terminal (15°) Tipo RC1+3</v>
          </cell>
          <cell r="D1193">
            <v>22484.70019767787</v>
          </cell>
        </row>
        <row r="1194">
          <cell r="B1194" t="str">
            <v>TA220SIR0S2C1500FS-6</v>
          </cell>
          <cell r="C1194" t="str">
            <v>Torre de suspensión tipo SC1 (5°)Tipo SC1-6</v>
          </cell>
          <cell r="D1194">
            <v>5723.0259403448563</v>
          </cell>
        </row>
        <row r="1195">
          <cell r="B1195" t="str">
            <v>TA220SIR0S2C1500FS-3</v>
          </cell>
          <cell r="C1195" t="str">
            <v>Torre de suspensión tipo SC1 (5°)Tipo SC1-3</v>
          </cell>
          <cell r="D1195">
            <v>6547.9666164306009</v>
          </cell>
        </row>
        <row r="1196">
          <cell r="B1196" t="str">
            <v>TA220SIR0S2C1500FS±0</v>
          </cell>
          <cell r="C1196" t="str">
            <v>Torre de suspensión tipo SC1 (5°)Tipo SC1±0</v>
          </cell>
          <cell r="D1196">
            <v>7365.5417507655802</v>
          </cell>
        </row>
        <row r="1197">
          <cell r="B1197" t="str">
            <v>TA220SIR0S2C1500FS+3</v>
          </cell>
          <cell r="C1197" t="str">
            <v>Torre de suspensión tipo SC1 (5°)Tipo SC1+3</v>
          </cell>
          <cell r="D1197">
            <v>8175.7513433497952</v>
          </cell>
        </row>
        <row r="1198">
          <cell r="B1198" t="str">
            <v>TA220SIR0S2C1500FS+6</v>
          </cell>
          <cell r="C1198" t="str">
            <v>Torre de suspensión tipo SC1 (5°)Tipo SC1+6</v>
          </cell>
          <cell r="D1198">
            <v>8985.9609359340084</v>
          </cell>
        </row>
        <row r="1199">
          <cell r="B1199" t="str">
            <v>TA220SIR0S2C1500FA-3</v>
          </cell>
          <cell r="C1199" t="str">
            <v>Torre de ángulo menor tipo AC1 (30°)Tipo AC1-3</v>
          </cell>
          <cell r="D1199">
            <v>10073.984032273598</v>
          </cell>
        </row>
        <row r="1200">
          <cell r="B1200" t="str">
            <v>TA220SIR0S2C1500FA±0</v>
          </cell>
          <cell r="C1200" t="str">
            <v>Torre de ángulo menor tipo AC1 (30°)Tipo AC1±0</v>
          </cell>
          <cell r="D1200">
            <v>11180.89237766215</v>
          </cell>
        </row>
        <row r="1201">
          <cell r="B1201" t="str">
            <v>TA220SIR0S2C1500FA+3</v>
          </cell>
          <cell r="C1201" t="str">
            <v>Torre de ángulo menor tipo AC1 (30°)Tipo AC1+3</v>
          </cell>
          <cell r="D1201">
            <v>12287.800723050703</v>
          </cell>
        </row>
        <row r="1202">
          <cell r="B1202" t="str">
            <v>TA220SIR0S2C1500FB-3</v>
          </cell>
          <cell r="C1202" t="str">
            <v>Torre de ángulo mayor tipo BC1 (65°)Tipo BC1-3</v>
          </cell>
          <cell r="D1202">
            <v>13594.75759486039</v>
          </cell>
        </row>
        <row r="1203">
          <cell r="B1203" t="str">
            <v>TA220SIR0S2C1500FB±0</v>
          </cell>
          <cell r="C1203" t="str">
            <v>Torre de ángulo mayor tipo BC1 (65°)Tipo BC1±0</v>
          </cell>
          <cell r="D1203">
            <v>15138.928279354554</v>
          </cell>
        </row>
        <row r="1204">
          <cell r="B1204" t="str">
            <v>TA220SIR0S2C1500FB+3</v>
          </cell>
          <cell r="C1204" t="str">
            <v>Torre de ángulo mayor tipo BC1 (65°)Tipo BC1+3</v>
          </cell>
          <cell r="D1204">
            <v>16955.599672877102</v>
          </cell>
        </row>
        <row r="1205">
          <cell r="B1205" t="str">
            <v>TA220SIR0S2C1500FR-3</v>
          </cell>
          <cell r="C1205" t="str">
            <v>Torre de anclaje, retención intermedia y terminal (15°) Tipo RC1-3</v>
          </cell>
          <cell r="D1205">
            <v>17504.128461222954</v>
          </cell>
        </row>
        <row r="1206">
          <cell r="B1206" t="str">
            <v>TA220SIR0S2C1500FR±0</v>
          </cell>
          <cell r="C1206" t="str">
            <v>Torre de anclaje, retención intermedia y terminal (15°) Tipo RC1±0</v>
          </cell>
          <cell r="D1206">
            <v>19514.07855208802</v>
          </cell>
        </row>
        <row r="1207">
          <cell r="B1207" t="str">
            <v>TA220SIR0S2C1500FR+3</v>
          </cell>
          <cell r="C1207" t="str">
            <v>Torre de anclaje, retención intermedia y terminal (15°) Tipo RC1+3</v>
          </cell>
          <cell r="D1207">
            <v>21524.028642953086</v>
          </cell>
        </row>
        <row r="1208">
          <cell r="B1208" t="str">
            <v>TA220SIR0S1C1600FS-6</v>
          </cell>
          <cell r="C1208" t="str">
            <v>Torre de suspensión tipo SC1 (5°)Tipo SC1-6</v>
          </cell>
          <cell r="D1208">
            <v>4921.5925154013439</v>
          </cell>
        </row>
        <row r="1209">
          <cell r="B1209" t="str">
            <v>TA220SIR0S1C1600FS-3</v>
          </cell>
          <cell r="C1209" t="str">
            <v>Torre de suspensión tipo SC1 (5°)Tipo SC1-3</v>
          </cell>
          <cell r="D1209">
            <v>5631.0112563600969</v>
          </cell>
        </row>
        <row r="1210">
          <cell r="B1210" t="str">
            <v>TA220SIR0S1C1600FS±0</v>
          </cell>
          <cell r="C1210" t="str">
            <v>Torre de suspensión tipo SC1 (5°)Tipo SC1±0</v>
          </cell>
          <cell r="D1210">
            <v>6334.0959014174314</v>
          </cell>
        </row>
        <row r="1211">
          <cell r="B1211" t="str">
            <v>TA220SIR0S1C1600FS+3</v>
          </cell>
          <cell r="C1211" t="str">
            <v>Torre de suspensión tipo SC1 (5°)Tipo SC1+3</v>
          </cell>
          <cell r="D1211">
            <v>7030.8464505733491</v>
          </cell>
        </row>
        <row r="1212">
          <cell r="B1212" t="str">
            <v>TA220SIR0S1C1600FS+6</v>
          </cell>
          <cell r="C1212" t="str">
            <v>Torre de suspensión tipo SC1 (5°)Tipo SC1+6</v>
          </cell>
          <cell r="D1212">
            <v>7727.5969997292659</v>
          </cell>
        </row>
        <row r="1213">
          <cell r="B1213" t="str">
            <v>TA220SIR0S1C1600FA-3</v>
          </cell>
          <cell r="C1213" t="str">
            <v>Torre de ángulo menor tipo AC1 (30°)Tipo AC1-3</v>
          </cell>
          <cell r="D1213">
            <v>8663.2569780948452</v>
          </cell>
        </row>
        <row r="1214">
          <cell r="B1214" t="str">
            <v>TA220SIR0S1C1600FA±0</v>
          </cell>
          <cell r="C1214" t="str">
            <v>Torre de ángulo menor tipo AC1 (30°)Tipo AC1±0</v>
          </cell>
          <cell r="D1214">
            <v>9615.15757835166</v>
          </cell>
        </row>
        <row r="1215">
          <cell r="B1215" t="str">
            <v>TA220SIR0S1C1600FA+3</v>
          </cell>
          <cell r="C1215" t="str">
            <v>Torre de ángulo menor tipo AC1 (30°)Tipo AC1+3</v>
          </cell>
          <cell r="D1215">
            <v>10567.058178608475</v>
          </cell>
        </row>
        <row r="1216">
          <cell r="B1216" t="str">
            <v>TA220SIR0S1C1600FB-3</v>
          </cell>
          <cell r="C1216" t="str">
            <v>Torre de ángulo mayor tipo BC1 (65°)Tipo BC1-3</v>
          </cell>
          <cell r="D1216">
            <v>11690.993178257158</v>
          </cell>
        </row>
        <row r="1217">
          <cell r="B1217" t="str">
            <v>TA220SIR0S1C1600FB±0</v>
          </cell>
          <cell r="C1217" t="str">
            <v>Torre de ángulo mayor tipo BC1 (65°)Tipo BC1±0</v>
          </cell>
          <cell r="D1217">
            <v>13018.923361088149</v>
          </cell>
        </row>
        <row r="1218">
          <cell r="B1218" t="str">
            <v>TA220SIR0S1C1600FB+3</v>
          </cell>
          <cell r="C1218" t="str">
            <v>Torre de ángulo mayor tipo BC1 (65°)Tipo BC1+3</v>
          </cell>
          <cell r="D1218">
            <v>14581.194164418728</v>
          </cell>
        </row>
        <row r="1219">
          <cell r="B1219" t="str">
            <v>TA220SIR0S1C1600FR-3</v>
          </cell>
          <cell r="C1219" t="str">
            <v>Torre de anclaje, retención intermedia y terminal (15°) Tipo RC1-3</v>
          </cell>
          <cell r="D1219">
            <v>15052.908814561035</v>
          </cell>
        </row>
        <row r="1220">
          <cell r="B1220" t="str">
            <v>TA220SIR0S1C1600FR±0</v>
          </cell>
          <cell r="C1220" t="str">
            <v>Torre de anclaje, retención intermedia y terminal (15°) Tipo RC1±0</v>
          </cell>
          <cell r="D1220">
            <v>16781.392212442624</v>
          </cell>
        </row>
        <row r="1221">
          <cell r="B1221" t="str">
            <v>TA220SIR0S1C1600FR+3</v>
          </cell>
          <cell r="C1221" t="str">
            <v>Torre de anclaje, retención intermedia y terminal (15°) Tipo RC1+3</v>
          </cell>
          <cell r="D1221">
            <v>18509.875610324216</v>
          </cell>
        </row>
        <row r="1222">
          <cell r="B1222" t="str">
            <v>TA220SIR0S1C1500FS-6</v>
          </cell>
          <cell r="C1222" t="str">
            <v>Torre de suspensión tipo SC1 (5°)Tipo SC1-6</v>
          </cell>
          <cell r="D1222">
            <v>4642.3332631311787</v>
          </cell>
        </row>
        <row r="1223">
          <cell r="B1223" t="str">
            <v>TA220SIR0S1C1500FS-3</v>
          </cell>
          <cell r="C1223" t="str">
            <v>Torre de suspensión tipo SC1 (5°)Tipo SC1-3</v>
          </cell>
          <cell r="D1223">
            <v>5311.4984181771142</v>
          </cell>
        </row>
        <row r="1224">
          <cell r="B1224" t="str">
            <v>TA220SIR0S1C1500FS±0</v>
          </cell>
          <cell r="C1224" t="str">
            <v>Torre de suspensión tipo SC1 (5°)Tipo SC1±0</v>
          </cell>
          <cell r="D1224">
            <v>5974.6888843387114</v>
          </cell>
        </row>
        <row r="1225">
          <cell r="B1225" t="str">
            <v>TA220SIR0S1C1500FS+3</v>
          </cell>
          <cell r="C1225" t="str">
            <v>Torre de suspensión tipo SC1 (5°)Tipo SC1+3</v>
          </cell>
          <cell r="D1225">
            <v>6631.9046616159703</v>
          </cell>
        </row>
        <row r="1226">
          <cell r="B1226" t="str">
            <v>TA220SIR0S1C1500FS+6</v>
          </cell>
          <cell r="C1226" t="str">
            <v>Torre de suspensión tipo SC1 (5°)Tipo SC1+6</v>
          </cell>
          <cell r="D1226">
            <v>7289.1204388932274</v>
          </cell>
        </row>
        <row r="1227">
          <cell r="B1227" t="str">
            <v>TA220SIR0S1C1500FA-3</v>
          </cell>
          <cell r="C1227" t="str">
            <v>Torre de ángulo menor tipo AC1 (30°)Tipo AC1-3</v>
          </cell>
          <cell r="D1227">
            <v>8171.6895315099737</v>
          </cell>
        </row>
        <row r="1228">
          <cell r="B1228" t="str">
            <v>TA220SIR0S1C1500FA±0</v>
          </cell>
          <cell r="C1228" t="str">
            <v>Torre de ángulo menor tipo AC1 (30°)Tipo AC1±0</v>
          </cell>
          <cell r="D1228">
            <v>9069.5777264261633</v>
          </cell>
        </row>
        <row r="1229">
          <cell r="B1229" t="str">
            <v>TA220SIR0S1C1500FA+3</v>
          </cell>
          <cell r="C1229" t="str">
            <v>Torre de ángulo menor tipo AC1 (30°)Tipo AC1+3</v>
          </cell>
          <cell r="D1229">
            <v>9967.4659213423529</v>
          </cell>
        </row>
        <row r="1230">
          <cell r="B1230" t="str">
            <v>TA220SIR0S1C1500FB-3</v>
          </cell>
          <cell r="C1230" t="str">
            <v>Torre de ángulo mayor tipo BC1 (65°)Tipo BC1-3</v>
          </cell>
          <cell r="D1230">
            <v>11027.627000939761</v>
          </cell>
        </row>
        <row r="1231">
          <cell r="B1231" t="str">
            <v>TA220SIR0S1C1500FB±0</v>
          </cell>
          <cell r="C1231" t="str">
            <v>Torre de ángulo mayor tipo BC1 (65°)Tipo BC1±0</v>
          </cell>
          <cell r="D1231">
            <v>12280.208241581026</v>
          </cell>
        </row>
        <row r="1232">
          <cell r="B1232" t="str">
            <v>TA220SIR0S1C1500FB+3</v>
          </cell>
          <cell r="C1232" t="str">
            <v>Torre de ángulo mayor tipo BC1 (65°)Tipo BC1+3</v>
          </cell>
          <cell r="D1232">
            <v>13753.83323057075</v>
          </cell>
        </row>
        <row r="1233">
          <cell r="B1233" t="str">
            <v>TA220SIR0S1C1500FR-3</v>
          </cell>
          <cell r="C1233" t="str">
            <v>Torre de anclaje, retención intermedia y terminal (15°) Tipo RC1-3</v>
          </cell>
          <cell r="D1233">
            <v>14198.782015787954</v>
          </cell>
        </row>
        <row r="1234">
          <cell r="B1234" t="str">
            <v>TA220SIR0S1C1500FR±0</v>
          </cell>
          <cell r="C1234" t="str">
            <v>Torre de anclaje, retención intermedia y terminal (15°) Tipo RC1±0</v>
          </cell>
          <cell r="D1234">
            <v>15829.188423397942</v>
          </cell>
        </row>
        <row r="1235">
          <cell r="B1235" t="str">
            <v>TA220SIR0S1C1500FR+3</v>
          </cell>
          <cell r="C1235" t="str">
            <v>Torre de anclaje, retención intermedia y terminal (15°) Tipo RC1+3</v>
          </cell>
          <cell r="D1235">
            <v>17459.594831007929</v>
          </cell>
        </row>
        <row r="1236">
          <cell r="B1236" t="str">
            <v>TA220SIR0D2C1700FS-6</v>
          </cell>
          <cell r="C1236" t="str">
            <v>Torre de suspensión tipo SC2 (5°)Tipo SC2-6</v>
          </cell>
          <cell r="D1236">
            <v>8161.0179656553455</v>
          </cell>
        </row>
        <row r="1237">
          <cell r="B1237" t="str">
            <v>TA220SIR0D2C1700FS-3</v>
          </cell>
          <cell r="C1237" t="str">
            <v>Torre de suspensión tipo SC2 (5°)Tipo SC2-3</v>
          </cell>
          <cell r="D1237">
            <v>9337.3809156597199</v>
          </cell>
        </row>
        <row r="1238">
          <cell r="B1238" t="str">
            <v>TA220SIR0D2C1700FS±0</v>
          </cell>
          <cell r="C1238" t="str">
            <v>Torre de suspensión tipo SC2 (5°)Tipo SC2±0</v>
          </cell>
          <cell r="D1238">
            <v>10503.240625039054</v>
          </cell>
        </row>
        <row r="1239">
          <cell r="B1239" t="str">
            <v>TA220SIR0D2C1700FS+3</v>
          </cell>
          <cell r="C1239" t="str">
            <v>Torre de suspensión tipo SC2 (5°)Tipo SC2+3</v>
          </cell>
          <cell r="D1239">
            <v>11658.597093793351</v>
          </cell>
        </row>
        <row r="1240">
          <cell r="B1240" t="str">
            <v>TA220SIR0D2C1700FS+6</v>
          </cell>
          <cell r="C1240" t="str">
            <v>Torre de suspensión tipo SC2 (5°)Tipo SC2+6</v>
          </cell>
          <cell r="D1240">
            <v>12813.953562547646</v>
          </cell>
        </row>
        <row r="1241">
          <cell r="B1241" t="str">
            <v>TA220SIR0D2C1700FA-3</v>
          </cell>
          <cell r="C1241" t="str">
            <v>Torre de ángulo menor tipo AC2 (30°)Tipo AC2-3</v>
          </cell>
          <cell r="D1241">
            <v>14365.471261197166</v>
          </cell>
        </row>
        <row r="1242">
          <cell r="B1242" t="str">
            <v>TA220SIR0D2C1700FA±0</v>
          </cell>
          <cell r="C1242" t="str">
            <v>Torre de ángulo menor tipo AC2 (30°)Tipo AC2±0</v>
          </cell>
          <cell r="D1242">
            <v>15943.919268809284</v>
          </cell>
        </row>
        <row r="1243">
          <cell r="B1243" t="str">
            <v>TA220SIR0D2C1700FA+3</v>
          </cell>
          <cell r="C1243" t="str">
            <v>Torre de ángulo menor tipo AC2 (30°)Tipo AC2+3</v>
          </cell>
          <cell r="D1243">
            <v>17522.367276421402</v>
          </cell>
        </row>
        <row r="1244">
          <cell r="B1244" t="str">
            <v>TA220SIR0D2C1700FB-3</v>
          </cell>
          <cell r="C1244" t="str">
            <v>Torre de ángulo mayor tipo BC2 (65°)Tipo BC2-3</v>
          </cell>
          <cell r="D1244">
            <v>19386.083887591059</v>
          </cell>
        </row>
        <row r="1245">
          <cell r="B1245" t="str">
            <v>TA220SIR0D2C1700FB±0</v>
          </cell>
          <cell r="C1245" t="str">
            <v>Torre de ángulo mayor tipo BC2 (65°)Tipo BC2±0</v>
          </cell>
          <cell r="D1245">
            <v>21588.066689967771</v>
          </cell>
        </row>
        <row r="1246">
          <cell r="B1246" t="str">
            <v>TA220SIR0D2C1700FB+3</v>
          </cell>
          <cell r="C1246" t="str">
            <v>Torre de ángulo mayor tipo BC2 (65°)Tipo BC2+3</v>
          </cell>
          <cell r="D1246">
            <v>24178.634692763906</v>
          </cell>
        </row>
        <row r="1247">
          <cell r="B1247" t="str">
            <v>TA220SIR0D2C1700FR-3</v>
          </cell>
          <cell r="C1247" t="str">
            <v>Torre de anclaje, retención intermedia y terminal (15°) Tipo RC2-3</v>
          </cell>
          <cell r="D1247">
            <v>24960.835113141507</v>
          </cell>
        </row>
        <row r="1248">
          <cell r="B1248" t="str">
            <v>TA220SIR0D2C1700FR±0</v>
          </cell>
          <cell r="C1248" t="str">
            <v>Torre de anclaje, retención intermedia y terminal (15°) Tipo RC2±0</v>
          </cell>
          <cell r="D1248">
            <v>27827.017963368457</v>
          </cell>
        </row>
        <row r="1249">
          <cell r="B1249" t="str">
            <v>TA220SIR0D2C1700FR+3</v>
          </cell>
          <cell r="C1249" t="str">
            <v>Torre de anclaje, retención intermedia y terminal (15°) Tipo RC2+3</v>
          </cell>
          <cell r="D1249">
            <v>30693.200813595406</v>
          </cell>
        </row>
        <row r="1250">
          <cell r="B1250" t="str">
            <v>TA220SIR0D2C1600FS-6</v>
          </cell>
          <cell r="C1250" t="str">
            <v>Torre de suspensión tipo SC2 (5°)Tipo SC2-6</v>
          </cell>
          <cell r="D1250">
            <v>7613.5753523655467</v>
          </cell>
        </row>
        <row r="1251">
          <cell r="B1251" t="str">
            <v>TA220SIR0D2C1600FS-3</v>
          </cell>
          <cell r="C1251" t="str">
            <v>Torre de suspensión tipo SC2 (5°)Tipo SC2-3</v>
          </cell>
          <cell r="D1251">
            <v>8711.0276554092288</v>
          </cell>
        </row>
        <row r="1252">
          <cell r="B1252" t="str">
            <v>TA220SIR0D2C1600FS±0</v>
          </cell>
          <cell r="C1252" t="str">
            <v>Torre de suspensión tipo SC2 (5°)Tipo SC2±0</v>
          </cell>
          <cell r="D1252">
            <v>9798.6812771757359</v>
          </cell>
        </row>
        <row r="1253">
          <cell r="B1253" t="str">
            <v>TA220SIR0D2C1600FS+3</v>
          </cell>
          <cell r="C1253" t="str">
            <v>Torre de suspensión tipo SC2 (5°)Tipo SC2+3</v>
          </cell>
          <cell r="D1253">
            <v>10876.536217665067</v>
          </cell>
        </row>
        <row r="1254">
          <cell r="B1254" t="str">
            <v>TA220SIR0D2C1600FS+6</v>
          </cell>
          <cell r="C1254" t="str">
            <v>Torre de suspensión tipo SC2 (5°)Tipo SC2+6</v>
          </cell>
          <cell r="D1254">
            <v>11954.391158154398</v>
          </cell>
        </row>
        <row r="1255">
          <cell r="B1255" t="str">
            <v>TA220SIR0D2C1600FA-3</v>
          </cell>
          <cell r="C1255" t="str">
            <v>Torre de ángulo menor tipo AC2 (30°)Tipo AC2-3</v>
          </cell>
          <cell r="D1255">
            <v>13401.832759056242</v>
          </cell>
        </row>
        <row r="1256">
          <cell r="B1256" t="str">
            <v>TA220SIR0D2C1600FA±0</v>
          </cell>
          <cell r="C1256" t="str">
            <v>Torre de ángulo menor tipo AC2 (30°)Tipo AC2±0</v>
          </cell>
          <cell r="D1256">
            <v>14874.398178752766</v>
          </cell>
        </row>
        <row r="1257">
          <cell r="B1257" t="str">
            <v>TA220SIR0D2C1600FA+3</v>
          </cell>
          <cell r="C1257" t="str">
            <v>Torre de ángulo menor tipo AC2 (30°)Tipo AC2+3</v>
          </cell>
          <cell r="D1257">
            <v>16346.963598449291</v>
          </cell>
        </row>
        <row r="1258">
          <cell r="B1258" t="str">
            <v>TA220SIR0D2C1600FB-3</v>
          </cell>
          <cell r="C1258" t="str">
            <v>Torre de ángulo mayor tipo BC2 (65°)Tipo BC2-3</v>
          </cell>
          <cell r="D1258">
            <v>18085.661750360061</v>
          </cell>
        </row>
        <row r="1259">
          <cell r="B1259" t="str">
            <v>TA220SIR0D2C1600FB±0</v>
          </cell>
          <cell r="C1259" t="str">
            <v>Torre de ángulo mayor tipo BC2 (65°)Tipo BC2±0</v>
          </cell>
          <cell r="D1259">
            <v>20139.935134031246</v>
          </cell>
        </row>
        <row r="1260">
          <cell r="B1260" t="str">
            <v>TA220SIR0D2C1600FB+3</v>
          </cell>
          <cell r="C1260" t="str">
            <v>Torre de ángulo mayor tipo BC2 (65°)Tipo BC2+3</v>
          </cell>
          <cell r="D1260">
            <v>22556.727350114998</v>
          </cell>
        </row>
        <row r="1261">
          <cell r="B1261" t="str">
            <v>TA220SIR0D2C1600FR-3</v>
          </cell>
          <cell r="C1261" t="str">
            <v>Torre de anclaje, retención intermedia y terminal (15°) Tipo RC2-3</v>
          </cell>
          <cell r="D1261">
            <v>23286.457619826349</v>
          </cell>
        </row>
        <row r="1262">
          <cell r="B1262" t="str">
            <v>TA220SIR0D2C1600FR±0</v>
          </cell>
          <cell r="C1262" t="str">
            <v>Torre de anclaje, retención intermedia y terminal (15°) Tipo RC2±0</v>
          </cell>
          <cell r="D1262">
            <v>25960.376387766275</v>
          </cell>
        </row>
        <row r="1263">
          <cell r="B1263" t="str">
            <v>TA220SIR0D2C1600FR+3</v>
          </cell>
          <cell r="C1263" t="str">
            <v>Torre de anclaje, retención intermedia y terminal (15°) Tipo RC2+3</v>
          </cell>
          <cell r="D1263">
            <v>28634.295155706201</v>
          </cell>
        </row>
        <row r="1264">
          <cell r="B1264" t="str">
            <v>TA220SIR0D1C1700FS-6</v>
          </cell>
          <cell r="C1264" t="str">
            <v>Torre de suspensión tipo SC2 (5°)Tipo SC2-6</v>
          </cell>
          <cell r="D1264">
            <v>6754.7949916283887</v>
          </cell>
        </row>
        <row r="1265">
          <cell r="B1265" t="str">
            <v>TA220SIR0D1C1700FS-3</v>
          </cell>
          <cell r="C1265" t="str">
            <v>Torre de suspensión tipo SC2 (5°)Tipo SC2-3</v>
          </cell>
          <cell r="D1265">
            <v>7728.4591345658137</v>
          </cell>
        </row>
        <row r="1266">
          <cell r="B1266" t="str">
            <v>TA220SIR0D1C1700FS±0</v>
          </cell>
          <cell r="C1266" t="str">
            <v>Torre de suspensión tipo SC2 (5°)Tipo SC2±0</v>
          </cell>
          <cell r="D1266">
            <v>8693.4298476555832</v>
          </cell>
        </row>
        <row r="1267">
          <cell r="B1267" t="str">
            <v>TA220SIR0D1C1700FS+3</v>
          </cell>
          <cell r="C1267" t="str">
            <v>Torre de suspensión tipo SC2 (5°)Tipo SC2+3</v>
          </cell>
          <cell r="D1267">
            <v>9649.7071308976974</v>
          </cell>
        </row>
        <row r="1268">
          <cell r="B1268" t="str">
            <v>TA220SIR0D1C1700FS+6</v>
          </cell>
          <cell r="C1268" t="str">
            <v>Torre de suspensión tipo SC2 (5°)Tipo SC2+6</v>
          </cell>
          <cell r="D1268">
            <v>10605.984414139812</v>
          </cell>
        </row>
        <row r="1269">
          <cell r="B1269" t="str">
            <v>TA220SIR0D1C1700FA-3</v>
          </cell>
          <cell r="C1269" t="str">
            <v>Torre de ángulo menor tipo AC2 (30°)Tipo AC2-3</v>
          </cell>
          <cell r="D1269">
            <v>11890.1604843758</v>
          </cell>
        </row>
        <row r="1270">
          <cell r="B1270" t="str">
            <v>TA220SIR0D1C1700FA±0</v>
          </cell>
          <cell r="C1270" t="str">
            <v>Torre de ángulo menor tipo AC2 (30°)Tipo AC2±0</v>
          </cell>
          <cell r="D1270">
            <v>13196.626508741176</v>
          </cell>
        </row>
        <row r="1271">
          <cell r="B1271" t="str">
            <v>TA220SIR0D1C1700FA+3</v>
          </cell>
          <cell r="C1271" t="str">
            <v>Torre de ángulo menor tipo AC2 (30°)Tipo AC2+3</v>
          </cell>
          <cell r="D1271">
            <v>14503.092533106552</v>
          </cell>
        </row>
        <row r="1272">
          <cell r="B1272" t="str">
            <v>TA220SIR0D1C1700FB-3</v>
          </cell>
          <cell r="C1272" t="str">
            <v>Torre de ángulo mayor tipo BC2 (65°)Tipo BC2-3</v>
          </cell>
          <cell r="D1272">
            <v>16045.672598966326</v>
          </cell>
        </row>
        <row r="1273">
          <cell r="B1273" t="str">
            <v>TA220SIR0D1C1700FB±0</v>
          </cell>
          <cell r="C1273" t="str">
            <v>Torre de ángulo mayor tipo BC2 (65°)Tipo BC2±0</v>
          </cell>
          <cell r="D1273">
            <v>17868.232292835553</v>
          </cell>
        </row>
        <row r="1274">
          <cell r="B1274" t="str">
            <v>TA220SIR0D1C1700FB+3</v>
          </cell>
          <cell r="C1274" t="str">
            <v>Torre de ángulo mayor tipo BC2 (65°)Tipo BC2+3</v>
          </cell>
          <cell r="D1274">
            <v>20012.420167975823</v>
          </cell>
        </row>
        <row r="1275">
          <cell r="B1275" t="str">
            <v>TA220SIR0D1C1700FR-3</v>
          </cell>
          <cell r="C1275" t="str">
            <v>Torre de anclaje, retención intermedia y terminal (15°) Tipo RC2-3</v>
          </cell>
          <cell r="D1275">
            <v>20659.839828642132</v>
          </cell>
        </row>
        <row r="1276">
          <cell r="B1276" t="str">
            <v>TA220SIR0D1C1700FR±0</v>
          </cell>
          <cell r="C1276" t="str">
            <v>Torre de anclaje, retención intermedia y terminal (15°) Tipo RC2±0</v>
          </cell>
          <cell r="D1276">
            <v>23032.151425465028</v>
          </cell>
        </row>
        <row r="1277">
          <cell r="B1277" t="str">
            <v>TA220SIR0D1C1700FR+3</v>
          </cell>
          <cell r="C1277" t="str">
            <v>Torre de anclaje, retención intermedia y terminal (15°) Tipo RC2+3</v>
          </cell>
          <cell r="D1277">
            <v>25404.463022287924</v>
          </cell>
        </row>
        <row r="1278">
          <cell r="B1278" t="str">
            <v>TA220SIR0D1C1600FS-6</v>
          </cell>
          <cell r="C1278" t="str">
            <v>Torre de suspensión tipo SC2 (5°)Tipo SC2-6</v>
          </cell>
          <cell r="D1278">
            <v>6214.8595362958586</v>
          </cell>
        </row>
        <row r="1279">
          <cell r="B1279" t="str">
            <v>TA220SIR0D1C1600FS-3</v>
          </cell>
          <cell r="C1279" t="str">
            <v>Torre de suspensión tipo SC2 (5°)Tipo SC2-3</v>
          </cell>
          <cell r="D1279">
            <v>7110.6951451312971</v>
          </cell>
        </row>
        <row r="1280">
          <cell r="B1280" t="str">
            <v>TA220SIR0D1C1600FS±0</v>
          </cell>
          <cell r="C1280" t="str">
            <v>Torre de suspensión tipo SC2 (5°)Tipo SC2±0</v>
          </cell>
          <cell r="D1280">
            <v>7998.5322217449911</v>
          </cell>
        </row>
        <row r="1281">
          <cell r="B1281" t="str">
            <v>TA220SIR0D1C1600FS+3</v>
          </cell>
          <cell r="C1281" t="str">
            <v>Torre de suspensión tipo SC2 (5°)Tipo SC2+3</v>
          </cell>
          <cell r="D1281">
            <v>8878.3707661369408</v>
          </cell>
        </row>
        <row r="1282">
          <cell r="B1282" t="str">
            <v>TA220SIR0D1C1600FS+6</v>
          </cell>
          <cell r="C1282" t="str">
            <v>Torre de suspensión tipo SC2 (5°)Tipo SC2+6</v>
          </cell>
          <cell r="D1282">
            <v>9758.2093105288895</v>
          </cell>
        </row>
        <row r="1283">
          <cell r="B1283" t="str">
            <v>TA220SIR0D1C1600FA-3</v>
          </cell>
          <cell r="C1283" t="str">
            <v>Torre de ángulo menor tipo AC2 (30°)Tipo AC2-3</v>
          </cell>
          <cell r="D1283">
            <v>10939.736493260616</v>
          </cell>
        </row>
        <row r="1284">
          <cell r="B1284" t="str">
            <v>TA220SIR0D1C1600FA±0</v>
          </cell>
          <cell r="C1284" t="str">
            <v>Torre de ángulo menor tipo AC2 (30°)Tipo AC2±0</v>
          </cell>
          <cell r="D1284">
            <v>12141.771912608896</v>
          </cell>
        </row>
        <row r="1285">
          <cell r="B1285" t="str">
            <v>TA220SIR0D1C1600FA+3</v>
          </cell>
          <cell r="C1285" t="str">
            <v>Torre de ángulo menor tipo AC2 (30°)Tipo AC2+3</v>
          </cell>
          <cell r="D1285">
            <v>13343.807331957176</v>
          </cell>
        </row>
        <row r="1286">
          <cell r="B1286" t="str">
            <v>TA220SIR0D1C1600FB-3</v>
          </cell>
          <cell r="C1286" t="str">
            <v>Torre de ángulo mayor tipo BC2 (65°)Tipo BC2-3</v>
          </cell>
          <cell r="D1286">
            <v>14763.083334365856</v>
          </cell>
        </row>
        <row r="1287">
          <cell r="B1287" t="str">
            <v>TA220SIR0D1C1600FB±0</v>
          </cell>
          <cell r="C1287" t="str">
            <v>Torre de ángulo mayor tipo BC2 (65°)Tipo BC2±0</v>
          </cell>
          <cell r="D1287">
            <v>16439.959169672446</v>
          </cell>
        </row>
        <row r="1288">
          <cell r="B1288" t="str">
            <v>TA220SIR0D1C1600FB+3</v>
          </cell>
          <cell r="C1288" t="str">
            <v>Torre de ángulo mayor tipo BC2 (65°)Tipo BC2+3</v>
          </cell>
          <cell r="D1288">
            <v>18412.75427003314</v>
          </cell>
        </row>
        <row r="1289">
          <cell r="B1289" t="str">
            <v>TA220SIR0D1C1600FR-3</v>
          </cell>
          <cell r="C1289" t="str">
            <v>Torre de anclaje, retención intermedia y terminal (15°) Tipo RC2-3</v>
          </cell>
          <cell r="D1289">
            <v>19008.423310627881</v>
          </cell>
        </row>
        <row r="1290">
          <cell r="B1290" t="str">
            <v>TA220SIR0D1C1600FR±0</v>
          </cell>
          <cell r="C1290" t="str">
            <v>Torre de anclaje, retención intermedia y terminal (15°) Tipo RC2±0</v>
          </cell>
          <cell r="D1290">
            <v>21191.107369707781</v>
          </cell>
        </row>
        <row r="1291">
          <cell r="B1291" t="str">
            <v>TA220SIR0D1C1600FR+3</v>
          </cell>
          <cell r="C1291" t="str">
            <v>Torre de anclaje, retención intermedia y terminal (15°) Tipo RC2+3</v>
          </cell>
          <cell r="D1291">
            <v>23373.791428787681</v>
          </cell>
        </row>
        <row r="1292">
          <cell r="B1292" t="str">
            <v>TA220SER0S2C4500FS-6</v>
          </cell>
          <cell r="C1292" t="str">
            <v>Torre de suspensión tipo SC1 (5°)Tipo SC1-6</v>
          </cell>
          <cell r="D1292">
            <v>5237.2944508569999</v>
          </cell>
        </row>
        <row r="1293">
          <cell r="B1293" t="str">
            <v>TA220SER0S2C4500FS-3</v>
          </cell>
          <cell r="C1293" t="str">
            <v>Torre de suspensión tipo SC1 (5°)Tipo SC1-3</v>
          </cell>
          <cell r="D1293">
            <v>5992.2197771066576</v>
          </cell>
        </row>
        <row r="1294">
          <cell r="B1294" t="str">
            <v>TA220SER0S2C4500FS±0</v>
          </cell>
          <cell r="C1294" t="str">
            <v>Torre de suspensión tipo SC1 (5°)Tipo SC1±0</v>
          </cell>
          <cell r="D1294">
            <v>6740.4046986576577</v>
          </cell>
        </row>
        <row r="1295">
          <cell r="B1295" t="str">
            <v>TA220SER0S2C4500FS+3</v>
          </cell>
          <cell r="C1295" t="str">
            <v>Torre de suspensión tipo SC1 (5°)Tipo SC1+3</v>
          </cell>
          <cell r="D1295">
            <v>7481.8492155100012</v>
          </cell>
        </row>
        <row r="1296">
          <cell r="B1296" t="str">
            <v>TA220SER0S2C4500FS+6</v>
          </cell>
          <cell r="C1296" t="str">
            <v>Torre de suspensión tipo SC1 (5°)Tipo SC1+6</v>
          </cell>
          <cell r="D1296">
            <v>8223.2937323623428</v>
          </cell>
        </row>
        <row r="1297">
          <cell r="B1297" t="str">
            <v>TA220SER0S2C4500FA-3</v>
          </cell>
          <cell r="C1297" t="str">
            <v>Torre de ángulo menor tipo AC1 (30°)Tipo AC1-3</v>
          </cell>
          <cell r="D1297">
            <v>9218.9728336386543</v>
          </cell>
        </row>
        <row r="1298">
          <cell r="B1298" t="str">
            <v>TA220SER0S2C4500FA±0</v>
          </cell>
          <cell r="C1298" t="str">
            <v>Torre de ángulo menor tipo AC1 (30°)Tipo AC1±0</v>
          </cell>
          <cell r="D1298">
            <v>10231.934332562325</v>
          </cell>
        </row>
        <row r="1299">
          <cell r="B1299" t="str">
            <v>TA220SER0S2C4500FA+3</v>
          </cell>
          <cell r="C1299" t="str">
            <v>Torre de ángulo menor tipo AC1 (30°)Tipo AC1+3</v>
          </cell>
          <cell r="D1299">
            <v>11244.895831485996</v>
          </cell>
        </row>
        <row r="1300">
          <cell r="B1300" t="str">
            <v>TA220SER0S2C4500FB-3</v>
          </cell>
          <cell r="C1300" t="str">
            <v>Torre de ángulo mayor tipo BC1 (65°)Tipo BC1-3</v>
          </cell>
          <cell r="D1300">
            <v>12440.927099487872</v>
          </cell>
        </row>
        <row r="1301">
          <cell r="B1301" t="str">
            <v>TA220SER0S2C4500FB±0</v>
          </cell>
          <cell r="C1301" t="str">
            <v>Torre de ángulo mayor tipo BC1 (65°)Tipo BC1±0</v>
          </cell>
          <cell r="D1301">
            <v>13854.039086289389</v>
          </cell>
        </row>
        <row r="1302">
          <cell r="B1302" t="str">
            <v>TA220SER0S2C4500FB+3</v>
          </cell>
          <cell r="C1302" t="str">
            <v>Torre de ángulo mayor tipo BC1 (65°)Tipo BC1+3</v>
          </cell>
          <cell r="D1302">
            <v>15516.523776644117</v>
          </cell>
        </row>
        <row r="1303">
          <cell r="B1303" t="str">
            <v>TA220SER0S2C4500FR-3</v>
          </cell>
          <cell r="C1303" t="str">
            <v>Torre de anclaje, retención intermedia y terminal (15°) Tipo RC1-3</v>
          </cell>
          <cell r="D1303">
            <v>16018.497174857639</v>
          </cell>
        </row>
        <row r="1304">
          <cell r="B1304" t="str">
            <v>TA220SER0S2C4500FR±0</v>
          </cell>
          <cell r="C1304" t="str">
            <v>Torre de anclaje, retención intermedia y terminal (15°) Tipo RC1±0</v>
          </cell>
          <cell r="D1304">
            <v>17857.856382227023</v>
          </cell>
        </row>
        <row r="1305">
          <cell r="B1305" t="str">
            <v>TA220SER0S2C4500FR+3</v>
          </cell>
          <cell r="C1305" t="str">
            <v>Torre de anclaje, retención intermedia y terminal (15°) Tipo RC1+3</v>
          </cell>
          <cell r="D1305">
            <v>19697.215589596406</v>
          </cell>
        </row>
        <row r="1306">
          <cell r="B1306" t="str">
            <v>TA220SER0S2C4400FS-6</v>
          </cell>
          <cell r="C1306" t="str">
            <v>Torre de suspensión tipo SC1 (5°)Tipo SC1-6</v>
          </cell>
          <cell r="D1306">
            <v>5045.1720113305164</v>
          </cell>
        </row>
        <row r="1307">
          <cell r="B1307" t="str">
            <v>TA220SER0S2C4400FS-3</v>
          </cell>
          <cell r="C1307" t="str">
            <v>Torre de suspensión tipo SC1 (5°)Tipo SC1-3</v>
          </cell>
          <cell r="D1307">
            <v>5772.4040129637442</v>
          </cell>
        </row>
        <row r="1308">
          <cell r="B1308" t="str">
            <v>TA220SER0S2C4400FS±0</v>
          </cell>
          <cell r="C1308" t="str">
            <v>Torre de suspensión tipo SC1 (5°)Tipo SC1±0</v>
          </cell>
          <cell r="D1308">
            <v>6493.1428717252466</v>
          </cell>
        </row>
        <row r="1309">
          <cell r="B1309" t="str">
            <v>TA220SER0S2C4400FS+3</v>
          </cell>
          <cell r="C1309" t="str">
            <v>Torre de suspensión tipo SC1 (5°)Tipo SC1+3</v>
          </cell>
          <cell r="D1309">
            <v>7207.3885876150243</v>
          </cell>
        </row>
        <row r="1310">
          <cell r="B1310" t="str">
            <v>TA220SER0S2C4400FS+6</v>
          </cell>
          <cell r="C1310" t="str">
            <v>Torre de suspensión tipo SC1 (5°)Tipo SC1+6</v>
          </cell>
          <cell r="D1310">
            <v>7921.6343035048003</v>
          </cell>
        </row>
        <row r="1311">
          <cell r="B1311" t="str">
            <v>TA220SER0S2C4400FA-3</v>
          </cell>
          <cell r="C1311" t="str">
            <v>Torre de ángulo menor tipo AC1 (30°)Tipo AC1-3</v>
          </cell>
          <cell r="D1311">
            <v>8880.788382230312</v>
          </cell>
        </row>
        <row r="1312">
          <cell r="B1312" t="str">
            <v>TA220SER0S2C4400FA±0</v>
          </cell>
          <cell r="C1312" t="str">
            <v>Torre de ángulo menor tipo AC1 (30°)Tipo AC1±0</v>
          </cell>
          <cell r="D1312">
            <v>9856.5908792789251</v>
          </cell>
        </row>
        <row r="1313">
          <cell r="B1313" t="str">
            <v>TA220SER0S2C4400FA+3</v>
          </cell>
          <cell r="C1313" t="str">
            <v>Torre de ángulo menor tipo AC1 (30°)Tipo AC1+3</v>
          </cell>
          <cell r="D1313">
            <v>10832.393376327538</v>
          </cell>
        </row>
        <row r="1314">
          <cell r="B1314" t="str">
            <v>TA220SER0S2C4400FB-3</v>
          </cell>
          <cell r="C1314" t="str">
            <v>Torre de ángulo mayor tipo BC1 (65°)Tipo BC1-3</v>
          </cell>
          <cell r="D1314">
            <v>11984.549997388212</v>
          </cell>
        </row>
        <row r="1315">
          <cell r="B1315" t="str">
            <v>TA220SER0S2C4400FB±0</v>
          </cell>
          <cell r="C1315" t="str">
            <v>Torre de ángulo mayor tipo BC1 (65°)Tipo BC1±0</v>
          </cell>
          <cell r="D1315">
            <v>13345.824050543666</v>
          </cell>
        </row>
        <row r="1316">
          <cell r="B1316" t="str">
            <v>TA220SER0S2C4400FB+3</v>
          </cell>
          <cell r="C1316" t="str">
            <v>Torre de ángulo mayor tipo BC1 (65°)Tipo BC1+3</v>
          </cell>
          <cell r="D1316">
            <v>14947.322936608907</v>
          </cell>
        </row>
        <row r="1317">
          <cell r="B1317" t="str">
            <v>TA220SER0S2C4400FR-3</v>
          </cell>
          <cell r="C1317" t="str">
            <v>Torre de anclaje, retención intermedia y terminal (15°) Tipo RC1-3</v>
          </cell>
          <cell r="D1317">
            <v>15430.882179432256</v>
          </cell>
        </row>
        <row r="1318">
          <cell r="B1318" t="str">
            <v>TA220SER0S2C4400FR±0</v>
          </cell>
          <cell r="C1318" t="str">
            <v>Torre de anclaje, retención intermedia y terminal (15°) Tipo RC1±0</v>
          </cell>
          <cell r="D1318">
            <v>17202.767201150786</v>
          </cell>
        </row>
        <row r="1319">
          <cell r="B1319" t="str">
            <v>TA220SER0S2C4400FR+3</v>
          </cell>
          <cell r="C1319" t="str">
            <v>Torre de anclaje, retención intermedia y terminal (15°) Tipo RC1+3</v>
          </cell>
          <cell r="D1319">
            <v>18974.652222869317</v>
          </cell>
        </row>
        <row r="1320">
          <cell r="B1320" t="str">
            <v>TA220SER0S2C4600FS-6</v>
          </cell>
          <cell r="C1320" t="str">
            <v>Torre de suspensión tipo SC1 (5°)Tipo SC1-6</v>
          </cell>
          <cell r="D1320">
            <v>5441.2769462697433</v>
          </cell>
        </row>
        <row r="1321">
          <cell r="B1321" t="str">
            <v>TA220SER0S2C4600FS-3</v>
          </cell>
          <cell r="C1321" t="str">
            <v>Torre de suspensión tipo SC1 (5°)Tipo SC1-3</v>
          </cell>
          <cell r="D1321">
            <v>6225.605154741058</v>
          </cell>
        </row>
        <row r="1322">
          <cell r="B1322" t="str">
            <v>TA220SER0S2C4600FS±0</v>
          </cell>
          <cell r="C1322" t="str">
            <v>Torre de suspensión tipo SC1 (5°)Tipo SC1±0</v>
          </cell>
          <cell r="D1322">
            <v>7002.9304327795926</v>
          </cell>
        </row>
        <row r="1323">
          <cell r="B1323" t="str">
            <v>TA220SER0S2C4600FS+3</v>
          </cell>
          <cell r="C1323" t="str">
            <v>Torre de suspensión tipo SC1 (5°)Tipo SC1+3</v>
          </cell>
          <cell r="D1323">
            <v>7773.2527803853482</v>
          </cell>
        </row>
        <row r="1324">
          <cell r="B1324" t="str">
            <v>TA220SER0S2C4600FS+6</v>
          </cell>
          <cell r="C1324" t="str">
            <v>Torre de suspensión tipo SC1 (5°)Tipo SC1+6</v>
          </cell>
          <cell r="D1324">
            <v>8543.5751279911019</v>
          </cell>
        </row>
        <row r="1325">
          <cell r="B1325" t="str">
            <v>TA220SER0S2C4600FA-3</v>
          </cell>
          <cell r="C1325" t="str">
            <v>Torre de ángulo menor tipo AC1 (30°)Tipo AC1-3</v>
          </cell>
          <cell r="D1325">
            <v>9578.03400566044</v>
          </cell>
        </row>
        <row r="1326">
          <cell r="B1326" t="str">
            <v>TA220SER0S2C4600FA±0</v>
          </cell>
          <cell r="C1326" t="str">
            <v>Torre de ángulo menor tipo AC1 (30°)Tipo AC1±0</v>
          </cell>
          <cell r="D1326">
            <v>10630.448396959422</v>
          </cell>
        </row>
        <row r="1327">
          <cell r="B1327" t="str">
            <v>TA220SER0S2C4600FA+3</v>
          </cell>
          <cell r="C1327" t="str">
            <v>Torre de ángulo menor tipo AC1 (30°)Tipo AC1+3</v>
          </cell>
          <cell r="D1327">
            <v>11682.862788258404</v>
          </cell>
        </row>
        <row r="1328">
          <cell r="B1328" t="str">
            <v>TA220SER0S2C4600FB-3</v>
          </cell>
          <cell r="C1328" t="str">
            <v>Torre de ángulo mayor tipo BC1 (65°)Tipo BC1-3</v>
          </cell>
          <cell r="D1328">
            <v>12925.477162275787</v>
          </cell>
        </row>
        <row r="1329">
          <cell r="B1329" t="str">
            <v>TA220SER0S2C4600FB±0</v>
          </cell>
          <cell r="C1329" t="str">
            <v>Torre de ángulo mayor tipo BC1 (65°)Tipo BC1±0</v>
          </cell>
          <cell r="D1329">
            <v>14393.627129483059</v>
          </cell>
        </row>
        <row r="1330">
          <cell r="B1330" t="str">
            <v>TA220SER0S2C4600FB+3</v>
          </cell>
          <cell r="C1330" t="str">
            <v>Torre de ángulo mayor tipo BC1 (65°)Tipo BC1+3</v>
          </cell>
          <cell r="D1330">
            <v>16120.862385021028</v>
          </cell>
        </row>
        <row r="1331">
          <cell r="B1331" t="str">
            <v>TA220SER0S2C4600FR-3</v>
          </cell>
          <cell r="C1331" t="str">
            <v>Torre de anclaje, retención intermedia y terminal (15°) Tipo RC1-3</v>
          </cell>
          <cell r="D1331">
            <v>16642.386676803584</v>
          </cell>
        </row>
        <row r="1332">
          <cell r="B1332" t="str">
            <v>TA220SER0S2C4600FR±0</v>
          </cell>
          <cell r="C1332" t="str">
            <v>Torre de anclaje, retención intermedia y terminal (15°) Tipo RC1±0</v>
          </cell>
          <cell r="D1332">
            <v>18553.385369903663</v>
          </cell>
        </row>
        <row r="1333">
          <cell r="B1333" t="str">
            <v>TA220SER0S2C4600FR+3</v>
          </cell>
          <cell r="C1333" t="str">
            <v>Torre de anclaje, retención intermedia y terminal (15°) Tipo RC1+3</v>
          </cell>
          <cell r="D1333">
            <v>20464.384063003741</v>
          </cell>
        </row>
        <row r="1334">
          <cell r="B1334" t="str">
            <v>TA220SER0S1C4500FS-6</v>
          </cell>
          <cell r="C1334" t="str">
            <v>Torre de suspensión tipo SC1 (5°)Tipo SC1-6</v>
          </cell>
          <cell r="D1334">
            <v>3948.9293446643051</v>
          </cell>
        </row>
        <row r="1335">
          <cell r="B1335" t="str">
            <v>TA220SER0S1C4500FS-3</v>
          </cell>
          <cell r="C1335" t="str">
            <v>Torre de suspensión tipo SC1 (5°)Tipo SC1-3</v>
          </cell>
          <cell r="D1335">
            <v>4518.1443853366372</v>
          </cell>
        </row>
        <row r="1336">
          <cell r="B1336" t="str">
            <v>TA220SER0S1C4500FS±0</v>
          </cell>
          <cell r="C1336" t="str">
            <v>Torre de suspensión tipo SC1 (5°)Tipo SC1±0</v>
          </cell>
          <cell r="D1336">
            <v>5082.2771488601093</v>
          </cell>
        </row>
        <row r="1337">
          <cell r="B1337" t="str">
            <v>TA220SER0S1C4500FS+3</v>
          </cell>
          <cell r="C1337" t="str">
            <v>Torre de suspensión tipo SC1 (5°)Tipo SC1+3</v>
          </cell>
          <cell r="D1337">
            <v>5641.327635234722</v>
          </cell>
        </row>
        <row r="1338">
          <cell r="B1338" t="str">
            <v>TA220SER0S1C4500FS+6</v>
          </cell>
          <cell r="C1338" t="str">
            <v>Torre de suspensión tipo SC1 (5°)Tipo SC1+6</v>
          </cell>
          <cell r="D1338">
            <v>6200.378121609333</v>
          </cell>
        </row>
        <row r="1339">
          <cell r="B1339" t="str">
            <v>TA220SER0S1C4500FA-3</v>
          </cell>
          <cell r="C1339" t="str">
            <v>Torre de ángulo menor tipo AC1 (30°)Tipo AC1-3</v>
          </cell>
          <cell r="D1339">
            <v>6951.1219374846514</v>
          </cell>
        </row>
        <row r="1340">
          <cell r="B1340" t="str">
            <v>TA220SER0S1C4500FA±0</v>
          </cell>
          <cell r="C1340" t="str">
            <v>Torre de ángulo menor tipo AC1 (30°)Tipo AC1±0</v>
          </cell>
          <cell r="D1340">
            <v>7714.8967119696463</v>
          </cell>
        </row>
        <row r="1341">
          <cell r="B1341" t="str">
            <v>TA220SER0S1C4500FA+3</v>
          </cell>
          <cell r="C1341" t="str">
            <v>Torre de ángulo menor tipo AC1 (30°)Tipo AC1+3</v>
          </cell>
          <cell r="D1341">
            <v>8478.6714864546411</v>
          </cell>
        </row>
        <row r="1342">
          <cell r="B1342" t="str">
            <v>TA220SER0S1C4500FB-3</v>
          </cell>
          <cell r="C1342" t="str">
            <v>Torre de ángulo mayor tipo BC1 (65°)Tipo BC1-3</v>
          </cell>
          <cell r="D1342">
            <v>9380.4811929101979</v>
          </cell>
        </row>
        <row r="1343">
          <cell r="B1343" t="str">
            <v>TA220SER0S1C4500FB±0</v>
          </cell>
          <cell r="C1343" t="str">
            <v>Torre de ángulo mayor tipo BC1 (65°)Tipo BC1±0</v>
          </cell>
          <cell r="D1343">
            <v>10445.970148006902</v>
          </cell>
        </row>
        <row r="1344">
          <cell r="B1344" t="str">
            <v>TA220SER0S1C4500FB+3</v>
          </cell>
          <cell r="C1344" t="str">
            <v>Torre de ángulo mayor tipo BC1 (65°)Tipo BC1+3</v>
          </cell>
          <cell r="D1344">
            <v>11699.486565767731</v>
          </cell>
        </row>
        <row r="1345">
          <cell r="B1345" t="str">
            <v>TA220SER0S1C4500FR-3</v>
          </cell>
          <cell r="C1345" t="str">
            <v>Torre de anclaje, retención intermedia y terminal (15°) Tipo RC1-3</v>
          </cell>
          <cell r="D1345">
            <v>12077.975402140462</v>
          </cell>
        </row>
        <row r="1346">
          <cell r="B1346" t="str">
            <v>TA220SER0S1C4500FR±0</v>
          </cell>
          <cell r="C1346" t="str">
            <v>Torre de anclaje, retención intermedia y terminal (15°) Tipo RC1±0</v>
          </cell>
          <cell r="D1346">
            <v>13464.855520780895</v>
          </cell>
        </row>
        <row r="1347">
          <cell r="B1347" t="str">
            <v>TA220SER0S1C4500FR+3</v>
          </cell>
          <cell r="C1347" t="str">
            <v>Torre de anclaje, retención intermedia y terminal (15°) Tipo RC1+3</v>
          </cell>
          <cell r="D1347">
            <v>14851.735639421328</v>
          </cell>
        </row>
        <row r="1348">
          <cell r="B1348" t="str">
            <v>TA220SER0S1C4400FS-6</v>
          </cell>
          <cell r="C1348" t="str">
            <v>Torre de suspensión tipo SC1 (5°)Tipo SC1-6</v>
          </cell>
          <cell r="D1348">
            <v>3973.7229436042153</v>
          </cell>
        </row>
        <row r="1349">
          <cell r="B1349" t="str">
            <v>TA220SER0S1C4400FS-3</v>
          </cell>
          <cell r="C1349" t="str">
            <v>Torre de suspensión tipo SC1 (5°)Tipo SC1-3</v>
          </cell>
          <cell r="D1349">
            <v>4546.5118363759939</v>
          </cell>
        </row>
        <row r="1350">
          <cell r="B1350" t="str">
            <v>TA220SER0S1C4400FS±0</v>
          </cell>
          <cell r="C1350" t="str">
            <v>Torre de suspensión tipo SC1 (5°)Tipo SC1±0</v>
          </cell>
          <cell r="D1350">
            <v>5114.1865426051672</v>
          </cell>
        </row>
        <row r="1351">
          <cell r="B1351" t="str">
            <v>TA220SER0S1C4400FS+3</v>
          </cell>
          <cell r="C1351" t="str">
            <v>Torre de suspensión tipo SC1 (5°)Tipo SC1+3</v>
          </cell>
          <cell r="D1351">
            <v>5676.7470622917363</v>
          </cell>
        </row>
        <row r="1352">
          <cell r="B1352" t="str">
            <v>TA220SER0S1C4400FS+6</v>
          </cell>
          <cell r="C1352" t="str">
            <v>Torre de suspensión tipo SC1 (5°)Tipo SC1+6</v>
          </cell>
          <cell r="D1352">
            <v>6239.3075819783035</v>
          </cell>
        </row>
        <row r="1353">
          <cell r="B1353" t="str">
            <v>TA220SER0S1C4400FA-3</v>
          </cell>
          <cell r="C1353" t="str">
            <v>Torre de ángulo menor tipo AC1 (30°)Tipo AC1-3</v>
          </cell>
          <cell r="D1353">
            <v>6994.7649896788544</v>
          </cell>
        </row>
        <row r="1354">
          <cell r="B1354" t="str">
            <v>TA220SER0S1C4400FA±0</v>
          </cell>
          <cell r="C1354" t="str">
            <v>Torre de ángulo menor tipo AC1 (30°)Tipo AC1±0</v>
          </cell>
          <cell r="D1354">
            <v>7763.3351716746438</v>
          </cell>
        </row>
        <row r="1355">
          <cell r="B1355" t="str">
            <v>TA220SER0S1C4400FA+3</v>
          </cell>
          <cell r="C1355" t="str">
            <v>Torre de ángulo menor tipo AC1 (30°)Tipo AC1+3</v>
          </cell>
          <cell r="D1355">
            <v>8531.9053536704341</v>
          </cell>
        </row>
        <row r="1356">
          <cell r="B1356" t="str">
            <v>TA220SER0S1C4400FB-3</v>
          </cell>
          <cell r="C1356" t="str">
            <v>Torre de ángulo mayor tipo BC1 (65°)Tipo BC1-3</v>
          </cell>
          <cell r="D1356">
            <v>9439.3771285578259</v>
          </cell>
        </row>
        <row r="1357">
          <cell r="B1357" t="str">
            <v>TA220SER0S1C4400FB±0</v>
          </cell>
          <cell r="C1357" t="str">
            <v>Torre de ángulo mayor tipo BC1 (65°)Tipo BC1±0</v>
          </cell>
          <cell r="D1357">
            <v>10511.555822447468</v>
          </cell>
        </row>
        <row r="1358">
          <cell r="B1358" t="str">
            <v>TA220SER0S1C4400FB+3</v>
          </cell>
          <cell r="C1358" t="str">
            <v>Torre de ángulo mayor tipo BC1 (65°)Tipo BC1+3</v>
          </cell>
          <cell r="D1358">
            <v>11772.942521141165</v>
          </cell>
        </row>
        <row r="1359">
          <cell r="B1359" t="str">
            <v>TA220SER0S1C4400FR-3</v>
          </cell>
          <cell r="C1359" t="str">
            <v>Torre de anclaje, retención intermedia y terminal (15°) Tipo RC1-3</v>
          </cell>
          <cell r="D1359">
            <v>12153.807723255903</v>
          </cell>
        </row>
        <row r="1360">
          <cell r="B1360" t="str">
            <v>TA220SER0S1C4400FR±0</v>
          </cell>
          <cell r="C1360" t="str">
            <v>Torre de anclaje, retención intermedia y terminal (15°) Tipo RC1±0</v>
          </cell>
          <cell r="D1360">
            <v>13549.395455134785</v>
          </cell>
        </row>
        <row r="1361">
          <cell r="B1361" t="str">
            <v>TA220SER0S1C4400FR+3</v>
          </cell>
          <cell r="C1361" t="str">
            <v>Torre de anclaje, retención intermedia y terminal (15°) Tipo RC1+3</v>
          </cell>
          <cell r="D1361">
            <v>14944.983187013668</v>
          </cell>
        </row>
        <row r="1362">
          <cell r="B1362" t="str">
            <v>TA220SER0S1C1600FS-6</v>
          </cell>
          <cell r="C1362" t="str">
            <v>Torre de suspensión tipo SC1 (5°)Tipo SC1-6</v>
          </cell>
          <cell r="D1362">
            <v>4148.4240939403744</v>
          </cell>
        </row>
        <row r="1363">
          <cell r="B1363" t="str">
            <v>TA220SER0S1C1600FS-3</v>
          </cell>
          <cell r="C1363" t="str">
            <v>Torre de suspensión tipo SC1 (5°)Tipo SC1-3</v>
          </cell>
          <cell r="D1363">
            <v>4746.3951345083569</v>
          </cell>
        </row>
        <row r="1364">
          <cell r="B1364" t="str">
            <v>TA220SER0S1C1600FS±0</v>
          </cell>
          <cell r="C1364" t="str">
            <v>Torre de suspensión tipo SC1 (5°)Tipo SC1±0</v>
          </cell>
          <cell r="D1364">
            <v>5339.0271479284102</v>
          </cell>
        </row>
        <row r="1365">
          <cell r="B1365" t="str">
            <v>TA220SER0S1C1600FS+3</v>
          </cell>
          <cell r="C1365" t="str">
            <v>Torre de suspensión tipo SC1 (5°)Tipo SC1+3</v>
          </cell>
          <cell r="D1365">
            <v>5926.3201342005359</v>
          </cell>
        </row>
        <row r="1366">
          <cell r="B1366" t="str">
            <v>TA220SER0S1C1600FS+6</v>
          </cell>
          <cell r="C1366" t="str">
            <v>Torre de suspensión tipo SC1 (5°)Tipo SC1+6</v>
          </cell>
          <cell r="D1366">
            <v>6513.6131204726598</v>
          </cell>
        </row>
        <row r="1367">
          <cell r="B1367" t="str">
            <v>TA220SER0S1C1600FA-3</v>
          </cell>
          <cell r="C1367" t="str">
            <v>Torre de ángulo menor tipo AC1 (30°)Tipo AC1-3</v>
          </cell>
          <cell r="D1367">
            <v>7302.2835327103494</v>
          </cell>
        </row>
        <row r="1368">
          <cell r="B1368" t="str">
            <v>TA220SER0S1C1600FA±0</v>
          </cell>
          <cell r="C1368" t="str">
            <v>Torre de ángulo menor tipo AC1 (30°)Tipo AC1±0</v>
          </cell>
          <cell r="D1368">
            <v>8104.6432105553267</v>
          </cell>
        </row>
        <row r="1369">
          <cell r="B1369" t="str">
            <v>TA220SER0S1C1600FA+3</v>
          </cell>
          <cell r="C1369" t="str">
            <v>Torre de ángulo menor tipo AC1 (30°)Tipo AC1+3</v>
          </cell>
          <cell r="D1369">
            <v>8907.0028884003041</v>
          </cell>
        </row>
        <row r="1370">
          <cell r="B1370" t="str">
            <v>TA220SER0S1C1600FB-3</v>
          </cell>
          <cell r="C1370" t="str">
            <v>Torre de ángulo mayor tipo BC1 (65°)Tipo BC1-3</v>
          </cell>
          <cell r="D1370">
            <v>9854.3708425685381</v>
          </cell>
        </row>
        <row r="1371">
          <cell r="B1371" t="str">
            <v>TA220SER0S1C1600FB±0</v>
          </cell>
          <cell r="C1371" t="str">
            <v>Torre de ángulo mayor tipo BC1 (65°)Tipo BC1±0</v>
          </cell>
          <cell r="D1371">
            <v>10973.686907091913</v>
          </cell>
        </row>
        <row r="1372">
          <cell r="B1372" t="str">
            <v>TA220SER0S1C1600FB+3</v>
          </cell>
          <cell r="C1372" t="str">
            <v>Torre de ángulo mayor tipo BC1 (65°)Tipo BC1+3</v>
          </cell>
          <cell r="D1372">
            <v>12290.529335942943</v>
          </cell>
        </row>
        <row r="1373">
          <cell r="B1373" t="str">
            <v>TA220SER0S1C1600FR-3</v>
          </cell>
          <cell r="C1373" t="str">
            <v>Torre de anclaje, retención intermedia y terminal (15°) Tipo RC1-3</v>
          </cell>
          <cell r="D1373">
            <v>12688.138933647602</v>
          </cell>
        </row>
        <row r="1374">
          <cell r="B1374" t="str">
            <v>TA220SER0S1C1600FR±0</v>
          </cell>
          <cell r="C1374" t="str">
            <v>Torre de anclaje, retención intermedia y terminal (15°) Tipo RC1±0</v>
          </cell>
          <cell r="D1374">
            <v>14145.082423241474</v>
          </cell>
        </row>
        <row r="1375">
          <cell r="B1375" t="str">
            <v>TA220SER0S1C1600FR+3</v>
          </cell>
          <cell r="C1375" t="str">
            <v>Torre de anclaje, retención intermedia y terminal (15°) Tipo RC1+3</v>
          </cell>
          <cell r="D1375">
            <v>15602.025912835346</v>
          </cell>
        </row>
        <row r="1376">
          <cell r="B1376" t="str">
            <v>TA220SER0S1C1500FS-6</v>
          </cell>
          <cell r="C1376" t="str">
            <v>Torre de suspensión tipo SC1 (5°)Tipo SC1-6</v>
          </cell>
          <cell r="D1376">
            <v>3897.3430778253364</v>
          </cell>
        </row>
        <row r="1377">
          <cell r="B1377" t="str">
            <v>TA220SER0S1C1500FS-3</v>
          </cell>
          <cell r="C1377" t="str">
            <v>Torre de suspensión tipo SC1 (5°)Tipo SC1-3</v>
          </cell>
          <cell r="D1377">
            <v>4459.1222602145745</v>
          </cell>
        </row>
        <row r="1378">
          <cell r="B1378" t="str">
            <v>TA220SER0S1C1500FS±0</v>
          </cell>
          <cell r="C1378" t="str">
            <v>Torre de suspensión tipo SC1 (5°)Tipo SC1±0</v>
          </cell>
          <cell r="D1378">
            <v>5015.8855570467649</v>
          </cell>
        </row>
        <row r="1379">
          <cell r="B1379" t="str">
            <v>TA220SER0S1C1500FS+3</v>
          </cell>
          <cell r="C1379" t="str">
            <v>Torre de suspensión tipo SC1 (5°)Tipo SC1+3</v>
          </cell>
          <cell r="D1379">
            <v>5567.6329683219092</v>
          </cell>
        </row>
        <row r="1380">
          <cell r="B1380" t="str">
            <v>TA220SER0S1C1500FS+6</v>
          </cell>
          <cell r="C1380" t="str">
            <v>Torre de suspensión tipo SC1 (5°)Tipo SC1+6</v>
          </cell>
          <cell r="D1380">
            <v>6119.3803795970534</v>
          </cell>
        </row>
        <row r="1381">
          <cell r="B1381" t="str">
            <v>TA220SER0S1C1500FA-3</v>
          </cell>
          <cell r="C1381" t="str">
            <v>Torre de ángulo menor tipo AC1 (30°)Tipo AC1-3</v>
          </cell>
          <cell r="D1381">
            <v>6860.3169623128879</v>
          </cell>
        </row>
        <row r="1382">
          <cell r="B1382" t="str">
            <v>TA220SER0S1C1500FA±0</v>
          </cell>
          <cell r="C1382" t="str">
            <v>Torre de ángulo menor tipo AC1 (30°)Tipo AC1±0</v>
          </cell>
          <cell r="D1382">
            <v>7614.1142755969895</v>
          </cell>
        </row>
        <row r="1383">
          <cell r="B1383" t="str">
            <v>TA220SER0S1C1500FA+3</v>
          </cell>
          <cell r="C1383" t="str">
            <v>Torre de ángulo menor tipo AC1 (30°)Tipo AC1+3</v>
          </cell>
          <cell r="D1383">
            <v>8367.911588881092</v>
          </cell>
        </row>
        <row r="1384">
          <cell r="B1384" t="str">
            <v>TA220SER0S1C1500FB-3</v>
          </cell>
          <cell r="C1384" t="str">
            <v>Torre de ángulo mayor tipo BC1 (65°)Tipo BC1-3</v>
          </cell>
          <cell r="D1384">
            <v>9257.9406347841759</v>
          </cell>
        </row>
        <row r="1385">
          <cell r="B1385" t="str">
            <v>TA220SER0S1C1500FB±0</v>
          </cell>
          <cell r="C1385" t="str">
            <v>Torre de ángulo mayor tipo BC1 (65°)Tipo BC1±0</v>
          </cell>
          <cell r="D1385">
            <v>10309.510729158324</v>
          </cell>
        </row>
        <row r="1386">
          <cell r="B1386" t="str">
            <v>TA220SER0S1C1500FB+3</v>
          </cell>
          <cell r="C1386" t="str">
            <v>Torre de ángulo mayor tipo BC1 (65°)Tipo BC1+3</v>
          </cell>
          <cell r="D1386">
            <v>11546.652016657325</v>
          </cell>
        </row>
        <row r="1387">
          <cell r="B1387" t="str">
            <v>TA220SER0S1C1500FR-3</v>
          </cell>
          <cell r="C1387" t="str">
            <v>Torre de anclaje, retención intermedia y terminal (15°) Tipo RC1-3</v>
          </cell>
          <cell r="D1387">
            <v>11920.196518906916</v>
          </cell>
        </row>
        <row r="1388">
          <cell r="B1388" t="str">
            <v>TA220SER0S1C1500FR±0</v>
          </cell>
          <cell r="C1388" t="str">
            <v>Torre de anclaje, retención intermedia y terminal (15°) Tipo RC1±0</v>
          </cell>
          <cell r="D1388">
            <v>13288.95932988508</v>
          </cell>
        </row>
        <row r="1389">
          <cell r="B1389" t="str">
            <v>TA220SER0S1C1500FR+3</v>
          </cell>
          <cell r="C1389" t="str">
            <v>Torre de anclaje, retención intermedia y terminal (15°) Tipo RC1+3</v>
          </cell>
          <cell r="D1389">
            <v>14657.722140863243</v>
          </cell>
        </row>
        <row r="1390">
          <cell r="B1390" t="str">
            <v>TA220SER0S1C1400FS-6</v>
          </cell>
          <cell r="C1390" t="str">
            <v>Torre de suspensión tipo SC1 (5°)Tipo SC1-6</v>
          </cell>
          <cell r="D1390">
            <v>3649.067178046902</v>
          </cell>
        </row>
        <row r="1391">
          <cell r="B1391" t="str">
            <v>TA220SER0S1C1400FS-3</v>
          </cell>
          <cell r="C1391" t="str">
            <v>Torre de suspensión tipo SC1 (5°)Tipo SC1-3</v>
          </cell>
          <cell r="D1391">
            <v>4175.0588433509602</v>
          </cell>
        </row>
        <row r="1392">
          <cell r="B1392" t="str">
            <v>TA220SER0S1C1400FS±0</v>
          </cell>
          <cell r="C1392" t="str">
            <v>Torre de suspensión tipo SC1 (5°)Tipo SC1±0</v>
          </cell>
          <cell r="D1392">
            <v>4696.3541545005173</v>
          </cell>
        </row>
        <row r="1393">
          <cell r="B1393" t="str">
            <v>TA220SER0S1C1400FS+3</v>
          </cell>
          <cell r="C1393" t="str">
            <v>Torre de suspensión tipo SC1 (5°)Tipo SC1+3</v>
          </cell>
          <cell r="D1393">
            <v>5212.9531114955744</v>
          </cell>
        </row>
        <row r="1394">
          <cell r="B1394" t="str">
            <v>TA220SER0S1C1400FS+6</v>
          </cell>
          <cell r="C1394" t="str">
            <v>Torre de suspensión tipo SC1 (5°)Tipo SC1+6</v>
          </cell>
          <cell r="D1394">
            <v>5729.5520684906314</v>
          </cell>
        </row>
        <row r="1395">
          <cell r="B1395" t="str">
            <v>TA220SER0S1C1400FA-3</v>
          </cell>
          <cell r="C1395" t="str">
            <v>Torre de ángulo menor tipo AC1 (30°)Tipo AC1-3</v>
          </cell>
          <cell r="D1395">
            <v>6423.2881114851389</v>
          </cell>
        </row>
        <row r="1396">
          <cell r="B1396" t="str">
            <v>TA220SER0S1C1400FA±0</v>
          </cell>
          <cell r="C1396" t="str">
            <v>Torre de ángulo menor tipo AC1 (30°)Tipo AC1±0</v>
          </cell>
          <cell r="D1396">
            <v>7129.0656065317853</v>
          </cell>
        </row>
        <row r="1397">
          <cell r="B1397" t="str">
            <v>TA220SER0S1C1400FA+3</v>
          </cell>
          <cell r="C1397" t="str">
            <v>Torre de ángulo menor tipo AC1 (30°)Tipo AC1+3</v>
          </cell>
          <cell r="D1397">
            <v>7834.8431015784317</v>
          </cell>
        </row>
        <row r="1398">
          <cell r="B1398" t="str">
            <v>TA220SER0S1C1400FB-3</v>
          </cell>
          <cell r="C1398" t="str">
            <v>Torre de ángulo mayor tipo BC1 (65°)Tipo BC1-3</v>
          </cell>
          <cell r="D1398">
            <v>8668.1738384571454</v>
          </cell>
        </row>
        <row r="1399">
          <cell r="B1399" t="str">
            <v>TA220SER0S1C1400FB±0</v>
          </cell>
          <cell r="C1399" t="str">
            <v>Torre de ángulo mayor tipo BC1 (65°)Tipo BC1±0</v>
          </cell>
          <cell r="D1399">
            <v>9652.7548312440376</v>
          </cell>
        </row>
        <row r="1400">
          <cell r="B1400" t="str">
            <v>TA220SER0S1C1400FB+3</v>
          </cell>
          <cell r="C1400" t="str">
            <v>Torre de ángulo mayor tipo BC1 (65°)Tipo BC1+3</v>
          </cell>
          <cell r="D1400">
            <v>10811.085410993323</v>
          </cell>
        </row>
        <row r="1401">
          <cell r="B1401" t="str">
            <v>TA220SER0S1C1400FR-3</v>
          </cell>
          <cell r="C1401" t="str">
            <v>Torre de anclaje, retención intermedia y terminal (15°) Tipo RC1-3</v>
          </cell>
          <cell r="D1401">
            <v>11160.833676793787</v>
          </cell>
        </row>
        <row r="1402">
          <cell r="B1402" t="str">
            <v>TA220SER0S1C1400FR±0</v>
          </cell>
          <cell r="C1402" t="str">
            <v>Torre de anclaje, retención intermedia y terminal (15°) Tipo RC1±0</v>
          </cell>
          <cell r="D1402">
            <v>12442.400977473564</v>
          </cell>
        </row>
        <row r="1403">
          <cell r="B1403" t="str">
            <v>TA220SER0S1C1400FR+3</v>
          </cell>
          <cell r="C1403" t="str">
            <v>Torre de anclaje, retención intermedia y terminal (15°) Tipo RC1+3</v>
          </cell>
          <cell r="D1403">
            <v>13723.968278153341</v>
          </cell>
        </row>
        <row r="1404">
          <cell r="B1404" t="str">
            <v>TA220SER0D2C4600FS-6</v>
          </cell>
          <cell r="C1404" t="str">
            <v>Torre de suspensión tipo SC2 (5°)Tipo SC2-6</v>
          </cell>
          <cell r="D1404">
            <v>6971.7399548995836</v>
          </cell>
        </row>
        <row r="1405">
          <cell r="B1405" t="str">
            <v>TA220SER0D2C4600FS-3</v>
          </cell>
          <cell r="C1405" t="str">
            <v>Torre de suspensión tipo SC2 (5°)Tipo SC2-3</v>
          </cell>
          <cell r="D1405">
            <v>7976.675443894118</v>
          </cell>
        </row>
        <row r="1406">
          <cell r="B1406" t="str">
            <v>TA220SER0D2C4600FS±0</v>
          </cell>
          <cell r="C1406" t="str">
            <v>Torre de suspensión tipo SC2 (5°)Tipo SC2±0</v>
          </cell>
          <cell r="D1406">
            <v>8972.6382945940586</v>
          </cell>
        </row>
        <row r="1407">
          <cell r="B1407" t="str">
            <v>TA220SER0D2C4600FS+3</v>
          </cell>
          <cell r="C1407" t="str">
            <v>Torre de suspensión tipo SC2 (5°)Tipo SC2+3</v>
          </cell>
          <cell r="D1407">
            <v>9959.6285069994065</v>
          </cell>
        </row>
        <row r="1408">
          <cell r="B1408" t="str">
            <v>TA220SER0D2C4600FS+6</v>
          </cell>
          <cell r="C1408" t="str">
            <v>Torre de suspensión tipo SC2 (5°)Tipo SC2+6</v>
          </cell>
          <cell r="D1408">
            <v>10946.618719404751</v>
          </cell>
        </row>
        <row r="1409">
          <cell r="B1409" t="str">
            <v>TA220SER0D2C4600FA-3</v>
          </cell>
          <cell r="C1409" t="str">
            <v>Torre de ángulo menor tipo AC2 (30°)Tipo AC2-3</v>
          </cell>
          <cell r="D1409">
            <v>12272.038903005598</v>
          </cell>
        </row>
        <row r="1410">
          <cell r="B1410" t="str">
            <v>TA220SER0D2C4600FA±0</v>
          </cell>
          <cell r="C1410" t="str">
            <v>Torre de ángulo menor tipo AC2 (30°)Tipo AC2±0</v>
          </cell>
          <cell r="D1410">
            <v>13620.464931193781</v>
          </cell>
        </row>
        <row r="1411">
          <cell r="B1411" t="str">
            <v>TA220SER0D2C4600FA+3</v>
          </cell>
          <cell r="C1411" t="str">
            <v>Torre de ángulo menor tipo AC2 (30°)Tipo AC2+3</v>
          </cell>
          <cell r="D1411">
            <v>14968.890959381964</v>
          </cell>
        </row>
        <row r="1412">
          <cell r="B1412" t="str">
            <v>TA220SER0D2C4600FB-3</v>
          </cell>
          <cell r="C1412" t="str">
            <v>Torre de ángulo mayor tipo BC2 (65°)Tipo BC2-3</v>
          </cell>
          <cell r="D1412">
            <v>16561.014346119067</v>
          </cell>
        </row>
        <row r="1413">
          <cell r="B1413" t="str">
            <v>TA220SER0D2C4600FB±0</v>
          </cell>
          <cell r="C1413" t="str">
            <v>Torre de ángulo mayor tipo BC2 (65°)Tipo BC2±0</v>
          </cell>
          <cell r="D1413">
            <v>18442.109516836379</v>
          </cell>
        </row>
        <row r="1414">
          <cell r="B1414" t="str">
            <v>TA220SER0D2C4600FB+3</v>
          </cell>
          <cell r="C1414" t="str">
            <v>Torre de ángulo mayor tipo BC2 (65°)Tipo BC2+3</v>
          </cell>
          <cell r="D1414">
            <v>20655.162658856745</v>
          </cell>
        </row>
        <row r="1415">
          <cell r="B1415" t="str">
            <v>TA220SER0D2C4600FR-3</v>
          </cell>
          <cell r="C1415" t="str">
            <v>Torre de anclaje, retención intermedia y terminal (15°) Tipo RC2-3</v>
          </cell>
          <cell r="D1415">
            <v>21323.375612980279</v>
          </cell>
        </row>
        <row r="1416">
          <cell r="B1416" t="str">
            <v>TA220SER0D2C4600FR±0</v>
          </cell>
          <cell r="C1416" t="str">
            <v>Torre de anclaje, retención intermedia y terminal (15°) Tipo RC2±0</v>
          </cell>
          <cell r="D1416">
            <v>23771.879167202093</v>
          </cell>
        </row>
        <row r="1417">
          <cell r="B1417" t="str">
            <v>TA220SER0D2C4600FR+3</v>
          </cell>
          <cell r="C1417" t="str">
            <v>Torre de anclaje, retención intermedia y terminal (15°) Tipo RC2+3</v>
          </cell>
          <cell r="D1417">
            <v>26220.382721423906</v>
          </cell>
        </row>
        <row r="1418">
          <cell r="B1418" t="str">
            <v>TA220SER0S1C4600FS-6</v>
          </cell>
          <cell r="C1418" t="str">
            <v>Torre de suspensión tipo SC1 (5°)Tipo SC1-6</v>
          </cell>
          <cell r="D1418">
            <v>4178.9582161803964</v>
          </cell>
        </row>
        <row r="1419">
          <cell r="B1419" t="str">
            <v>TA220SER0S1C4600FS-3</v>
          </cell>
          <cell r="C1419" t="str">
            <v>Torre de suspensión tipo SC1 (5°)Tipo SC1-3</v>
          </cell>
          <cell r="D1419">
            <v>4781.3305716658588</v>
          </cell>
        </row>
        <row r="1420">
          <cell r="B1420" t="str">
            <v>TA220SER0S1C4600FS±0</v>
          </cell>
          <cell r="C1420" t="str">
            <v>Torre de suspensión tipo SC1 (5°)Tipo SC1±0</v>
          </cell>
          <cell r="D1420">
            <v>5378.3246025487724</v>
          </cell>
        </row>
        <row r="1421">
          <cell r="B1421" t="str">
            <v>TA220SER0S1C4600FS+3</v>
          </cell>
          <cell r="C1421" t="str">
            <v>Torre de suspensión tipo SC1 (5°)Tipo SC1+3</v>
          </cell>
          <cell r="D1421">
            <v>5969.9403088291383</v>
          </cell>
        </row>
        <row r="1422">
          <cell r="B1422" t="str">
            <v>TA220SER0S1C4600FS+6</v>
          </cell>
          <cell r="C1422" t="str">
            <v>Torre de suspensión tipo SC1 (5°)Tipo SC1+6</v>
          </cell>
          <cell r="D1422">
            <v>6561.5560151095024</v>
          </cell>
        </row>
        <row r="1423">
          <cell r="B1423" t="str">
            <v>TA220SER0S1C4600FA-3</v>
          </cell>
          <cell r="C1423" t="str">
            <v>Torre de ángulo menor tipo AC1 (30°)Tipo AC1-3</v>
          </cell>
          <cell r="D1423">
            <v>7356.0313687488024</v>
          </cell>
        </row>
        <row r="1424">
          <cell r="B1424" t="str">
            <v>TA220SER0S1C4600FA±0</v>
          </cell>
          <cell r="C1424" t="str">
            <v>Torre de ángulo menor tipo AC1 (30°)Tipo AC1±0</v>
          </cell>
          <cell r="D1424">
            <v>8164.296746669037</v>
          </cell>
        </row>
        <row r="1425">
          <cell r="B1425" t="str">
            <v>TA220SER0S1C4600FA+3</v>
          </cell>
          <cell r="C1425" t="str">
            <v>Torre de ángulo menor tipo AC1 (30°)Tipo AC1+3</v>
          </cell>
          <cell r="D1425">
            <v>8972.5621245892708</v>
          </cell>
        </row>
        <row r="1426">
          <cell r="B1426" t="str">
            <v>TA220SER0S1C4600FB-3</v>
          </cell>
          <cell r="C1426" t="str">
            <v>Torre de ángulo mayor tipo BC1 (65°)Tipo BC1-3</v>
          </cell>
          <cell r="D1426">
            <v>9926.9030999009101</v>
          </cell>
        </row>
        <row r="1427">
          <cell r="B1427" t="str">
            <v>TA220SER0S1C4600FB±0</v>
          </cell>
          <cell r="C1427" t="str">
            <v>Torre de ángulo mayor tipo BC1 (65°)Tipo BC1±0</v>
          </cell>
          <cell r="D1427">
            <v>11054.457794989878</v>
          </cell>
        </row>
        <row r="1428">
          <cell r="B1428" t="str">
            <v>TA220SER0S1C4600FB+3</v>
          </cell>
          <cell r="C1428" t="str">
            <v>Torre de ángulo mayor tipo BC1 (65°)Tipo BC1+3</v>
          </cell>
          <cell r="D1428">
            <v>12380.992730388663</v>
          </cell>
        </row>
        <row r="1429">
          <cell r="B1429" t="str">
            <v>TA220SER0S1C4600FR-3</v>
          </cell>
          <cell r="C1429" t="str">
            <v>Torre de anclaje, retención intermedia y terminal (15°) Tipo RC1-3</v>
          </cell>
          <cell r="D1429">
            <v>12781.528899674531</v>
          </cell>
        </row>
        <row r="1430">
          <cell r="B1430" t="str">
            <v>TA220SER0S1C4600FR±0</v>
          </cell>
          <cell r="C1430" t="str">
            <v>Torre de anclaje, retención intermedia y terminal (15°) Tipo RC1±0</v>
          </cell>
          <cell r="D1430">
            <v>14249.196097741951</v>
          </cell>
        </row>
        <row r="1431">
          <cell r="B1431" t="str">
            <v>TA220SER0S1C4600FR+3</v>
          </cell>
          <cell r="C1431" t="str">
            <v>Torre de anclaje, retención intermedia y terminal (15°) Tipo RC1+3</v>
          </cell>
          <cell r="D1431">
            <v>15716.863295809371</v>
          </cell>
        </row>
        <row r="1432">
          <cell r="B1432" t="str">
            <v>TA138SIR2S1C2400FS-6</v>
          </cell>
          <cell r="C1432" t="str">
            <v>Torre de suspensión tipo SS1 (5°)Tipo SS1-6</v>
          </cell>
          <cell r="D1432">
            <v>4220.1614614119208</v>
          </cell>
        </row>
        <row r="1433">
          <cell r="B1433" t="str">
            <v>TA138SIR2S1C2400FS-3</v>
          </cell>
          <cell r="C1433" t="str">
            <v>Torre de suspensión tipo SS1 (5°)Tipo SS1-3</v>
          </cell>
          <cell r="D1433">
            <v>4828.473023417243</v>
          </cell>
        </row>
        <row r="1434">
          <cell r="B1434" t="str">
            <v>TA138SIR2S1C2400FS±0</v>
          </cell>
          <cell r="C1434" t="str">
            <v>Torre de suspensión tipo SS1 (5°)Tipo SS1±0</v>
          </cell>
          <cell r="D1434">
            <v>5431.353232190374</v>
          </cell>
        </row>
        <row r="1435">
          <cell r="B1435" t="str">
            <v>TA138SIR2S1C2400FS+3</v>
          </cell>
          <cell r="C1435" t="str">
            <v>Torre de suspensión tipo SS1 (5°)Tipo SS1+3</v>
          </cell>
          <cell r="D1435">
            <v>6028.8020877313156</v>
          </cell>
        </row>
        <row r="1436">
          <cell r="B1436" t="str">
            <v>TA138SIR2S1C2400FS+6</v>
          </cell>
          <cell r="C1436" t="str">
            <v>Torre de suspensión tipo SS1 (5°)Tipo SS1+6</v>
          </cell>
          <cell r="D1436">
            <v>6626.2509432722563</v>
          </cell>
        </row>
        <row r="1437">
          <cell r="B1437" t="str">
            <v>TA138SIR2S1C2400FA-3</v>
          </cell>
          <cell r="C1437" t="str">
            <v>Torre de ángulo menor tipo AS1 (30°)Tipo AS1-3</v>
          </cell>
          <cell r="D1437">
            <v>7428.559580024953</v>
          </cell>
        </row>
        <row r="1438">
          <cell r="B1438" t="str">
            <v>TA138SIR2S1C2400FA±0</v>
          </cell>
          <cell r="C1438" t="str">
            <v>Torre de ángulo menor tipo AS1 (30°)Tipo AS1±0</v>
          </cell>
          <cell r="D1438">
            <v>8244.7942064649869</v>
          </cell>
        </row>
        <row r="1439">
          <cell r="B1439" t="str">
            <v>TA138SIR2S1C2400FA+3</v>
          </cell>
          <cell r="C1439" t="str">
            <v>Torre de ángulo menor tipo AS1 (30°)Tipo AS1+3</v>
          </cell>
          <cell r="D1439">
            <v>9061.02883290502</v>
          </cell>
        </row>
        <row r="1440">
          <cell r="B1440" t="str">
            <v>TA138SIR2S1C2400FB-3</v>
          </cell>
          <cell r="C1440" t="str">
            <v>Torre de ángulo mayor tipo BS1 (65°)Tipo BS1-3</v>
          </cell>
          <cell r="D1440">
            <v>10024.779317287126</v>
          </cell>
        </row>
        <row r="1441">
          <cell r="B1441" t="str">
            <v>TA138SIR2S1C2400FB±0</v>
          </cell>
          <cell r="C1441" t="str">
            <v>Torre de ángulo mayor tipo BS1 (65°)Tipo BS1±0</v>
          </cell>
          <cell r="D1441">
            <v>11163.451355553592</v>
          </cell>
        </row>
        <row r="1442">
          <cell r="B1442" t="str">
            <v>TA138SIR2S1C2400FB+3</v>
          </cell>
          <cell r="C1442" t="str">
            <v>Torre de ángulo mayor tipo BS1 (65°)Tipo BS1+3</v>
          </cell>
          <cell r="D1442">
            <v>12503.065518220024</v>
          </cell>
        </row>
        <row r="1443">
          <cell r="B1443" t="str">
            <v>TA138SIR2S1C2400FR-3</v>
          </cell>
          <cell r="C1443" t="str">
            <v>Torre de anclaje, retención intermedia y terminal (15°) Tipo RS1-3</v>
          </cell>
          <cell r="D1443">
            <v>12907.550851185797</v>
          </cell>
        </row>
        <row r="1444">
          <cell r="B1444" t="str">
            <v>TA138SIR2S1C2400FR±0</v>
          </cell>
          <cell r="C1444" t="str">
            <v>Torre de anclaje, retención intermedia y terminal (15°) Tipo RS1±0</v>
          </cell>
          <cell r="D1444">
            <v>14389.68879730858</v>
          </cell>
        </row>
        <row r="1445">
          <cell r="B1445" t="str">
            <v>TA138SIR2S1C2400FR+3</v>
          </cell>
          <cell r="C1445" t="str">
            <v>Torre de anclaje, retención intermedia y terminal (15°) Tipo RS1+3</v>
          </cell>
          <cell r="D1445">
            <v>15871.826743431362</v>
          </cell>
        </row>
        <row r="1446">
          <cell r="B1446" t="str">
            <v>TA138SIR2S1C2315FS-6</v>
          </cell>
          <cell r="C1446" t="str">
            <v>Torre de suspensión tipo SS1 (5°)Tipo SS1-6</v>
          </cell>
          <cell r="D1446">
            <v>3951.0587909834662</v>
          </cell>
        </row>
        <row r="1447">
          <cell r="B1447" t="str">
            <v>TA138SIR2S1C2315FS-3</v>
          </cell>
          <cell r="C1447" t="str">
            <v>Torre de suspensión tipo SS1 (5°)Tipo SS1-3</v>
          </cell>
          <cell r="D1447">
            <v>4520.5807788729753</v>
          </cell>
        </row>
        <row r="1448">
          <cell r="B1448" t="str">
            <v>TA138SIR2S1C2315FS±0</v>
          </cell>
          <cell r="C1448" t="str">
            <v>Torre de suspensión tipo SS1 (5°)Tipo SS1±0</v>
          </cell>
          <cell r="D1448">
            <v>5085.0177490134702</v>
          </cell>
        </row>
        <row r="1449">
          <cell r="B1449" t="str">
            <v>TA138SIR2S1C2315FS+3</v>
          </cell>
          <cell r="C1449" t="str">
            <v>Torre de suspensión tipo SS1 (5°)Tipo SS1+3</v>
          </cell>
          <cell r="D1449">
            <v>5644.3697014049521</v>
          </cell>
        </row>
        <row r="1450">
          <cell r="B1450" t="str">
            <v>TA138SIR2S1C2315FS+6</v>
          </cell>
          <cell r="C1450" t="str">
            <v>Torre de suspensión tipo SS1 (5°)Tipo SS1+6</v>
          </cell>
          <cell r="D1450">
            <v>6203.7216537964332</v>
          </cell>
        </row>
        <row r="1451">
          <cell r="B1451" t="str">
            <v>TA138SIR2S1C2315FA-3</v>
          </cell>
          <cell r="C1451" t="str">
            <v>Torre de ángulo menor tipo AS1 (30°)Tipo AS1-3</v>
          </cell>
          <cell r="D1451">
            <v>6954.8703056452059</v>
          </cell>
        </row>
        <row r="1452">
          <cell r="B1452" t="str">
            <v>TA138SIR2S1C2315FA±0</v>
          </cell>
          <cell r="C1452" t="str">
            <v>Torre de ángulo menor tipo AS1 (30°)Tipo AS1±0</v>
          </cell>
          <cell r="D1452">
            <v>7719.056943002448</v>
          </cell>
        </row>
        <row r="1453">
          <cell r="B1453" t="str">
            <v>TA138SIR2S1C2315FA+3</v>
          </cell>
          <cell r="C1453" t="str">
            <v>Torre de ángulo menor tipo AS1 (30°)Tipo AS1+3</v>
          </cell>
          <cell r="D1453">
            <v>8483.2435803596909</v>
          </cell>
        </row>
        <row r="1454">
          <cell r="B1454" t="str">
            <v>TA138SIR2S1C2315FB-3</v>
          </cell>
          <cell r="C1454" t="str">
            <v>Torre de ángulo mayor tipo BS1 (65°)Tipo BS1-3</v>
          </cell>
          <cell r="D1454">
            <v>9385.5395845411331</v>
          </cell>
        </row>
        <row r="1455">
          <cell r="B1455" t="str">
            <v>TA138SIR2S1C2315FB±0</v>
          </cell>
          <cell r="C1455" t="str">
            <v>Torre de ángulo mayor tipo BS1 (65°)Tipo BS1±0</v>
          </cell>
          <cell r="D1455">
            <v>10451.603100825316</v>
          </cell>
        </row>
        <row r="1456">
          <cell r="B1456" t="str">
            <v>TA138SIR2S1C2315FB+3</v>
          </cell>
          <cell r="C1456" t="str">
            <v>Torre de ángulo mayor tipo BS1 (65°)Tipo BS1+3</v>
          </cell>
          <cell r="D1456">
            <v>11705.795472924356</v>
          </cell>
        </row>
        <row r="1457">
          <cell r="B1457" t="str">
            <v>TA138SIR2S1C2315FR-3</v>
          </cell>
          <cell r="C1457" t="str">
            <v>Torre de anclaje, retención intermedia y terminal (15°) Tipo RS1-3</v>
          </cell>
          <cell r="D1457">
            <v>12084.488408076557</v>
          </cell>
        </row>
        <row r="1458">
          <cell r="B1458" t="str">
            <v>TA138SIR2S1C2315FR±0</v>
          </cell>
          <cell r="C1458" t="str">
            <v>Torre de anclaje, retención intermedia y terminal (15°) Tipo RS1±0</v>
          </cell>
          <cell r="D1458">
            <v>13472.116396963831</v>
          </cell>
        </row>
        <row r="1459">
          <cell r="B1459" t="str">
            <v>TA138SIR2S1C2315FR+3</v>
          </cell>
          <cell r="C1459" t="str">
            <v>Torre de anclaje, retención intermedia y terminal (15°) Tipo RS1+3</v>
          </cell>
          <cell r="D1459">
            <v>14859.744385851105</v>
          </cell>
        </row>
        <row r="1460">
          <cell r="B1460" t="str">
            <v>TA138SIR2D1C2400FS-6</v>
          </cell>
          <cell r="C1460" t="str">
            <v>Torre de suspensión tipo SS2 (5°)Tipo SS2-6</v>
          </cell>
          <cell r="D1460">
            <v>5286.5285408717755</v>
          </cell>
        </row>
        <row r="1461">
          <cell r="B1461" t="str">
            <v>TA138SIR2D1C2400FS-3</v>
          </cell>
          <cell r="C1461" t="str">
            <v>Torre de suspensión tipo SS2 (5°)Tipo SS2-3</v>
          </cell>
          <cell r="D1461">
            <v>6048.5506728893288</v>
          </cell>
        </row>
        <row r="1462">
          <cell r="B1462" t="str">
            <v>TA138SIR2D1C2400FS±0</v>
          </cell>
          <cell r="C1462" t="str">
            <v>Torre de suspensión tipo SS2 (5°)Tipo SS2±0</v>
          </cell>
          <cell r="D1462">
            <v>6803.7690358710106</v>
          </cell>
        </row>
        <row r="1463">
          <cell r="B1463" t="str">
            <v>TA138SIR2D1C2400FS+3</v>
          </cell>
          <cell r="C1463" t="str">
            <v>Torre de suspensión tipo SS2 (5°)Tipo SS2+3</v>
          </cell>
          <cell r="D1463">
            <v>7552.1836298168228</v>
          </cell>
        </row>
        <row r="1464">
          <cell r="B1464" t="str">
            <v>TA138SIR2D1C2400FS+6</v>
          </cell>
          <cell r="C1464" t="str">
            <v>Torre de suspensión tipo SS2 (5°)Tipo SS2+6</v>
          </cell>
          <cell r="D1464">
            <v>8300.5982237626322</v>
          </cell>
        </row>
        <row r="1465">
          <cell r="B1465" t="str">
            <v>TA138SIR2D1C2400FA-3</v>
          </cell>
          <cell r="C1465" t="str">
            <v>Torre de ángulo menor tipo AS2 (30°)Tipo AS2-3</v>
          </cell>
          <cell r="D1465">
            <v>9305.6373782034261</v>
          </cell>
        </row>
        <row r="1466">
          <cell r="B1466" t="str">
            <v>TA138SIR2D1C2400FA±0</v>
          </cell>
          <cell r="C1466" t="str">
            <v>Torre de ángulo menor tipo AS2 (30°)Tipo AS2±0</v>
          </cell>
          <cell r="D1466">
            <v>10328.121396452194</v>
          </cell>
        </row>
        <row r="1467">
          <cell r="B1467" t="str">
            <v>TA138SIR2D1C2400FA+3</v>
          </cell>
          <cell r="C1467" t="str">
            <v>Torre de ángulo menor tipo AS2 (30°)Tipo AS2+3</v>
          </cell>
          <cell r="D1467">
            <v>11350.605414700962</v>
          </cell>
        </row>
        <row r="1468">
          <cell r="B1468" t="str">
            <v>TA138SIR2D1C2400FB-3</v>
          </cell>
          <cell r="C1468" t="str">
            <v>Torre de ángulo mayor tipo BS2 (65°)Tipo BS2-3</v>
          </cell>
          <cell r="D1468">
            <v>12557.880180975051</v>
          </cell>
        </row>
        <row r="1469">
          <cell r="B1469" t="str">
            <v>TA138SIR2D1C2400FB±0</v>
          </cell>
          <cell r="C1469" t="str">
            <v>Torre de ángulo mayor tipo BS2 (65°)Tipo BS2±0</v>
          </cell>
          <cell r="D1469">
            <v>13984.276370796271</v>
          </cell>
        </row>
        <row r="1470">
          <cell r="B1470" t="str">
            <v>TA138SIR2D1C2400FB+3</v>
          </cell>
          <cell r="C1470" t="str">
            <v>Torre de ángulo mayor tipo BS2 (65°)Tipo BS2+3</v>
          </cell>
          <cell r="D1470">
            <v>15662.389535291826</v>
          </cell>
        </row>
        <row r="1471">
          <cell r="B1471" t="str">
            <v>TA138SIR2D1C2400FR-3</v>
          </cell>
          <cell r="C1471" t="str">
            <v>Torre de anclaje, retención intermedia y terminal (15°) Tipo RS2-3</v>
          </cell>
          <cell r="D1471">
            <v>16169.081821034884</v>
          </cell>
        </row>
        <row r="1472">
          <cell r="B1472" t="str">
            <v>TA138SIR2D1C2400FR±0</v>
          </cell>
          <cell r="C1472" t="str">
            <v>Torre de anclaje, retención intermedia y terminal (15°) Tipo RS2±0</v>
          </cell>
          <cell r="D1472">
            <v>18025.732241956393</v>
          </cell>
        </row>
        <row r="1473">
          <cell r="B1473" t="str">
            <v>TA138SIR2D1C2400FR+3</v>
          </cell>
          <cell r="C1473" t="str">
            <v>Torre de anclaje, retención intermedia y terminal (15°) Tipo RS2+3</v>
          </cell>
          <cell r="D1473">
            <v>19882.382662877902</v>
          </cell>
        </row>
        <row r="1474">
          <cell r="B1474" t="str">
            <v>TA138SIR2D1C2315FS-6</v>
          </cell>
          <cell r="C1474" t="str">
            <v>Torre de suspensión tipo SS2 (5°)Tipo SS2-6</v>
          </cell>
          <cell r="D1474">
            <v>4887.2624185757031</v>
          </cell>
        </row>
        <row r="1475">
          <cell r="B1475" t="str">
            <v>TA138SIR2D1C2315FS-3</v>
          </cell>
          <cell r="C1475" t="str">
            <v>Torre de suspensión tipo SS2 (5°)Tipo SS2-3</v>
          </cell>
          <cell r="D1475">
            <v>5591.7326771091375</v>
          </cell>
        </row>
        <row r="1476">
          <cell r="B1476" t="str">
            <v>TA138SIR2D1C2315FS±0</v>
          </cell>
          <cell r="C1476" t="str">
            <v>Torre de suspensión tipo SS2 (5°)Tipo SS2±0</v>
          </cell>
          <cell r="D1476">
            <v>6289.9130226199522</v>
          </cell>
        </row>
        <row r="1477">
          <cell r="B1477" t="str">
            <v>TA138SIR2D1C2315FS+3</v>
          </cell>
          <cell r="C1477" t="str">
            <v>Torre de suspensión tipo SS2 (5°)Tipo SS2+3</v>
          </cell>
          <cell r="D1477">
            <v>6981.8034551081473</v>
          </cell>
        </row>
        <row r="1478">
          <cell r="B1478" t="str">
            <v>TA138SIR2D1C2315FS+6</v>
          </cell>
          <cell r="C1478" t="str">
            <v>Torre de suspensión tipo SS2 (5°)Tipo SS2+6</v>
          </cell>
          <cell r="D1478">
            <v>7673.6938875963415</v>
          </cell>
        </row>
        <row r="1479">
          <cell r="B1479" t="str">
            <v>TA138SIR2D1C2315FA-3</v>
          </cell>
          <cell r="C1479" t="str">
            <v>Torre de ángulo menor tipo AS2 (30°)Tipo AS2-3</v>
          </cell>
          <cell r="D1479">
            <v>8602.8272594717164</v>
          </cell>
        </row>
        <row r="1480">
          <cell r="B1480" t="str">
            <v>TA138SIR2D1C2315FA±0</v>
          </cell>
          <cell r="C1480" t="str">
            <v>Torre de ángulo menor tipo AS2 (30°)Tipo AS2±0</v>
          </cell>
          <cell r="D1480">
            <v>9548.0879683370877</v>
          </cell>
        </row>
        <row r="1481">
          <cell r="B1481" t="str">
            <v>TA138SIR2D1C2315FA+3</v>
          </cell>
          <cell r="C1481" t="str">
            <v>Torre de ángulo menor tipo AS2 (30°)Tipo AS2+3</v>
          </cell>
          <cell r="D1481">
            <v>10493.348677202459</v>
          </cell>
        </row>
        <row r="1482">
          <cell r="B1482" t="str">
            <v>TA138SIR2D1C2315FB-3</v>
          </cell>
          <cell r="C1482" t="str">
            <v>Torre de ángulo mayor tipo BS2 (65°)Tipo BS2-3</v>
          </cell>
          <cell r="D1482">
            <v>11609.443775997321</v>
          </cell>
        </row>
        <row r="1483">
          <cell r="B1483" t="str">
            <v>TA138SIR2D1C2315FB±0</v>
          </cell>
          <cell r="C1483" t="str">
            <v>Torre de ángulo mayor tipo BS2 (65°)Tipo BS2±0</v>
          </cell>
          <cell r="D1483">
            <v>12928.111109128418</v>
          </cell>
        </row>
        <row r="1484">
          <cell r="B1484" t="str">
            <v>TA138SIR2D1C2315FB+3</v>
          </cell>
          <cell r="C1484" t="str">
            <v>Torre de ángulo mayor tipo BS2 (65°)Tipo BS2+3</v>
          </cell>
          <cell r="D1484">
            <v>14479.484442223829</v>
          </cell>
        </row>
        <row r="1485">
          <cell r="B1485" t="str">
            <v>TA138SIR2D1C2315FR-3</v>
          </cell>
          <cell r="C1485" t="str">
            <v>Torre de anclaje, retención intermedia y terminal (15°) Tipo RS2-3</v>
          </cell>
          <cell r="D1485">
            <v>14947.908692040877</v>
          </cell>
        </row>
        <row r="1486">
          <cell r="B1486" t="str">
            <v>TA138SIR2D1C2315FR±0</v>
          </cell>
          <cell r="C1486" t="str">
            <v>Torre de anclaje, retención intermedia y terminal (15°) Tipo RS2±0</v>
          </cell>
          <cell r="D1486">
            <v>16664.335219666529</v>
          </cell>
        </row>
        <row r="1487">
          <cell r="B1487" t="str">
            <v>TA138SIR2D1C2315FR+3</v>
          </cell>
          <cell r="C1487" t="str">
            <v>Torre de anclaje, retención intermedia y terminal (15°) Tipo RS2+3</v>
          </cell>
          <cell r="D1487">
            <v>18380.761747292181</v>
          </cell>
        </row>
        <row r="1488">
          <cell r="B1488" t="str">
            <v>TA138SIR1S1C1400FS-6</v>
          </cell>
          <cell r="C1488" t="str">
            <v>Torre de suspensión tipo SS1 (5°)Tipo SS1-6</v>
          </cell>
          <cell r="D1488">
            <v>3634.4667617953764</v>
          </cell>
        </row>
        <row r="1489">
          <cell r="B1489" t="str">
            <v>TA138SIR1S1C1400FS-3</v>
          </cell>
          <cell r="C1489" t="str">
            <v>Torre de suspensión tipo SS1 (5°)Tipo SS1-3</v>
          </cell>
          <cell r="D1489">
            <v>4158.3538625947094</v>
          </cell>
        </row>
        <row r="1490">
          <cell r="B1490" t="str">
            <v>TA138SIR1S1C1400FS±0</v>
          </cell>
          <cell r="C1490" t="str">
            <v>Torre de suspensión tipo SS1 (5°)Tipo SS1±0</v>
          </cell>
          <cell r="D1490">
            <v>4677.5633999940492</v>
          </cell>
        </row>
        <row r="1491">
          <cell r="B1491" t="str">
            <v>TA138SIR1S1C1400FS+3</v>
          </cell>
          <cell r="C1491" t="str">
            <v>Torre de suspensión tipo SS1 (5°)Tipo SS1+3</v>
          </cell>
          <cell r="D1491">
            <v>5192.0953739933948</v>
          </cell>
        </row>
        <row r="1492">
          <cell r="B1492" t="str">
            <v>TA138SIR1S1C1400FS+6</v>
          </cell>
          <cell r="C1492" t="str">
            <v>Torre de suspensión tipo SS1 (5°)Tipo SS1+6</v>
          </cell>
          <cell r="D1492">
            <v>5706.6273479927395</v>
          </cell>
        </row>
        <row r="1493">
          <cell r="B1493" t="str">
            <v>TA138SIR1S1C1400FA-3</v>
          </cell>
          <cell r="C1493" t="str">
            <v>Torre de ángulo menor tipo AS1 (30°)Tipo AS1-3</v>
          </cell>
          <cell r="D1493">
            <v>6397.5876583130612</v>
          </cell>
        </row>
        <row r="1494">
          <cell r="B1494" t="str">
            <v>TA138SIR1S1C1400FA±0</v>
          </cell>
          <cell r="C1494" t="str">
            <v>Torre de ángulo menor tipo AS1 (30°)Tipo AS1±0</v>
          </cell>
          <cell r="D1494">
            <v>7100.5412411909665</v>
          </cell>
        </row>
        <row r="1495">
          <cell r="B1495" t="str">
            <v>TA138SIR1S1C1400FA+3</v>
          </cell>
          <cell r="C1495" t="str">
            <v>Torre de ángulo menor tipo AS1 (30°)Tipo AS1+3</v>
          </cell>
          <cell r="D1495">
            <v>7803.4948240688718</v>
          </cell>
        </row>
        <row r="1496">
          <cell r="B1496" t="str">
            <v>TA138SIR1S1C1400FB-3</v>
          </cell>
          <cell r="C1496" t="str">
            <v>Torre de ángulo mayor tipo BS1 (65°)Tipo BS1-3</v>
          </cell>
          <cell r="D1496">
            <v>8633.4912908341666</v>
          </cell>
        </row>
        <row r="1497">
          <cell r="B1497" t="str">
            <v>TA138SIR1S1C1400FB±0</v>
          </cell>
          <cell r="C1497" t="str">
            <v>Torre de ángulo mayor tipo BS1 (65°)Tipo BS1±0</v>
          </cell>
          <cell r="D1497">
            <v>9614.132840572569</v>
          </cell>
        </row>
        <row r="1498">
          <cell r="B1498" t="str">
            <v>TA138SIR1S1C1400FB+3</v>
          </cell>
          <cell r="C1498" t="str">
            <v>Torre de ángulo mayor tipo BS1 (65°)Tipo BS1+3</v>
          </cell>
          <cell r="D1498">
            <v>10767.828781441278</v>
          </cell>
        </row>
        <row r="1499">
          <cell r="B1499" t="str">
            <v>TA138SIR1S1C1400FR-3</v>
          </cell>
          <cell r="C1499" t="str">
            <v>Torre de anclaje, retención intermedia y terminal (15°) Tipo RS1-3</v>
          </cell>
          <cell r="D1499">
            <v>11116.177656653743</v>
          </cell>
        </row>
        <row r="1500">
          <cell r="B1500" t="str">
            <v>TA138SIR1S1C1400FR±0</v>
          </cell>
          <cell r="C1500" t="str">
            <v>Torre de anclaje, retención intermedia y terminal (15°) Tipo RS1±0</v>
          </cell>
          <cell r="D1500">
            <v>12392.617231498041</v>
          </cell>
        </row>
        <row r="1501">
          <cell r="B1501" t="str">
            <v>TA138SIR1S1C1400FR+3</v>
          </cell>
          <cell r="C1501" t="str">
            <v>Torre de anclaje, retención intermedia y terminal (15°) Tipo RS1+3</v>
          </cell>
          <cell r="D1501">
            <v>13669.05680634234</v>
          </cell>
        </row>
        <row r="1502">
          <cell r="B1502" t="str">
            <v>TA138SIR1S1C1300FS-6</v>
          </cell>
          <cell r="C1502" t="str">
            <v>Torre de suspensión tipo SS1 (5°)Tipo SS1-6</v>
          </cell>
          <cell r="D1502">
            <v>3365.0420608984996</v>
          </cell>
        </row>
        <row r="1503">
          <cell r="B1503" t="str">
            <v>TA138SIR1S1C1300FS-3</v>
          </cell>
          <cell r="C1503" t="str">
            <v>Torre de suspensión tipo SS1 (5°)Tipo SS1-3</v>
          </cell>
          <cell r="D1503">
            <v>3850.0931687757607</v>
          </cell>
        </row>
        <row r="1504">
          <cell r="B1504" t="str">
            <v>TA138SIR1S1C1300FS±0</v>
          </cell>
          <cell r="C1504" t="str">
            <v>Torre de suspensión tipo SS1 (5°)Tipo SS1±0</v>
          </cell>
          <cell r="D1504">
            <v>4330.813463189832</v>
          </cell>
        </row>
        <row r="1505">
          <cell r="B1505" t="str">
            <v>TA138SIR1S1C1300FS+3</v>
          </cell>
          <cell r="C1505" t="str">
            <v>Torre de suspensión tipo SS1 (5°)Tipo SS1+3</v>
          </cell>
          <cell r="D1505">
            <v>4807.202944140714</v>
          </cell>
        </row>
        <row r="1506">
          <cell r="B1506" t="str">
            <v>TA138SIR1S1C1300FS+6</v>
          </cell>
          <cell r="C1506" t="str">
            <v>Torre de suspensión tipo SS1 (5°)Tipo SS1+6</v>
          </cell>
          <cell r="D1506">
            <v>5283.592425091595</v>
          </cell>
        </row>
        <row r="1507">
          <cell r="B1507" t="str">
            <v>TA138SIR1S1C1300FA-3</v>
          </cell>
          <cell r="C1507" t="str">
            <v>Torre de ángulo menor tipo AS1 (30°)Tipo AS1-3</v>
          </cell>
          <cell r="D1507">
            <v>5923.3315282470703</v>
          </cell>
        </row>
        <row r="1508">
          <cell r="B1508" t="str">
            <v>TA138SIR1S1C1300FA±0</v>
          </cell>
          <cell r="C1508" t="str">
            <v>Torre de ángulo menor tipo AS1 (30°)Tipo AS1±0</v>
          </cell>
          <cell r="D1508">
            <v>6574.1748371221647</v>
          </cell>
        </row>
        <row r="1509">
          <cell r="B1509" t="str">
            <v>TA138SIR1S1C1300FA+3</v>
          </cell>
          <cell r="C1509" t="str">
            <v>Torre de ángulo menor tipo AS1 (30°)Tipo AS1+3</v>
          </cell>
          <cell r="D1509">
            <v>7225.0181459972591</v>
          </cell>
        </row>
        <row r="1510">
          <cell r="B1510" t="str">
            <v>TA138SIR1S1C1300FB-3</v>
          </cell>
          <cell r="C1510" t="str">
            <v>Torre de ángulo mayor tipo BS1 (65°)Tipo BS1-3</v>
          </cell>
          <cell r="D1510">
            <v>7993.4865910581439</v>
          </cell>
        </row>
        <row r="1511">
          <cell r="B1511" t="str">
            <v>TA138SIR1S1C1300FB±0</v>
          </cell>
          <cell r="C1511" t="str">
            <v>Torre de ángulo mayor tipo BS1 (65°)Tipo BS1±0</v>
          </cell>
          <cell r="D1511">
            <v>8901.4327294634113</v>
          </cell>
        </row>
        <row r="1512">
          <cell r="B1512" t="str">
            <v>TA138SIR1S1C1300FB+3</v>
          </cell>
          <cell r="C1512" t="str">
            <v>Torre de ángulo mayor tipo BS1 (65°)Tipo BS1+3</v>
          </cell>
          <cell r="D1512">
            <v>9969.6046569990212</v>
          </cell>
        </row>
        <row r="1513">
          <cell r="B1513" t="str">
            <v>TA138SIR1S1C1300FR-3</v>
          </cell>
          <cell r="C1513" t="str">
            <v>Torre de anclaje, retención intermedia y terminal (15°) Tipo RS1-3</v>
          </cell>
          <cell r="D1513">
            <v>10292.130269085666</v>
          </cell>
        </row>
        <row r="1514">
          <cell r="B1514" t="str">
            <v>TA138SIR1S1C1300FR±0</v>
          </cell>
          <cell r="C1514" t="str">
            <v>Torre de anclaje, retención intermedia y terminal (15°) Tipo RS1±0</v>
          </cell>
          <cell r="D1514">
            <v>11473.946788278336</v>
          </cell>
        </row>
        <row r="1515">
          <cell r="B1515" t="str">
            <v>TA138SIR1S1C1300FR+3</v>
          </cell>
          <cell r="C1515" t="str">
            <v>Torre de anclaje, retención intermedia y terminal (15°) Tipo RS1+3</v>
          </cell>
          <cell r="D1515">
            <v>12655.763307471005</v>
          </cell>
        </row>
        <row r="1516">
          <cell r="B1516" t="str">
            <v>TA138SIR1S1C1240FS-6</v>
          </cell>
          <cell r="C1516" t="str">
            <v>Torre de suspensión tipo SS1 (5°)Tipo SS1-6</v>
          </cell>
          <cell r="D1516">
            <v>3202.1310608755753</v>
          </cell>
        </row>
        <row r="1517">
          <cell r="B1517" t="str">
            <v>TA138SIR1S1C1240FS-3</v>
          </cell>
          <cell r="C1517" t="str">
            <v>Torre de suspensión tipo SS1 (5°)Tipo SS1-3</v>
          </cell>
          <cell r="D1517">
            <v>3663.6995020828654</v>
          </cell>
        </row>
        <row r="1518">
          <cell r="B1518" t="str">
            <v>TA138SIR1S1C1240FS±0</v>
          </cell>
          <cell r="C1518" t="str">
            <v>Torre de suspensión tipo SS1 (5°)Tipo SS1±0</v>
          </cell>
          <cell r="D1518">
            <v>4121.1467964936619</v>
          </cell>
        </row>
        <row r="1519">
          <cell r="B1519" t="str">
            <v>TA138SIR1S1C1240FS+3</v>
          </cell>
          <cell r="C1519" t="str">
            <v>Torre de suspensión tipo SS1 (5°)Tipo SS1+3</v>
          </cell>
          <cell r="D1519">
            <v>4574.4729441079653</v>
          </cell>
        </row>
        <row r="1520">
          <cell r="B1520" t="str">
            <v>TA138SIR1S1C1240FS+6</v>
          </cell>
          <cell r="C1520" t="str">
            <v>Torre de suspensión tipo SS1 (5°)Tipo SS1+6</v>
          </cell>
          <cell r="D1520">
            <v>5027.7990917222678</v>
          </cell>
        </row>
        <row r="1521">
          <cell r="B1521" t="str">
            <v>TA138SIR1S1C1240FA-3</v>
          </cell>
          <cell r="C1521" t="str">
            <v>Torre de ángulo menor tipo AS1 (30°)Tipo AS1-3</v>
          </cell>
          <cell r="D1521">
            <v>5636.5666542067183</v>
          </cell>
        </row>
        <row r="1522">
          <cell r="B1522" t="str">
            <v>TA138SIR1S1C1240FA±0</v>
          </cell>
          <cell r="C1522" t="str">
            <v>Torre de ángulo menor tipo AS1 (30°)Tipo AS1±0</v>
          </cell>
          <cell r="D1522">
            <v>6255.900837077379</v>
          </cell>
        </row>
        <row r="1523">
          <cell r="B1523" t="str">
            <v>TA138SIR1S1C1240FA+3</v>
          </cell>
          <cell r="C1523" t="str">
            <v>Torre de ángulo menor tipo AS1 (30°)Tipo AS1+3</v>
          </cell>
          <cell r="D1523">
            <v>6875.2350199480397</v>
          </cell>
        </row>
        <row r="1524">
          <cell r="B1524" t="str">
            <v>TA138SIR1S1C1240FB-3</v>
          </cell>
          <cell r="C1524" t="str">
            <v>Torre de ángulo mayor tipo BS1 (65°)Tipo BS1-3</v>
          </cell>
          <cell r="D1524">
            <v>7606.4997805956891</v>
          </cell>
        </row>
        <row r="1525">
          <cell r="B1525" t="str">
            <v>TA138SIR1S1C1240FB±0</v>
          </cell>
          <cell r="C1525" t="str">
            <v>Torre de ángulo mayor tipo BS1 (65°)Tipo BS1±0</v>
          </cell>
          <cell r="D1525">
            <v>8470.4897334027719</v>
          </cell>
        </row>
        <row r="1526">
          <cell r="B1526" t="str">
            <v>TA138SIR1S1C1240FB+3</v>
          </cell>
          <cell r="C1526" t="str">
            <v>Torre de ángulo mayor tipo BS1 (65°)Tipo BS1+3</v>
          </cell>
          <cell r="D1526">
            <v>9486.9485014111051</v>
          </cell>
        </row>
        <row r="1527">
          <cell r="B1527" t="str">
            <v>TA138SIR1S1C1240FR-3</v>
          </cell>
          <cell r="C1527" t="str">
            <v>Torre de anclaje, retención intermedia y terminal (15°) Tipo RS1-3</v>
          </cell>
          <cell r="D1527">
            <v>9793.8597559214868</v>
          </cell>
        </row>
        <row r="1528">
          <cell r="B1528" t="str">
            <v>TA138SIR1S1C1240FR±0</v>
          </cell>
          <cell r="C1528" t="str">
            <v>Torre de anclaje, retención intermedia y terminal (15°) Tipo RS1±0</v>
          </cell>
          <cell r="D1528">
            <v>10918.461266356173</v>
          </cell>
        </row>
        <row r="1529">
          <cell r="B1529" t="str">
            <v>TA138SIR1S1C1240FR+3</v>
          </cell>
          <cell r="C1529" t="str">
            <v>Torre de anclaje, retención intermedia y terminal (15°) Tipo RS1+3</v>
          </cell>
          <cell r="D1529">
            <v>12043.062776790859</v>
          </cell>
        </row>
        <row r="1530">
          <cell r="B1530" t="str">
            <v>TA138SIR1D1C1400FS-6</v>
          </cell>
          <cell r="C1530" t="str">
            <v>Torre de suspensión tipo SS2 (5°)Tipo SS2-6</v>
          </cell>
          <cell r="D1530">
            <v>4840.9596299432487</v>
          </cell>
        </row>
        <row r="1531">
          <cell r="B1531" t="str">
            <v>TA138SIR1D1C1400FS-3</v>
          </cell>
          <cell r="C1531" t="str">
            <v>Torre de suspensión tipo SS2 (5°)Tipo SS2-3</v>
          </cell>
          <cell r="D1531">
            <v>5538.7556126377713</v>
          </cell>
        </row>
        <row r="1532">
          <cell r="B1532" t="str">
            <v>TA138SIR1D1C1400FS±0</v>
          </cell>
          <cell r="C1532" t="str">
            <v>Torre de suspensión tipo SS2 (5°)Tipo SS2±0</v>
          </cell>
          <cell r="D1532">
            <v>6230.3212740582348</v>
          </cell>
        </row>
        <row r="1533">
          <cell r="B1533" t="str">
            <v>TA138SIR1D1C1400FS+3</v>
          </cell>
          <cell r="C1533" t="str">
            <v>Torre de suspensión tipo SS2 (5°)Tipo SS2+3</v>
          </cell>
          <cell r="D1533">
            <v>6915.6566142046413</v>
          </cell>
        </row>
        <row r="1534">
          <cell r="B1534" t="str">
            <v>TA138SIR1D1C1400FS+6</v>
          </cell>
          <cell r="C1534" t="str">
            <v>Torre de suspensión tipo SS2 (5°)Tipo SS2+6</v>
          </cell>
          <cell r="D1534">
            <v>7600.9919543510459</v>
          </cell>
        </row>
        <row r="1535">
          <cell r="B1535" t="str">
            <v>TA138SIR1D1C1400FA-3</v>
          </cell>
          <cell r="C1535" t="str">
            <v>Torre de ángulo menor tipo AS2 (30°)Tipo AS2-3</v>
          </cell>
          <cell r="D1535">
            <v>8521.322552312382</v>
          </cell>
        </row>
        <row r="1536">
          <cell r="B1536" t="str">
            <v>TA138SIR1D1C1400FA±0</v>
          </cell>
          <cell r="C1536" t="str">
            <v>Torre de ángulo menor tipo AS2 (30°)Tipo AS2±0</v>
          </cell>
          <cell r="D1536">
            <v>9457.6276940204007</v>
          </cell>
        </row>
        <row r="1537">
          <cell r="B1537" t="str">
            <v>TA138SIR1D1C1400FA+3</v>
          </cell>
          <cell r="C1537" t="str">
            <v>Torre de ángulo menor tipo AS2 (30°)Tipo AS2+3</v>
          </cell>
          <cell r="D1537">
            <v>10393.932835728419</v>
          </cell>
        </row>
        <row r="1538">
          <cell r="B1538" t="str">
            <v>TA138SIR1D1C1400FB-3</v>
          </cell>
          <cell r="C1538" t="str">
            <v>Torre de ángulo mayor tipo BS2 (65°)Tipo BS2-3</v>
          </cell>
          <cell r="D1538">
            <v>11499.453852137854</v>
          </cell>
        </row>
        <row r="1539">
          <cell r="B1539" t="str">
            <v>TA138SIR1D1C1400FB±0</v>
          </cell>
          <cell r="C1539" t="str">
            <v>Torre de ángulo mayor tipo BS2 (65°)Tipo BS2±0</v>
          </cell>
          <cell r="D1539">
            <v>12805.627897703624</v>
          </cell>
        </row>
        <row r="1540">
          <cell r="B1540" t="str">
            <v>TA138SIR1D1C1400FB+3</v>
          </cell>
          <cell r="C1540" t="str">
            <v>Torre de ángulo mayor tipo BS2 (65°)Tipo BS2+3</v>
          </cell>
          <cell r="D1540">
            <v>14342.30324542806</v>
          </cell>
        </row>
        <row r="1541">
          <cell r="B1541" t="str">
            <v>TA138SIR1D1C1400FR-3</v>
          </cell>
          <cell r="C1541" t="str">
            <v>Torre de anclaje, retención intermedia y terminal (15°) Tipo RS2-3</v>
          </cell>
          <cell r="D1541">
            <v>14806.289561045554</v>
          </cell>
        </row>
        <row r="1542">
          <cell r="B1542" t="str">
            <v>TA138SIR1D1C1400FR±0</v>
          </cell>
          <cell r="C1542" t="str">
            <v>Torre de anclaje, retención intermedia y terminal (15°) Tipo RS2±0</v>
          </cell>
          <cell r="D1542">
            <v>16506.454360139971</v>
          </cell>
        </row>
        <row r="1543">
          <cell r="B1543" t="str">
            <v>TA138SIR1D1C1400FR+3</v>
          </cell>
          <cell r="C1543" t="str">
            <v>Torre de anclaje, retención intermedia y terminal (15°) Tipo RS2+3</v>
          </cell>
          <cell r="D1543">
            <v>18206.619159234389</v>
          </cell>
        </row>
        <row r="1544">
          <cell r="B1544" t="str">
            <v>TA138SIR1D1C1300FS-6</v>
          </cell>
          <cell r="C1544" t="str">
            <v>Torre de suspensión tipo SS2 (5°)Tipo SS2-6</v>
          </cell>
          <cell r="D1544">
            <v>4443.9303351686913</v>
          </cell>
        </row>
        <row r="1545">
          <cell r="B1545" t="str">
            <v>TA138SIR1D1C1300FS-3</v>
          </cell>
          <cell r="C1545" t="str">
            <v>Torre de suspensión tipo SS2 (5°)Tipo SS2-3</v>
          </cell>
          <cell r="D1545">
            <v>5084.496869967782</v>
          </cell>
        </row>
        <row r="1546">
          <cell r="B1546" t="str">
            <v>TA138SIR1D1C1300FS±0</v>
          </cell>
          <cell r="C1546" t="str">
            <v>Torre de suspensión tipo SS2 (5°)Tipo SS2±0</v>
          </cell>
          <cell r="D1546">
            <v>5719.3440607061666</v>
          </cell>
        </row>
        <row r="1547">
          <cell r="B1547" t="str">
            <v>TA138SIR1D1C1300FS+3</v>
          </cell>
          <cell r="C1547" t="str">
            <v>Torre de suspensión tipo SS2 (5°)Tipo SS2+3</v>
          </cell>
          <cell r="D1547">
            <v>6348.4719073838451</v>
          </cell>
        </row>
        <row r="1548">
          <cell r="B1548" t="str">
            <v>TA138SIR1D1C1300FS+6</v>
          </cell>
          <cell r="C1548" t="str">
            <v>Torre de suspensión tipo SS2 (5°)Tipo SS2+6</v>
          </cell>
          <cell r="D1548">
            <v>6977.5997540615235</v>
          </cell>
        </row>
        <row r="1549">
          <cell r="B1549" t="str">
            <v>TA138SIR1D1C1300FA-3</v>
          </cell>
          <cell r="C1549" t="str">
            <v>Torre de ángulo menor tipo AS2 (30°)Tipo AS2-3</v>
          </cell>
          <cell r="D1549">
            <v>7822.4498200209173</v>
          </cell>
        </row>
        <row r="1550">
          <cell r="B1550" t="str">
            <v>TA138SIR1D1C1300FA±0</v>
          </cell>
          <cell r="C1550" t="str">
            <v>Torre de ángulo menor tipo AS2 (30°)Tipo AS2±0</v>
          </cell>
          <cell r="D1550">
            <v>8681.9642841519617</v>
          </cell>
        </row>
        <row r="1551">
          <cell r="B1551" t="str">
            <v>TA138SIR1D1C1300FA+3</v>
          </cell>
          <cell r="C1551" t="str">
            <v>Torre de ángulo menor tipo AS2 (30°)Tipo AS2+3</v>
          </cell>
          <cell r="D1551">
            <v>9541.4787482830052</v>
          </cell>
        </row>
        <row r="1552">
          <cell r="B1552" t="str">
            <v>TA138SIR1D1C1300FB-3</v>
          </cell>
          <cell r="C1552" t="str">
            <v>Torre de ángulo mayor tipo BS2 (65°)Tipo BS2-3</v>
          </cell>
          <cell r="D1552">
            <v>10556.330917386098</v>
          </cell>
        </row>
        <row r="1553">
          <cell r="B1553" t="str">
            <v>TA138SIR1D1C1300FB±0</v>
          </cell>
          <cell r="C1553" t="str">
            <v>Torre de ángulo mayor tipo BS2 (65°)Tipo BS2±0</v>
          </cell>
          <cell r="D1553">
            <v>11755.379640741758</v>
          </cell>
        </row>
        <row r="1554">
          <cell r="B1554" t="str">
            <v>TA138SIR1D1C1300FB+3</v>
          </cell>
          <cell r="C1554" t="str">
            <v>Torre de ángulo mayor tipo BS2 (65°)Tipo BS2+3</v>
          </cell>
          <cell r="D1554">
            <v>13166.02519763077</v>
          </cell>
        </row>
        <row r="1555">
          <cell r="B1555" t="str">
            <v>TA138SIR1D1C1300FR-3</v>
          </cell>
          <cell r="C1555" t="str">
            <v>Torre de anclaje, retención intermedia y terminal (15°) Tipo RS2-3</v>
          </cell>
          <cell r="D1555">
            <v>13591.957868153764</v>
          </cell>
        </row>
        <row r="1556">
          <cell r="B1556" t="str">
            <v>TA138SIR1D1C1300FR±0</v>
          </cell>
          <cell r="C1556" t="str">
            <v>Torre de anclaje, retención intermedia y terminal (15°) Tipo RS2±0</v>
          </cell>
          <cell r="D1556">
            <v>15152.684356916125</v>
          </cell>
        </row>
        <row r="1557">
          <cell r="B1557" t="str">
            <v>TA138SIR1D1C1300FR+3</v>
          </cell>
          <cell r="C1557" t="str">
            <v>Torre de anclaje, retención intermedia y terminal (15°) Tipo RS2+3</v>
          </cell>
          <cell r="D1557">
            <v>16713.410845678485</v>
          </cell>
        </row>
        <row r="1558">
          <cell r="B1558" t="str">
            <v>TA138SIR1D1C1240FS-6</v>
          </cell>
          <cell r="C1558" t="str">
            <v>Torre de suspensión tipo SS2 (5°)Tipo SS2-6</v>
          </cell>
          <cell r="D1558">
            <v>4200.5054242257174</v>
          </cell>
        </row>
        <row r="1559">
          <cell r="B1559" t="str">
            <v>TA138SIR1D1C1240FS-3</v>
          </cell>
          <cell r="C1559" t="str">
            <v>Torre de suspensión tipo SS2 (5°)Tipo SS2-3</v>
          </cell>
          <cell r="D1559">
            <v>4805.9836835735678</v>
          </cell>
        </row>
        <row r="1560">
          <cell r="B1560" t="str">
            <v>TA138SIR1D1C1240FS±0</v>
          </cell>
          <cell r="C1560" t="str">
            <v>Torre de suspensión tipo SS2 (5°)Tipo SS2±0</v>
          </cell>
          <cell r="D1560">
            <v>5406.0558870343848</v>
          </cell>
        </row>
        <row r="1561">
          <cell r="B1561" t="str">
            <v>TA138SIR1D1C1240FS+3</v>
          </cell>
          <cell r="C1561" t="str">
            <v>Torre de suspensión tipo SS2 (5°)Tipo SS2+3</v>
          </cell>
          <cell r="D1561">
            <v>6000.7220346081676</v>
          </cell>
        </row>
        <row r="1562">
          <cell r="B1562" t="str">
            <v>TA138SIR1D1C1240FS+6</v>
          </cell>
          <cell r="C1562" t="str">
            <v>Torre de suspensión tipo SS2 (5°)Tipo SS2+6</v>
          </cell>
          <cell r="D1562">
            <v>6595.3881821819496</v>
          </cell>
        </row>
        <row r="1563">
          <cell r="B1563" t="str">
            <v>TA138SIR1D1C1240FA-3</v>
          </cell>
          <cell r="C1563" t="str">
            <v>Torre de ángulo menor tipo AS2 (30°)Tipo AS2-3</v>
          </cell>
          <cell r="D1563">
            <v>7393.9599457028953</v>
          </cell>
        </row>
        <row r="1564">
          <cell r="B1564" t="str">
            <v>TA138SIR1D1C1240FA±0</v>
          </cell>
          <cell r="C1564" t="str">
            <v>Torre de ángulo menor tipo AS2 (30°)Tipo AS2±0</v>
          </cell>
          <cell r="D1564">
            <v>8206.3928365181964</v>
          </cell>
        </row>
        <row r="1565">
          <cell r="B1565" t="str">
            <v>TA138SIR1D1C1240FA+3</v>
          </cell>
          <cell r="C1565" t="str">
            <v>Torre de ángulo menor tipo AS2 (30°)Tipo AS2+3</v>
          </cell>
          <cell r="D1565">
            <v>9018.8257273334984</v>
          </cell>
        </row>
        <row r="1566">
          <cell r="B1566" t="str">
            <v>TA138SIR1D1C1240FB-3</v>
          </cell>
          <cell r="C1566" t="str">
            <v>Torre de ángulo mayor tipo BS2 (65°)Tipo BS2-3</v>
          </cell>
          <cell r="D1566">
            <v>9978.0873987797841</v>
          </cell>
        </row>
        <row r="1567">
          <cell r="B1567" t="str">
            <v>TA138SIR1D1C1240FB±0</v>
          </cell>
          <cell r="C1567" t="str">
            <v>Torre de ángulo mayor tipo BS2 (65°)Tipo BS2±0</v>
          </cell>
          <cell r="D1567">
            <v>11111.455900645638</v>
          </cell>
        </row>
        <row r="1568">
          <cell r="B1568" t="str">
            <v>TA138SIR1D1C1240FB+3</v>
          </cell>
          <cell r="C1568" t="str">
            <v>Torre de ángulo mayor tipo BS2 (65°)Tipo BS2+3</v>
          </cell>
          <cell r="D1568">
            <v>12444.830608723116</v>
          </cell>
        </row>
        <row r="1569">
          <cell r="B1569" t="str">
            <v>TA138SIR1D1C1240FR-3</v>
          </cell>
          <cell r="C1569" t="str">
            <v>Torre de anclaje, retención intermedia y terminal (15°) Tipo RS2-3</v>
          </cell>
          <cell r="D1569">
            <v>12847.431990371208</v>
          </cell>
        </row>
        <row r="1570">
          <cell r="B1570" t="str">
            <v>TA138SIR1D1C1240FR±0</v>
          </cell>
          <cell r="C1570" t="str">
            <v>Torre de anclaje, retención intermedia y terminal (15°) Tipo RS2±0</v>
          </cell>
          <cell r="D1570">
            <v>14322.666655932228</v>
          </cell>
        </row>
        <row r="1571">
          <cell r="B1571" t="str">
            <v>TA138SIR1D1C1240FR+3</v>
          </cell>
          <cell r="C1571" t="str">
            <v>Torre de anclaje, retención intermedia y terminal (15°) Tipo RS2+3</v>
          </cell>
          <cell r="D1571">
            <v>15797.901321493247</v>
          </cell>
        </row>
        <row r="1572">
          <cell r="B1572" t="str">
            <v>TA138SIR0S1C1400FS-6</v>
          </cell>
          <cell r="C1572" t="str">
            <v>Torre de suspensión tipo SS1 (5°)Tipo SS1-6</v>
          </cell>
          <cell r="D1572">
            <v>3937.921565243144</v>
          </cell>
        </row>
        <row r="1573">
          <cell r="B1573" t="str">
            <v>TA138SIR0S1C1400FS-3</v>
          </cell>
          <cell r="C1573" t="str">
            <v>Torre de suspensión tipo SS1 (5°)Tipo SS1-3</v>
          </cell>
          <cell r="D1573">
            <v>4505.5498989718853</v>
          </cell>
        </row>
        <row r="1574">
          <cell r="B1574" t="str">
            <v>TA138SIR0S1C1400FS±0</v>
          </cell>
          <cell r="C1574" t="str">
            <v>Torre de suspensión tipo SS1 (5°)Tipo SS1±0</v>
          </cell>
          <cell r="D1574">
            <v>5068.1101225780485</v>
          </cell>
        </row>
        <row r="1575">
          <cell r="B1575" t="str">
            <v>TA138SIR0S1C1400FS+3</v>
          </cell>
          <cell r="C1575" t="str">
            <v>Torre de suspensión tipo SS1 (5°)Tipo SS1+3</v>
          </cell>
          <cell r="D1575">
            <v>5625.6022360616344</v>
          </cell>
        </row>
        <row r="1576">
          <cell r="B1576" t="str">
            <v>TA138SIR0S1C1400FS+6</v>
          </cell>
          <cell r="C1576" t="str">
            <v>Torre de suspensión tipo SS1 (5°)Tipo SS1+6</v>
          </cell>
          <cell r="D1576">
            <v>6183.0943495452193</v>
          </cell>
        </row>
        <row r="1577">
          <cell r="B1577" t="str">
            <v>TA138SIR0S1C1400FA-3</v>
          </cell>
          <cell r="C1577" t="str">
            <v>Torre de ángulo menor tipo AS1 (30°)Tipo AS1-3</v>
          </cell>
          <cell r="D1577">
            <v>6931.7454406322031</v>
          </cell>
        </row>
        <row r="1578">
          <cell r="B1578" t="str">
            <v>TA138SIR0S1C1400FA±0</v>
          </cell>
          <cell r="C1578" t="str">
            <v>Torre de ángulo menor tipo AS1 (30°)Tipo AS1±0</v>
          </cell>
          <cell r="D1578">
            <v>7693.3911660734775</v>
          </cell>
        </row>
        <row r="1579">
          <cell r="B1579" t="str">
            <v>TA138SIR0S1C1400FA+3</v>
          </cell>
          <cell r="C1579" t="str">
            <v>Torre de ángulo menor tipo AS1 (30°)Tipo AS1+3</v>
          </cell>
          <cell r="D1579">
            <v>8455.0368915147519</v>
          </cell>
        </row>
        <row r="1580">
          <cell r="B1580" t="str">
            <v>TA138SIR0S1C1400FB-3</v>
          </cell>
          <cell r="C1580" t="str">
            <v>Torre de ángulo mayor tipo BS1 (65°)Tipo BS1-3</v>
          </cell>
          <cell r="D1580">
            <v>9354.3327716994136</v>
          </cell>
        </row>
        <row r="1581">
          <cell r="B1581" t="str">
            <v>TA138SIR0S1C1400FB±0</v>
          </cell>
          <cell r="C1581" t="str">
            <v>Torre de ángulo mayor tipo BS1 (65°)Tipo BS1±0</v>
          </cell>
          <cell r="D1581">
            <v>10416.851638863489</v>
          </cell>
        </row>
        <row r="1582">
          <cell r="B1582" t="str">
            <v>TA138SIR0S1C1400FB+3</v>
          </cell>
          <cell r="C1582" t="str">
            <v>Torre de ángulo mayor tipo BS1 (65°)Tipo BS1+3</v>
          </cell>
          <cell r="D1582">
            <v>11666.873835527109</v>
          </cell>
        </row>
        <row r="1583">
          <cell r="B1583" t="str">
            <v>TA138SIR0S1C1400FR-3</v>
          </cell>
          <cell r="C1583" t="str">
            <v>Torre de anclaje, retención intermedia y terminal (15°) Tipo RS1-3</v>
          </cell>
          <cell r="D1583">
            <v>12044.307620958047</v>
          </cell>
        </row>
        <row r="1584">
          <cell r="B1584" t="str">
            <v>TA138SIR0S1C1400FR±0</v>
          </cell>
          <cell r="C1584" t="str">
            <v>Torre de anclaje, retención intermedia y terminal (15°) Tipo RS1±0</v>
          </cell>
          <cell r="D1584">
            <v>13427.321762495036</v>
          </cell>
        </row>
        <row r="1585">
          <cell r="B1585" t="str">
            <v>TA138SIR0S1C1400FR+3</v>
          </cell>
          <cell r="C1585" t="str">
            <v>Torre de anclaje, retención intermedia y terminal (15°) Tipo RS1+3</v>
          </cell>
          <cell r="D1585">
            <v>14810.335904032025</v>
          </cell>
        </row>
        <row r="1586">
          <cell r="B1586" t="str">
            <v>TA138SIR0S1C1300FS-6</v>
          </cell>
          <cell r="C1586" t="str">
            <v>Torre de suspensión tipo SS1 (5°)Tipo SS1-6</v>
          </cell>
          <cell r="D1586">
            <v>3655.4550375609324</v>
          </cell>
        </row>
        <row r="1587">
          <cell r="B1587" t="str">
            <v>TA138SIR0S1C1300FS-3</v>
          </cell>
          <cell r="C1587" t="str">
            <v>Torre de suspensión tipo SS1 (5°)Tipo SS1-3</v>
          </cell>
          <cell r="D1587">
            <v>4182.3674754075537</v>
          </cell>
        </row>
        <row r="1588">
          <cell r="B1588" t="str">
            <v>TA138SIR0S1C1300FS±0</v>
          </cell>
          <cell r="C1588" t="str">
            <v>Torre de suspensión tipo SS1 (5°)Tipo SS1±0</v>
          </cell>
          <cell r="D1588">
            <v>4704.5753379162579</v>
          </cell>
        </row>
        <row r="1589">
          <cell r="B1589" t="str">
            <v>TA138SIR0S1C1300FS+3</v>
          </cell>
          <cell r="C1589" t="str">
            <v>Torre de suspensión tipo SS1 (5°)Tipo SS1+3</v>
          </cell>
          <cell r="D1589">
            <v>5222.0786250870469</v>
          </cell>
        </row>
        <row r="1590">
          <cell r="B1590" t="str">
            <v>TA138SIR0S1C1300FS+6</v>
          </cell>
          <cell r="C1590" t="str">
            <v>Torre de suspensión tipo SS1 (5°)Tipo SS1+6</v>
          </cell>
          <cell r="D1590">
            <v>5739.5819122578341</v>
          </cell>
        </row>
        <row r="1591">
          <cell r="B1591" t="str">
            <v>TA138SIR0S1C1300FA-3</v>
          </cell>
          <cell r="C1591" t="str">
            <v>Torre de ángulo menor tipo AS1 (30°)Tipo AS1-3</v>
          </cell>
          <cell r="D1591">
            <v>6434.5323720241486</v>
          </cell>
        </row>
        <row r="1592">
          <cell r="B1592" t="str">
            <v>TA138SIR0S1C1300FA±0</v>
          </cell>
          <cell r="C1592" t="str">
            <v>Torre de ángulo menor tipo AS1 (30°)Tipo AS1±0</v>
          </cell>
          <cell r="D1592">
            <v>7141.5453629568792</v>
          </cell>
        </row>
        <row r="1593">
          <cell r="B1593" t="str">
            <v>TA138SIR0S1C1300FA+3</v>
          </cell>
          <cell r="C1593" t="str">
            <v>Torre de ángulo menor tipo AS1 (30°)Tipo AS1+3</v>
          </cell>
          <cell r="D1593">
            <v>7848.5583538896099</v>
          </cell>
        </row>
        <row r="1594">
          <cell r="B1594" t="str">
            <v>TA138SIR0S1C1300FB-3</v>
          </cell>
          <cell r="C1594" t="str">
            <v>Torre de ángulo mayor tipo BS1 (65°)Tipo BS1-3</v>
          </cell>
          <cell r="D1594">
            <v>8683.3478744563672</v>
          </cell>
        </row>
        <row r="1595">
          <cell r="B1595" t="str">
            <v>TA138SIR0S1C1300FB±0</v>
          </cell>
          <cell r="C1595" t="str">
            <v>Torre de ángulo mayor tipo BS1 (65°)Tipo BS1±0</v>
          </cell>
          <cell r="D1595">
            <v>9669.6524214436158</v>
          </cell>
        </row>
        <row r="1596">
          <cell r="B1596" t="str">
            <v>TA138SIR0S1C1300FB+3</v>
          </cell>
          <cell r="C1596" t="str">
            <v>Torre de ángulo mayor tipo BS1 (65°)Tipo BS1+3</v>
          </cell>
          <cell r="D1596">
            <v>10830.01071201685</v>
          </cell>
        </row>
        <row r="1597">
          <cell r="B1597" t="str">
            <v>TA138SIR0S1C1300FR-3</v>
          </cell>
          <cell r="C1597" t="str">
            <v>Torre de anclaje, retención intermedia y terminal (15°) Tipo RS1-3</v>
          </cell>
          <cell r="D1597">
            <v>11180.371228203016</v>
          </cell>
        </row>
        <row r="1598">
          <cell r="B1598" t="str">
            <v>TA138SIR0S1C1300FR±0</v>
          </cell>
          <cell r="C1598" t="str">
            <v>Torre de anclaje, retención intermedia y terminal (15°) Tipo RS1±0</v>
          </cell>
          <cell r="D1598">
            <v>12464.18197124082</v>
          </cell>
        </row>
        <row r="1599">
          <cell r="B1599" t="str">
            <v>TA138SIR0S1C1300FR+3</v>
          </cell>
          <cell r="C1599" t="str">
            <v>Torre de anclaje, retención intermedia y terminal (15°) Tipo RS1+3</v>
          </cell>
          <cell r="D1599">
            <v>13747.992714278624</v>
          </cell>
        </row>
        <row r="1600">
          <cell r="B1600" t="str">
            <v>TA138SIR0S1C1240FS-6</v>
          </cell>
          <cell r="C1600" t="str">
            <v>Torre de suspensión tipo SS1 (5°)Tipo SS1-6</v>
          </cell>
          <cell r="D1600">
            <v>3484.9193646683384</v>
          </cell>
        </row>
        <row r="1601">
          <cell r="B1601" t="str">
            <v>TA138SIR0S1C1240FS-3</v>
          </cell>
          <cell r="C1601" t="str">
            <v>Torre de suspensión tipo SS1 (5°)Tipo SS1-3</v>
          </cell>
          <cell r="D1601">
            <v>3987.2500838998103</v>
          </cell>
        </row>
        <row r="1602">
          <cell r="B1602" t="str">
            <v>TA138SIR0S1C1240FS±0</v>
          </cell>
          <cell r="C1602" t="str">
            <v>Torre de suspensión tipo SS1 (5°)Tipo SS1±0</v>
          </cell>
          <cell r="D1602">
            <v>4485.0957074238586</v>
          </cell>
        </row>
        <row r="1603">
          <cell r="B1603" t="str">
            <v>TA138SIR0S1C1240FS+3</v>
          </cell>
          <cell r="C1603" t="str">
            <v>Torre de suspensión tipo SS1 (5°)Tipo SS1+3</v>
          </cell>
          <cell r="D1603">
            <v>4978.4562352404837</v>
          </cell>
        </row>
        <row r="1604">
          <cell r="B1604" t="str">
            <v>TA138SIR0S1C1240FS+6</v>
          </cell>
          <cell r="C1604" t="str">
            <v>Torre de suspensión tipo SS1 (5°)Tipo SS1+6</v>
          </cell>
          <cell r="D1604">
            <v>5471.816763057107</v>
          </cell>
        </row>
        <row r="1605">
          <cell r="B1605" t="str">
            <v>TA138SIR0S1C1240FA-3</v>
          </cell>
          <cell r="C1605" t="str">
            <v>Torre de ángulo menor tipo AS1 (30°)Tipo AS1-3</v>
          </cell>
          <cell r="D1605">
            <v>6134.3461307663447</v>
          </cell>
        </row>
        <row r="1606">
          <cell r="B1606" t="str">
            <v>TA138SIR0S1C1240FA±0</v>
          </cell>
          <cell r="C1606" t="str">
            <v>Torre de ángulo menor tipo AS1 (30°)Tipo AS1±0</v>
          </cell>
          <cell r="D1606">
            <v>6808.3752838694172</v>
          </cell>
        </row>
        <row r="1607">
          <cell r="B1607" t="str">
            <v>TA138SIR0S1C1240FA+3</v>
          </cell>
          <cell r="C1607" t="str">
            <v>Torre de ángulo menor tipo AS1 (30°)Tipo AS1+3</v>
          </cell>
          <cell r="D1607">
            <v>7482.4044369724897</v>
          </cell>
        </row>
        <row r="1608">
          <cell r="B1608" t="str">
            <v>TA138SIR0S1C1240FB-3</v>
          </cell>
          <cell r="C1608" t="str">
            <v>Torre de ángulo mayor tipo BS1 (65°)Tipo BS1-3</v>
          </cell>
          <cell r="D1608">
            <v>8278.249040654553</v>
          </cell>
        </row>
        <row r="1609">
          <cell r="B1609" t="str">
            <v>TA138SIR0S1C1240FB±0</v>
          </cell>
          <cell r="C1609" t="str">
            <v>Torre de ángulo mayor tipo BS1 (65°)Tipo BS1±0</v>
          </cell>
          <cell r="D1609">
            <v>9218.5401343591911</v>
          </cell>
        </row>
        <row r="1610">
          <cell r="B1610" t="str">
            <v>TA138SIR0S1C1240FB+3</v>
          </cell>
          <cell r="C1610" t="str">
            <v>Torre de ángulo mayor tipo BS1 (65°)Tipo BS1+3</v>
          </cell>
          <cell r="D1610">
            <v>10324.764950482295</v>
          </cell>
        </row>
        <row r="1611">
          <cell r="B1611" t="str">
            <v>TA138SIR0S1C1240FR-3</v>
          </cell>
          <cell r="C1611" t="str">
            <v>Torre de anclaje, retención intermedia y terminal (15°) Tipo RS1-3</v>
          </cell>
          <cell r="D1611">
            <v>10658.78031517053</v>
          </cell>
        </row>
        <row r="1612">
          <cell r="B1612" t="str">
            <v>TA138SIR0S1C1240FR±0</v>
          </cell>
          <cell r="C1612" t="str">
            <v>Torre de anclaje, retención intermedia y terminal (15°) Tipo RS1±0</v>
          </cell>
          <cell r="D1612">
            <v>11882.698233188996</v>
          </cell>
        </row>
        <row r="1613">
          <cell r="B1613" t="str">
            <v>TA138SIR0S1C1240FR+3</v>
          </cell>
          <cell r="C1613" t="str">
            <v>Torre de anclaje, retención intermedia y terminal (15°) Tipo RS1+3</v>
          </cell>
          <cell r="D1613">
            <v>13106.616151207461</v>
          </cell>
        </row>
        <row r="1614">
          <cell r="B1614" t="str">
            <v>TA138SIR0D1C1400FS-6</v>
          </cell>
          <cell r="C1614" t="str">
            <v>Torre de suspensión tipo SS2 (5°)Tipo SS2-6</v>
          </cell>
          <cell r="D1614">
            <v>4890.867723402599</v>
          </cell>
        </row>
        <row r="1615">
          <cell r="B1615" t="str">
            <v>TA138SIR0D1C1400FS-3</v>
          </cell>
          <cell r="C1615" t="str">
            <v>Torre de suspensión tipo SS2 (5°)Tipo SS2-3</v>
          </cell>
          <cell r="D1615">
            <v>5595.8576655146853</v>
          </cell>
        </row>
        <row r="1616">
          <cell r="B1616" t="str">
            <v>TA138SIR0D1C1400FS±0</v>
          </cell>
          <cell r="C1616" t="str">
            <v>Torre de suspensión tipo SS2 (5°)Tipo SS2±0</v>
          </cell>
          <cell r="D1616">
            <v>6294.5530545721995</v>
          </cell>
        </row>
        <row r="1617">
          <cell r="B1617" t="str">
            <v>TA138SIR0D1C1400FS+3</v>
          </cell>
          <cell r="C1617" t="str">
            <v>Torre de suspensión tipo SS2 (5°)Tipo SS2+3</v>
          </cell>
          <cell r="D1617">
            <v>6986.9538905751424</v>
          </cell>
        </row>
        <row r="1618">
          <cell r="B1618" t="str">
            <v>TA138SIR0D1C1400FS+6</v>
          </cell>
          <cell r="C1618" t="str">
            <v>Torre de suspensión tipo SS2 (5°)Tipo SS2+6</v>
          </cell>
          <cell r="D1618">
            <v>7679.3547265780835</v>
          </cell>
        </row>
        <row r="1619">
          <cell r="B1619" t="str">
            <v>TA138SIR0D1C1400FA-3</v>
          </cell>
          <cell r="C1619" t="str">
            <v>Torre de ángulo menor tipo AS2 (30°)Tipo AS2-3</v>
          </cell>
          <cell r="D1619">
            <v>8609.1735146933806</v>
          </cell>
        </row>
        <row r="1620">
          <cell r="B1620" t="str">
            <v>TA138SIR0D1C1400FA±0</v>
          </cell>
          <cell r="C1620" t="str">
            <v>Torre de ángulo menor tipo AS2 (30°)Tipo AS2±0</v>
          </cell>
          <cell r="D1620">
            <v>9555.1315368405994</v>
          </cell>
        </row>
        <row r="1621">
          <cell r="B1621" t="str">
            <v>TA138SIR0D1C1400FA+3</v>
          </cell>
          <cell r="C1621" t="str">
            <v>Torre de ángulo menor tipo AS2 (30°)Tipo AS2+3</v>
          </cell>
          <cell r="D1621">
            <v>10501.089558987818</v>
          </cell>
        </row>
        <row r="1622">
          <cell r="B1622" t="str">
            <v>TA138SIR0D1C1400FB-3</v>
          </cell>
          <cell r="C1622" t="str">
            <v>Torre de ángulo mayor tipo BS2 (65°)Tipo BS2-3</v>
          </cell>
          <cell r="D1622">
            <v>11618.007994592192</v>
          </cell>
        </row>
        <row r="1623">
          <cell r="B1623" t="str">
            <v>TA138SIR0D1C1400FB±0</v>
          </cell>
          <cell r="C1623" t="str">
            <v>Torre de ángulo mayor tipo BS2 (65°)Tipo BS2±0</v>
          </cell>
          <cell r="D1623">
            <v>12937.648100882172</v>
          </cell>
        </row>
        <row r="1624">
          <cell r="B1624" t="str">
            <v>TA138SIR0D1C1400FB+3</v>
          </cell>
          <cell r="C1624" t="str">
            <v>Torre de ángulo mayor tipo BS2 (65°)Tipo BS2+3</v>
          </cell>
          <cell r="D1624">
            <v>14490.165872988035</v>
          </cell>
        </row>
        <row r="1625">
          <cell r="B1625" t="str">
            <v>TA138SIR0D1C1400FR-3</v>
          </cell>
          <cell r="C1625" t="str">
            <v>Torre de anclaje, retención intermedia y terminal (15°) Tipo RS2-3</v>
          </cell>
          <cell r="D1625">
            <v>14958.935676627298</v>
          </cell>
        </row>
        <row r="1626">
          <cell r="B1626" t="str">
            <v>TA138SIR0D1C1400FR±0</v>
          </cell>
          <cell r="C1626" t="str">
            <v>Torre de anclaje, retención intermedia y terminal (15°) Tipo RS2±0</v>
          </cell>
          <cell r="D1626">
            <v>16676.62840203712</v>
          </cell>
        </row>
        <row r="1627">
          <cell r="B1627" t="str">
            <v>TA138SIR0D1C1400FR+3</v>
          </cell>
          <cell r="C1627" t="str">
            <v>Torre de anclaje, retención intermedia y terminal (15°) Tipo RS2+3</v>
          </cell>
          <cell r="D1627">
            <v>18394.321127446943</v>
          </cell>
        </row>
        <row r="1628">
          <cell r="B1628" t="str">
            <v>TA138SIR0D1C1300FS-6</v>
          </cell>
          <cell r="C1628" t="str">
            <v>Torre de suspensión tipo SS2 (5°)Tipo SS2-6</v>
          </cell>
          <cell r="D1628">
            <v>4822.045113173428</v>
          </cell>
        </row>
        <row r="1629">
          <cell r="B1629" t="str">
            <v>TA138SIR0D1C1300FS-3</v>
          </cell>
          <cell r="C1629" t="str">
            <v>Torre de suspensión tipo SS2 (5°)Tipo SS2-3</v>
          </cell>
          <cell r="D1629">
            <v>5517.1146790362645</v>
          </cell>
        </row>
        <row r="1630">
          <cell r="B1630" t="str">
            <v>TA138SIR0D1C1300FS±0</v>
          </cell>
          <cell r="C1630" t="str">
            <v>Torre de suspensión tipo SS2 (5°)Tipo SS2±0</v>
          </cell>
          <cell r="D1630">
            <v>6205.9782666324681</v>
          </cell>
        </row>
        <row r="1631">
          <cell r="B1631" t="str">
            <v>TA138SIR0D1C1300FS+3</v>
          </cell>
          <cell r="C1631" t="str">
            <v>Torre de suspensión tipo SS2 (5°)Tipo SS2+3</v>
          </cell>
          <cell r="D1631">
            <v>6888.6358759620407</v>
          </cell>
        </row>
        <row r="1632">
          <cell r="B1632" t="str">
            <v>TA138SIR0D1C1300FS+6</v>
          </cell>
          <cell r="C1632" t="str">
            <v>Torre de suspensión tipo SS2 (5°)Tipo SS2+6</v>
          </cell>
          <cell r="D1632">
            <v>7571.2934852916105</v>
          </cell>
        </row>
        <row r="1633">
          <cell r="B1633" t="str">
            <v>TA138SIR0D1C1300FA-3</v>
          </cell>
          <cell r="C1633" t="str">
            <v>Torre de ángulo menor tipo AS2 (30°)Tipo AS2-3</v>
          </cell>
          <cell r="D1633">
            <v>8488.0281828820262</v>
          </cell>
        </row>
        <row r="1634">
          <cell r="B1634" t="str">
            <v>TA138SIR0D1C1300FA±0</v>
          </cell>
          <cell r="C1634" t="str">
            <v>Torre de ángulo menor tipo AS2 (30°)Tipo AS2±0</v>
          </cell>
          <cell r="D1634">
            <v>9420.6750087480868</v>
          </cell>
        </row>
        <row r="1635">
          <cell r="B1635" t="str">
            <v>TA138SIR0D1C1300FA+3</v>
          </cell>
          <cell r="C1635" t="str">
            <v>Torre de ángulo menor tipo AS2 (30°)Tipo AS2+3</v>
          </cell>
          <cell r="D1635">
            <v>10353.321834614148</v>
          </cell>
        </row>
        <row r="1636">
          <cell r="B1636" t="str">
            <v>TA138SIR0D1C1300FB-3</v>
          </cell>
          <cell r="C1636" t="str">
            <v>Torre de ángulo mayor tipo BS2 (65°)Tipo BS2-3</v>
          </cell>
          <cell r="D1636">
            <v>11454.52337773673</v>
          </cell>
        </row>
        <row r="1637">
          <cell r="B1637" t="str">
            <v>TA138SIR0D1C1300FB±0</v>
          </cell>
          <cell r="C1637" t="str">
            <v>Torre de ángulo mayor tipo BS2 (65°)Tipo BS2±0</v>
          </cell>
          <cell r="D1637">
            <v>12755.59396184491</v>
          </cell>
        </row>
        <row r="1638">
          <cell r="B1638" t="str">
            <v>TA138SIR0D1C1300FB+3</v>
          </cell>
          <cell r="C1638" t="str">
            <v>Torre de ángulo mayor tipo BS2 (65°)Tipo BS2+3</v>
          </cell>
          <cell r="D1638">
            <v>14286.265237266301</v>
          </cell>
        </row>
        <row r="1639">
          <cell r="B1639" t="str">
            <v>TA138SIR0D1C1300FR-3</v>
          </cell>
          <cell r="C1639" t="str">
            <v>Torre de anclaje, retención intermedia y terminal (15°) Tipo RS2-3</v>
          </cell>
          <cell r="D1639">
            <v>14748.438673285824</v>
          </cell>
        </row>
        <row r="1640">
          <cell r="B1640" t="str">
            <v>TA138SIR0D1C1300FR±0</v>
          </cell>
          <cell r="C1640" t="str">
            <v>Torre de anclaje, retención intermedia y terminal (15°) Tipo RS2±0</v>
          </cell>
          <cell r="D1640">
            <v>16441.960616818087</v>
          </cell>
        </row>
        <row r="1641">
          <cell r="B1641" t="str">
            <v>TA138SIR0D1C1300FR+3</v>
          </cell>
          <cell r="C1641" t="str">
            <v>Torre de anclaje, retención intermedia y terminal (15°) Tipo RS2+3</v>
          </cell>
          <cell r="D1641">
            <v>18135.482560350349</v>
          </cell>
        </row>
        <row r="1642">
          <cell r="B1642" t="str">
            <v>TA138SIR0D1C1240FS-6</v>
          </cell>
          <cell r="C1642" t="str">
            <v>Torre de suspensión tipo SS2 (5°)Tipo SS2-6</v>
          </cell>
          <cell r="D1642">
            <v>4566.9726386048278</v>
          </cell>
        </row>
        <row r="1643">
          <cell r="B1643" t="str">
            <v>TA138SIR0D1C1240FS-3</v>
          </cell>
          <cell r="C1643" t="str">
            <v>Torre de suspensión tipo SS2 (5°)Tipo SS2-3</v>
          </cell>
          <cell r="D1643">
            <v>5225.2750009262445</v>
          </cell>
        </row>
        <row r="1644">
          <cell r="B1644" t="str">
            <v>TA138SIR0D1C1240FS±0</v>
          </cell>
          <cell r="C1644" t="str">
            <v>Torre de suspensión tipo SS2 (5°)Tipo SS2±0</v>
          </cell>
          <cell r="D1644">
            <v>5877.6996635840769</v>
          </cell>
        </row>
        <row r="1645">
          <cell r="B1645" t="str">
            <v>TA138SIR0D1C1240FS+3</v>
          </cell>
          <cell r="C1645" t="str">
            <v>Torre de suspensión tipo SS2 (5°)Tipo SS2+3</v>
          </cell>
          <cell r="D1645">
            <v>6524.246626578326</v>
          </cell>
        </row>
        <row r="1646">
          <cell r="B1646" t="str">
            <v>TA138SIR0D1C1240FS+6</v>
          </cell>
          <cell r="C1646" t="str">
            <v>Torre de suspensión tipo SS2 (5°)Tipo SS2+6</v>
          </cell>
          <cell r="D1646">
            <v>7170.7935895725741</v>
          </cell>
        </row>
        <row r="1647">
          <cell r="B1647" t="str">
            <v>TA138SIR0D1C1240FA-3</v>
          </cell>
          <cell r="C1647" t="str">
            <v>Torre de ángulo menor tipo AS2 (30°)Tipo AS2-3</v>
          </cell>
          <cell r="D1647">
            <v>8039.0356284778863</v>
          </cell>
        </row>
        <row r="1648">
          <cell r="B1648" t="str">
            <v>TA138SIR0D1C1240FA±0</v>
          </cell>
          <cell r="C1648" t="str">
            <v>Torre de ángulo menor tipo AS2 (30°)Tipo AS2±0</v>
          </cell>
          <cell r="D1648">
            <v>8922.3480893206288</v>
          </cell>
        </row>
        <row r="1649">
          <cell r="B1649" t="str">
            <v>TA138SIR0D1C1240FA+3</v>
          </cell>
          <cell r="C1649" t="str">
            <v>Torre de ángulo menor tipo AS2 (30°)Tipo AS2+3</v>
          </cell>
          <cell r="D1649">
            <v>9805.6605501633712</v>
          </cell>
        </row>
        <row r="1650">
          <cell r="B1650" t="str">
            <v>TA138SIR0D1C1240FB-3</v>
          </cell>
          <cell r="C1650" t="str">
            <v>Torre de ángulo mayor tipo BS2 (65°)Tipo BS2-3</v>
          </cell>
          <cell r="D1650">
            <v>10848.61166302024</v>
          </cell>
        </row>
        <row r="1651">
          <cell r="B1651" t="str">
            <v>TA138SIR0D1C1240FB±0</v>
          </cell>
          <cell r="C1651" t="str">
            <v>Torre de ángulo mayor tipo BS2 (65°)Tipo BS2±0</v>
          </cell>
          <cell r="D1651">
            <v>12080.859312940132</v>
          </cell>
        </row>
        <row r="1652">
          <cell r="B1652" t="str">
            <v>TA138SIR0D1C1240FB+3</v>
          </cell>
          <cell r="C1652" t="str">
            <v>Torre de ángulo mayor tipo BS2 (65°)Tipo BS2+3</v>
          </cell>
          <cell r="D1652">
            <v>13530.56243049295</v>
          </cell>
        </row>
        <row r="1653">
          <cell r="B1653" t="str">
            <v>TA138SIR0D1C1240FR-3</v>
          </cell>
          <cell r="C1653" t="str">
            <v>Torre de anclaje, retención intermedia y terminal (15°) Tipo RS2-3</v>
          </cell>
          <cell r="D1653">
            <v>13968.288205978706</v>
          </cell>
        </row>
        <row r="1654">
          <cell r="B1654" t="str">
            <v>TA138SIR0D1C1240FR±0</v>
          </cell>
          <cell r="C1654" t="str">
            <v>Torre de anclaje, retención intermedia y terminal (15°) Tipo RS2±0</v>
          </cell>
          <cell r="D1654">
            <v>15572.227654379829</v>
          </cell>
        </row>
        <row r="1655">
          <cell r="B1655" t="str">
            <v>TA138SIR0D1C1240FR+3</v>
          </cell>
          <cell r="C1655" t="str">
            <v>Torre de anclaje, retención intermedia y terminal (15°) Tipo RS2+3</v>
          </cell>
          <cell r="D1655">
            <v>17176.16710278095</v>
          </cell>
        </row>
        <row r="1656">
          <cell r="B1656" t="str">
            <v>TA138SER0S1C4400FS-6</v>
          </cell>
          <cell r="C1656" t="str">
            <v>Torre de suspensión tipo SS1 (5°)Tipo SS1-6</v>
          </cell>
          <cell r="D1656">
            <v>3571.4597786670283</v>
          </cell>
        </row>
        <row r="1657">
          <cell r="B1657" t="str">
            <v>TA138SER0S1C4400FS-3</v>
          </cell>
          <cell r="C1657" t="str">
            <v>Torre de suspensión tipo SS1 (5°)Tipo SS1-3</v>
          </cell>
          <cell r="D1657">
            <v>4086.2647918082216</v>
          </cell>
        </row>
        <row r="1658">
          <cell r="B1658" t="str">
            <v>TA138SER0S1C4400FS±0</v>
          </cell>
          <cell r="C1658" t="str">
            <v>Torre de suspensión tipo SS1 (5°)Tipo SS1±0</v>
          </cell>
          <cell r="D1658">
            <v>4596.4733316177972</v>
          </cell>
        </row>
        <row r="1659">
          <cell r="B1659" t="str">
            <v>TA138SER0S1C4400FS+3</v>
          </cell>
          <cell r="C1659" t="str">
            <v>Torre de suspensión tipo SS1 (5°)Tipo SS1+3</v>
          </cell>
          <cell r="D1659">
            <v>5102.0853980957554</v>
          </cell>
        </row>
        <row r="1660">
          <cell r="B1660" t="str">
            <v>TA138SER0S1C4400FS+6</v>
          </cell>
          <cell r="C1660" t="str">
            <v>Torre de suspensión tipo SS1 (5°)Tipo SS1+6</v>
          </cell>
          <cell r="D1660">
            <v>5607.6974645737128</v>
          </cell>
        </row>
        <row r="1661">
          <cell r="B1661" t="str">
            <v>TA138SER0S1C4400FA-3</v>
          </cell>
          <cell r="C1661" t="str">
            <v>Torre de ángulo menor tipo AS1 (30°)Tipo AS1-3</v>
          </cell>
          <cell r="D1661">
            <v>6286.67931217363</v>
          </cell>
        </row>
        <row r="1662">
          <cell r="B1662" t="str">
            <v>TA138SER0S1C4400FA±0</v>
          </cell>
          <cell r="C1662" t="str">
            <v>Torre de ángulo menor tipo AS1 (30°)Tipo AS1±0</v>
          </cell>
          <cell r="D1662">
            <v>6977.446517395816</v>
          </cell>
        </row>
        <row r="1663">
          <cell r="B1663" t="str">
            <v>TA138SER0S1C4400FA+3</v>
          </cell>
          <cell r="C1663" t="str">
            <v>Torre de ángulo menor tipo AS1 (30°)Tipo AS1+3</v>
          </cell>
          <cell r="D1663">
            <v>7668.2137226180021</v>
          </cell>
        </row>
        <row r="1664">
          <cell r="B1664" t="str">
            <v>TA138SER0S1C4400FB-3</v>
          </cell>
          <cell r="C1664" t="str">
            <v>Torre de ángulo mayor tipo BS1 (65°)Tipo BS1-3</v>
          </cell>
          <cell r="D1664">
            <v>8483.8214009294352</v>
          </cell>
        </row>
        <row r="1665">
          <cell r="B1665" t="str">
            <v>TA138SER0S1C4400FB±0</v>
          </cell>
          <cell r="C1665" t="str">
            <v>Torre de ángulo mayor tipo BS1 (65°)Tipo BS1±0</v>
          </cell>
          <cell r="D1665">
            <v>9447.4625845539358</v>
          </cell>
        </row>
        <row r="1666">
          <cell r="B1666" t="str">
            <v>TA138SER0S1C4400FB+3</v>
          </cell>
          <cell r="C1666" t="str">
            <v>Torre de ángulo mayor tipo BS1 (65°)Tipo BS1+3</v>
          </cell>
          <cell r="D1666">
            <v>10581.158094700409</v>
          </cell>
        </row>
        <row r="1667">
          <cell r="B1667" t="str">
            <v>TA138SER0S1C4400FR-3</v>
          </cell>
          <cell r="C1667" t="str">
            <v>Torre de anclaje, retención intermedia y terminal (15°) Tipo RS1-3</v>
          </cell>
          <cell r="D1667">
            <v>10923.468006526551</v>
          </cell>
        </row>
        <row r="1668">
          <cell r="B1668" t="str">
            <v>TA138SER0S1C4400FR±0</v>
          </cell>
          <cell r="C1668" t="str">
            <v>Torre de anclaje, retención intermedia y terminal (15°) Tipo RS1±0</v>
          </cell>
          <cell r="D1668">
            <v>12177.779271490022</v>
          </cell>
        </row>
        <row r="1669">
          <cell r="B1669" t="str">
            <v>TA138SER0S1C4400FR+3</v>
          </cell>
          <cell r="C1669" t="str">
            <v>Torre de anclaje, retención intermedia y terminal (15°) Tipo RS1+3</v>
          </cell>
          <cell r="D1669">
            <v>13432.090536453494</v>
          </cell>
        </row>
        <row r="1670">
          <cell r="B1670" t="str">
            <v>TA138SER0S1C4300FS-6</v>
          </cell>
          <cell r="C1670" t="str">
            <v>Torre de suspensión tipo SS1 (5°)Tipo SS1-6</v>
          </cell>
          <cell r="D1670">
            <v>3531.1254827398143</v>
          </cell>
        </row>
        <row r="1671">
          <cell r="B1671" t="str">
            <v>TA138SER0S1C4300FS-3</v>
          </cell>
          <cell r="C1671" t="str">
            <v>Torre de suspensión tipo SS1 (5°)Tipo SS1-3</v>
          </cell>
          <cell r="D1671">
            <v>4040.1165433149226</v>
          </cell>
        </row>
        <row r="1672">
          <cell r="B1672" t="str">
            <v>TA138SER0S1C4300FS±0</v>
          </cell>
          <cell r="C1672" t="str">
            <v>Torre de suspensión tipo SS1 (5°)Tipo SS1±0</v>
          </cell>
          <cell r="D1672">
            <v>4544.5630408491816</v>
          </cell>
        </row>
        <row r="1673">
          <cell r="B1673" t="str">
            <v>TA138SER0S1C4300FS+3</v>
          </cell>
          <cell r="C1673" t="str">
            <v>Torre de suspensión tipo SS1 (5°)Tipo SS1+3</v>
          </cell>
          <cell r="D1673">
            <v>5044.464975342592</v>
          </cell>
        </row>
        <row r="1674">
          <cell r="B1674" t="str">
            <v>TA138SER0S1C4300FS+6</v>
          </cell>
          <cell r="C1674" t="str">
            <v>Torre de suspensión tipo SS1 (5°)Tipo SS1+6</v>
          </cell>
          <cell r="D1674">
            <v>5544.3669098360015</v>
          </cell>
        </row>
        <row r="1675">
          <cell r="B1675" t="str">
            <v>TA138SER0S1C4300FA-3</v>
          </cell>
          <cell r="C1675" t="str">
            <v>Torre de ángulo menor tipo AS1 (30°)Tipo AS1-3</v>
          </cell>
          <cell r="D1675">
            <v>6215.6806731041606</v>
          </cell>
        </row>
        <row r="1676">
          <cell r="B1676" t="str">
            <v>TA138SER0S1C4300FA±0</v>
          </cell>
          <cell r="C1676" t="str">
            <v>Torre de ángulo menor tipo AS1 (30°)Tipo AS1±0</v>
          </cell>
          <cell r="D1676">
            <v>6898.6466960090575</v>
          </cell>
        </row>
        <row r="1677">
          <cell r="B1677" t="str">
            <v>TA138SER0S1C4300FA+3</v>
          </cell>
          <cell r="C1677" t="str">
            <v>Torre de ángulo menor tipo AS1 (30°)Tipo AS1+3</v>
          </cell>
          <cell r="D1677">
            <v>7581.6127189139543</v>
          </cell>
        </row>
        <row r="1678">
          <cell r="B1678" t="str">
            <v>TA138SER0S1C4300FB-3</v>
          </cell>
          <cell r="C1678" t="str">
            <v>Torre de ángulo mayor tipo BS1 (65°)Tipo BS1-3</v>
          </cell>
          <cell r="D1678">
            <v>8388.0093285038456</v>
          </cell>
        </row>
        <row r="1679">
          <cell r="B1679" t="str">
            <v>TA138SER0S1C4300FB±0</v>
          </cell>
          <cell r="C1679" t="str">
            <v>Torre de ángulo mayor tipo BS1 (65°)Tipo BS1±0</v>
          </cell>
          <cell r="D1679">
            <v>9340.7676263962639</v>
          </cell>
        </row>
        <row r="1680">
          <cell r="B1680" t="str">
            <v>TA138SER0S1C4300FB+3</v>
          </cell>
          <cell r="C1680" t="str">
            <v>Torre de ángulo mayor tipo BS1 (65°)Tipo BS1+3</v>
          </cell>
          <cell r="D1680">
            <v>10461.659741563817</v>
          </cell>
        </row>
        <row r="1681">
          <cell r="B1681" t="str">
            <v>TA138SER0S1C4300FR-3</v>
          </cell>
          <cell r="C1681" t="str">
            <v>Torre de anclaje, retención intermedia y terminal (15°) Tipo RS1-3</v>
          </cell>
          <cell r="D1681">
            <v>10800.103774971032</v>
          </cell>
        </row>
        <row r="1682">
          <cell r="B1682" t="str">
            <v>TA138SER0S1C4300FR±0</v>
          </cell>
          <cell r="C1682" t="str">
            <v>Torre de anclaje, retención intermedia y terminal (15°) Tipo RS1±0</v>
          </cell>
          <cell r="D1682">
            <v>12040.249470424784</v>
          </cell>
        </row>
        <row r="1683">
          <cell r="B1683" t="str">
            <v>TA138SER0S1C4300FR+3</v>
          </cell>
          <cell r="C1683" t="str">
            <v>Torre de anclaje, retención intermedia y terminal (15°) Tipo RS1+3</v>
          </cell>
          <cell r="D1683">
            <v>13280.395165878535</v>
          </cell>
        </row>
        <row r="1684">
          <cell r="B1684" t="str">
            <v>TA138SER0S1C4240FS-6</v>
          </cell>
          <cell r="C1684" t="str">
            <v>Torre de suspensión tipo SS1 (5°)Tipo SS1-6</v>
          </cell>
          <cell r="D1684">
            <v>3075.9373449134669</v>
          </cell>
        </row>
        <row r="1685">
          <cell r="B1685" t="str">
            <v>TA138SER0S1C4240FS-3</v>
          </cell>
          <cell r="C1685" t="str">
            <v>Torre de suspensión tipo SS1 (5°)Tipo SS1-3</v>
          </cell>
          <cell r="D1685">
            <v>3519.3157009370298</v>
          </cell>
        </row>
        <row r="1686">
          <cell r="B1686" t="str">
            <v>TA138SER0S1C4240FS±0</v>
          </cell>
          <cell r="C1686" t="str">
            <v>Torre de suspensión tipo SS1 (5°)Tipo SS1±0</v>
          </cell>
          <cell r="D1686">
            <v>3958.7353216389533</v>
          </cell>
        </row>
        <row r="1687">
          <cell r="B1687" t="str">
            <v>TA138SER0S1C4240FS+3</v>
          </cell>
          <cell r="C1687" t="str">
            <v>Torre de suspensión tipo SS1 (5°)Tipo SS1+3</v>
          </cell>
          <cell r="D1687">
            <v>4394.1962070192385</v>
          </cell>
        </row>
        <row r="1688">
          <cell r="B1688" t="str">
            <v>TA138SER0S1C4240FS+6</v>
          </cell>
          <cell r="C1688" t="str">
            <v>Torre de suspensión tipo SS1 (5°)Tipo SS1+6</v>
          </cell>
          <cell r="D1688">
            <v>4829.6570923995232</v>
          </cell>
        </row>
        <row r="1689">
          <cell r="B1689" t="str">
            <v>TA138SER0S1C4240FA-3</v>
          </cell>
          <cell r="C1689" t="str">
            <v>Torre de ángulo menor tipo AS1 (30°)Tipo AS1-3</v>
          </cell>
          <cell r="D1689">
            <v>5414.4335566413856</v>
          </cell>
        </row>
        <row r="1690">
          <cell r="B1690" t="str">
            <v>TA138SER0S1C4240FA±0</v>
          </cell>
          <cell r="C1690" t="str">
            <v>Torre de ángulo menor tipo AS1 (30°)Tipo AS1±0</v>
          </cell>
          <cell r="D1690">
            <v>6009.3602182479308</v>
          </cell>
        </row>
        <row r="1691">
          <cell r="B1691" t="str">
            <v>TA138SER0S1C4240FA+3</v>
          </cell>
          <cell r="C1691" t="str">
            <v>Torre de ángulo menor tipo AS1 (30°)Tipo AS1+3</v>
          </cell>
          <cell r="D1691">
            <v>6604.286879854476</v>
          </cell>
        </row>
        <row r="1692">
          <cell r="B1692" t="str">
            <v>TA138SER0S1C4240FB-3</v>
          </cell>
          <cell r="C1692" t="str">
            <v>Torre de ángulo mayor tipo BS1 (65°)Tipo BS1-3</v>
          </cell>
          <cell r="D1692">
            <v>7306.7330144859134</v>
          </cell>
        </row>
        <row r="1693">
          <cell r="B1693" t="str">
            <v>TA138SER0S1C4240FB±0</v>
          </cell>
          <cell r="C1693" t="str">
            <v>Torre de ángulo mayor tipo BS1 (65°)Tipo BS1±0</v>
          </cell>
          <cell r="D1693">
            <v>8136.6737355076984</v>
          </cell>
        </row>
        <row r="1694">
          <cell r="B1694" t="str">
            <v>TA138SER0S1C4240FB+3</v>
          </cell>
          <cell r="C1694" t="str">
            <v>Torre de ángulo mayor tipo BS1 (65°)Tipo BS1+3</v>
          </cell>
          <cell r="D1694">
            <v>9113.0745837686227</v>
          </cell>
        </row>
        <row r="1695">
          <cell r="B1695" t="str">
            <v>TA138SER0S1C4240FR-3</v>
          </cell>
          <cell r="C1695" t="str">
            <v>Torre de anclaje, retención intermedia y terminal (15°) Tipo RS1-3</v>
          </cell>
          <cell r="D1695">
            <v>9407.8906832272714</v>
          </cell>
        </row>
        <row r="1696">
          <cell r="B1696" t="str">
            <v>TA138SER0S1C4240FR±0</v>
          </cell>
          <cell r="C1696" t="str">
            <v>Torre de anclaje, retención intermedia y terminal (15°) Tipo RS1±0</v>
          </cell>
          <cell r="D1696">
            <v>10488.172445069422</v>
          </cell>
        </row>
        <row r="1697">
          <cell r="B1697" t="str">
            <v>TA138SER0S1C4240FR+3</v>
          </cell>
          <cell r="C1697" t="str">
            <v>Torre de anclaje, retención intermedia y terminal (15°) Tipo RS1+3</v>
          </cell>
          <cell r="D1697">
            <v>11568.454206911572</v>
          </cell>
        </row>
        <row r="1698">
          <cell r="B1698" t="str">
            <v>TA060SIR2S1C2250FS-6</v>
          </cell>
          <cell r="C1698" t="str">
            <v>Torre de suspensión tipo S1 (5°)Tipo S1-6</v>
          </cell>
          <cell r="D1698">
            <v>3113.8806008362226</v>
          </cell>
        </row>
        <row r="1699">
          <cell r="B1699" t="str">
            <v>TA060SIR2S1C2250FS-3</v>
          </cell>
          <cell r="C1699" t="str">
            <v>Torre de suspensión tipo S1 (5°)Tipo S1-3</v>
          </cell>
          <cell r="D1699">
            <v>3562.7282550108134</v>
          </cell>
        </row>
        <row r="1700">
          <cell r="B1700" t="str">
            <v>TA060SIR2S1C2250FS±0</v>
          </cell>
          <cell r="C1700" t="str">
            <v>Torre de suspensión tipo S1 (5°)Tipo S1±0</v>
          </cell>
          <cell r="D1700">
            <v>4007.5683408445593</v>
          </cell>
        </row>
        <row r="1701">
          <cell r="B1701" t="str">
            <v>TA060SIR2S1C2250FS+3</v>
          </cell>
          <cell r="C1701" t="str">
            <v>Torre de suspensión tipo S1 (5°)Tipo S1+3</v>
          </cell>
          <cell r="D1701">
            <v>4448.4008583374616</v>
          </cell>
        </row>
        <row r="1702">
          <cell r="B1702" t="str">
            <v>TA060SIR2S1C2250FS+6</v>
          </cell>
          <cell r="C1702" t="str">
            <v>Torre de suspensión tipo S1 (5°)Tipo S1+6</v>
          </cell>
          <cell r="D1702">
            <v>4889.2333758303621</v>
          </cell>
        </row>
        <row r="1703">
          <cell r="B1703" t="str">
            <v>TA060SIR2S1C2250FA-3</v>
          </cell>
          <cell r="C1703" t="str">
            <v>Torre de ángulo menor tipo A1 (30°)Tipo A1-3</v>
          </cell>
          <cell r="D1703">
            <v>5481.2233560032391</v>
          </cell>
        </row>
        <row r="1704">
          <cell r="B1704" t="str">
            <v>TA060SIR2S1C2250FA±0</v>
          </cell>
          <cell r="C1704" t="str">
            <v>Torre de ángulo menor tipo A1 (30°)Tipo A1±0</v>
          </cell>
          <cell r="D1704">
            <v>6083.4887414020413</v>
          </cell>
        </row>
        <row r="1705">
          <cell r="B1705" t="str">
            <v>TA060SIR2S1C2250FA+3</v>
          </cell>
          <cell r="C1705" t="str">
            <v>Torre de ángulo menor tipo A1 (30°)Tipo A1+3</v>
          </cell>
          <cell r="D1705">
            <v>6685.7541268008436</v>
          </cell>
        </row>
        <row r="1706">
          <cell r="B1706" t="str">
            <v>TA060SIR2S1C2250FB-3</v>
          </cell>
          <cell r="C1706" t="str">
            <v>Torre de ángulo mayor tipo B1 (65°)Tipo B1-3</v>
          </cell>
          <cell r="D1706">
            <v>7396.8652927608118</v>
          </cell>
        </row>
        <row r="1707">
          <cell r="B1707" t="str">
            <v>TA060SIR2S1C2250FB±0</v>
          </cell>
          <cell r="C1707" t="str">
            <v>Torre de ángulo mayor tipo B1 (65°)Tipo B1±0</v>
          </cell>
          <cell r="D1707">
            <v>8237.0437558583653</v>
          </cell>
        </row>
        <row r="1708">
          <cell r="B1708" t="str">
            <v>TA060SIR2S1C2250FB+3</v>
          </cell>
          <cell r="C1708" t="str">
            <v>Torre de ángulo mayor tipo B1 (65°)Tipo B1+3</v>
          </cell>
          <cell r="D1708">
            <v>9225.4890065613708</v>
          </cell>
        </row>
        <row r="1709">
          <cell r="B1709" t="str">
            <v>TA060SIR2S1C2250FR-3</v>
          </cell>
          <cell r="C1709" t="str">
            <v>Torre de anclaje, retención intermedia y terminal (15°) Tipo R1-3</v>
          </cell>
          <cell r="D1709">
            <v>9523.941812967385</v>
          </cell>
        </row>
        <row r="1710">
          <cell r="B1710" t="str">
            <v>TA060SIR2S1C2250FR±0</v>
          </cell>
          <cell r="C1710" t="str">
            <v>Torre de anclaje, retención intermedia y terminal (15°) Tipo R1±0</v>
          </cell>
          <cell r="D1710">
            <v>10617.549401301432</v>
          </cell>
        </row>
        <row r="1711">
          <cell r="B1711" t="str">
            <v>TA060SIR2S1C2250FR+3</v>
          </cell>
          <cell r="C1711" t="str">
            <v>Torre de anclaje, retención intermedia y terminal (15°) Tipo R1+3</v>
          </cell>
          <cell r="D1711">
            <v>11711.156989635479</v>
          </cell>
        </row>
        <row r="1712">
          <cell r="B1712" t="str">
            <v>TA060SIR2D1C2250FS-6</v>
          </cell>
          <cell r="C1712" t="str">
            <v>Torre de suspensión tipo S2 (5°)Tipo S2-6</v>
          </cell>
          <cell r="D1712">
            <v>4044.4643225101745</v>
          </cell>
        </row>
        <row r="1713">
          <cell r="B1713" t="str">
            <v>TA060SIR2D1C2250FS-3</v>
          </cell>
          <cell r="C1713" t="str">
            <v>Torre de suspensión tipo S2 (5°)Tipo S2-3</v>
          </cell>
          <cell r="D1713">
            <v>4627.4501707999298</v>
          </cell>
        </row>
        <row r="1714">
          <cell r="B1714" t="str">
            <v>TA060SIR2D1C2250FS±0</v>
          </cell>
          <cell r="C1714" t="str">
            <v>Torre de suspensión tipo S2 (5°)Tipo S2±0</v>
          </cell>
          <cell r="D1714">
            <v>5205.2307883013827</v>
          </cell>
        </row>
        <row r="1715">
          <cell r="B1715" t="str">
            <v>TA060SIR2D1C2250FS+3</v>
          </cell>
          <cell r="C1715" t="str">
            <v>Torre de suspensión tipo S2 (5°)Tipo S2+3</v>
          </cell>
          <cell r="D1715">
            <v>5777.8061750145353</v>
          </cell>
        </row>
        <row r="1716">
          <cell r="B1716" t="str">
            <v>TA060SIR2D1C2250FS+6</v>
          </cell>
          <cell r="C1716" t="str">
            <v>Torre de suspensión tipo S2 (5°)Tipo S2+6</v>
          </cell>
          <cell r="D1716">
            <v>6350.3815617276869</v>
          </cell>
        </row>
        <row r="1717">
          <cell r="B1717" t="str">
            <v>TA060SIR2D1C2250FA-3</v>
          </cell>
          <cell r="C1717" t="str">
            <v>Torre de ángulo menor tipo A2 (30°)Tipo A2-3</v>
          </cell>
          <cell r="D1717">
            <v>7119.2878433139913</v>
          </cell>
        </row>
        <row r="1718">
          <cell r="B1718" t="str">
            <v>TA060SIR2D1C2250FA±0</v>
          </cell>
          <cell r="C1718" t="str">
            <v>Torre de ángulo menor tipo A2 (30°)Tipo A2±0</v>
          </cell>
          <cell r="D1718">
            <v>7901.5403366414994</v>
          </cell>
        </row>
        <row r="1719">
          <cell r="B1719" t="str">
            <v>TA060SIR2D1C2250FA+3</v>
          </cell>
          <cell r="C1719" t="str">
            <v>Torre de ángulo menor tipo A2 (30°)Tipo A2+3</v>
          </cell>
          <cell r="D1719">
            <v>8683.7928299690084</v>
          </cell>
        </row>
        <row r="1720">
          <cell r="B1720" t="str">
            <v>TA060SIR2D1C2250FB-3</v>
          </cell>
          <cell r="C1720" t="str">
            <v>Torre de ángulo mayor tipo B2 (65°)Tipo B2-3</v>
          </cell>
          <cell r="D1720">
            <v>9607.4196829997054</v>
          </cell>
        </row>
        <row r="1721">
          <cell r="B1721" t="str">
            <v>TA060SIR2D1C2250FB±0</v>
          </cell>
          <cell r="C1721" t="str">
            <v>Torre de ángulo mayor tipo B2 (65°)Tipo B2±0</v>
          </cell>
          <cell r="D1721">
            <v>10698.68561581259</v>
          </cell>
        </row>
        <row r="1722">
          <cell r="B1722" t="str">
            <v>TA060SIR2D1C2250FB+3</v>
          </cell>
          <cell r="C1722" t="str">
            <v>Torre de ángulo mayor tipo B2 (65°)Tipo B2+3</v>
          </cell>
          <cell r="D1722">
            <v>11982.527889710102</v>
          </cell>
        </row>
        <row r="1723">
          <cell r="B1723" t="str">
            <v>TA060SIR2D1C2250FR-3</v>
          </cell>
          <cell r="C1723" t="str">
            <v>Torre de anclaje, retención intermedia y terminal (15°) Tipo R2-3</v>
          </cell>
          <cell r="D1723">
            <v>12370.173365627837</v>
          </cell>
        </row>
        <row r="1724">
          <cell r="B1724" t="str">
            <v>TA060SIR2D1C2250FR±0</v>
          </cell>
          <cell r="C1724" t="str">
            <v>Torre de anclaje, retención intermedia y terminal (15°) Tipo R2±0</v>
          </cell>
          <cell r="D1724">
            <v>13790.605758782427</v>
          </cell>
        </row>
        <row r="1725">
          <cell r="B1725" t="str">
            <v>TA060SIR2D1C2250FR+3</v>
          </cell>
          <cell r="C1725" t="str">
            <v>Torre de anclaje, retención intermedia y terminal (15°) Tipo R2+3</v>
          </cell>
          <cell r="D1725">
            <v>15211.038151937017</v>
          </cell>
        </row>
        <row r="1726">
          <cell r="B1726" t="str">
            <v>TA060SIR1S1C1070FS-6</v>
          </cell>
          <cell r="C1726" t="str">
            <v>Torre de suspensión tipo S1 (5°)Tipo S1-6</v>
          </cell>
          <cell r="D1726">
            <v>2203.1158806106387</v>
          </cell>
        </row>
        <row r="1727">
          <cell r="B1727" t="str">
            <v>TA060SIR1S1C1070FS-3</v>
          </cell>
          <cell r="C1727" t="str">
            <v>Torre de suspensión tipo S1 (5°)Tipo S1-3</v>
          </cell>
          <cell r="D1727">
            <v>2520.6821336716316</v>
          </cell>
        </row>
        <row r="1728">
          <cell r="B1728" t="str">
            <v>TA060SIR1S1C1070FS±0</v>
          </cell>
          <cell r="C1728" t="str">
            <v>Torre de suspensión tipo S1 (5°)Tipo S1±0</v>
          </cell>
          <cell r="D1728">
            <v>2835.4129737588655</v>
          </cell>
        </row>
        <row r="1729">
          <cell r="B1729" t="str">
            <v>TA060SIR1S1C1070FS+3</v>
          </cell>
          <cell r="C1729" t="str">
            <v>Torre de suspensión tipo S1 (5°)Tipo S1+3</v>
          </cell>
          <cell r="D1729">
            <v>3147.3084008723408</v>
          </cell>
        </row>
        <row r="1730">
          <cell r="B1730" t="str">
            <v>TA060SIR1S1C1070FS+6</v>
          </cell>
          <cell r="C1730" t="str">
            <v>Torre de suspensión tipo S1 (5°)Tipo S1+6</v>
          </cell>
          <cell r="D1730">
            <v>3459.2038279858157</v>
          </cell>
        </row>
        <row r="1731">
          <cell r="B1731" t="str">
            <v>TA060SIR1S1C1070FA-3</v>
          </cell>
          <cell r="C1731" t="str">
            <v>Torre de ángulo menor tipo A1 (30°)Tipo A1-3</v>
          </cell>
          <cell r="D1731">
            <v>3878.0453616435284</v>
          </cell>
        </row>
        <row r="1732">
          <cell r="B1732" t="str">
            <v>TA060SIR1S1C1070FA±0</v>
          </cell>
          <cell r="C1732" t="str">
            <v>Torre de ángulo menor tipo A1 (30°)Tipo A1±0</v>
          </cell>
          <cell r="D1732">
            <v>4304.156894165958</v>
          </cell>
        </row>
        <row r="1733">
          <cell r="B1733" t="str">
            <v>TA060SIR1S1C1070FA+3</v>
          </cell>
          <cell r="C1733" t="str">
            <v>Torre de ángulo menor tipo A1 (30°)Tipo A1+3</v>
          </cell>
          <cell r="D1733">
            <v>4730.268426688388</v>
          </cell>
        </row>
        <row r="1734">
          <cell r="B1734" t="str">
            <v>TA060SIR1S1C1070FB-3</v>
          </cell>
          <cell r="C1734" t="str">
            <v>Torre de ángulo mayor tipo B1 (65°)Tipo B1-3</v>
          </cell>
          <cell r="D1734">
            <v>5233.3899343612356</v>
          </cell>
        </row>
        <row r="1735">
          <cell r="B1735" t="str">
            <v>TA060SIR1S1C1070FB±0</v>
          </cell>
          <cell r="C1735" t="str">
            <v>Torre de ángulo mayor tipo B1 (65°)Tipo B1±0</v>
          </cell>
          <cell r="D1735">
            <v>5827.8284347007075</v>
          </cell>
        </row>
        <row r="1736">
          <cell r="B1736" t="str">
            <v>TA060SIR1S1C1070FB+3</v>
          </cell>
          <cell r="C1736" t="str">
            <v>Torre de ángulo mayor tipo B1 (65°)Tipo B1+3</v>
          </cell>
          <cell r="D1736">
            <v>6527.1678468647933</v>
          </cell>
        </row>
        <row r="1737">
          <cell r="B1737" t="str">
            <v>TA060SIR1S1C1070FR-3</v>
          </cell>
          <cell r="C1737" t="str">
            <v>Torre de anclaje, retención intermedia y terminal (15°) Tipo R1-3</v>
          </cell>
          <cell r="D1737">
            <v>6738.3275545393026</v>
          </cell>
        </row>
        <row r="1738">
          <cell r="B1738" t="str">
            <v>TA060SIR1S1C1070FR±0</v>
          </cell>
          <cell r="C1738" t="str">
            <v>Torre de anclaje, retención intermedia y terminal (15°) Tipo R1±0</v>
          </cell>
          <cell r="D1738">
            <v>7512.0708523292114</v>
          </cell>
        </row>
        <row r="1739">
          <cell r="B1739" t="str">
            <v>TA060SIR1S1C1070FR+3</v>
          </cell>
          <cell r="C1739" t="str">
            <v>Torre de anclaje, retención intermedia y terminal (15°) Tipo R1+3</v>
          </cell>
          <cell r="D1739">
            <v>8285.8141501191203</v>
          </cell>
        </row>
        <row r="1740">
          <cell r="B1740" t="str">
            <v>TA060SIR1D1C1070FS-6</v>
          </cell>
          <cell r="C1740" t="str">
            <v>Torre de suspensión tipo S2 (5°)Tipo S2-6</v>
          </cell>
          <cell r="D1740">
            <v>2737.5499388666085</v>
          </cell>
        </row>
        <row r="1741">
          <cell r="B1741" t="str">
            <v>TA060SIR1D1C1070FS-3</v>
          </cell>
          <cell r="C1741" t="str">
            <v>Torre de suspensión tipo S2 (5°)Tipo S2-3</v>
          </cell>
          <cell r="D1741">
            <v>3132.1517318563901</v>
          </cell>
        </row>
        <row r="1742">
          <cell r="B1742" t="str">
            <v>TA060SIR1D1C1070FS±0</v>
          </cell>
          <cell r="C1742" t="str">
            <v>Torre de suspensión tipo S2 (5°)Tipo S2±0</v>
          </cell>
          <cell r="D1742">
            <v>3523.2302945516199</v>
          </cell>
        </row>
        <row r="1743">
          <cell r="B1743" t="str">
            <v>TA060SIR1D1C1070FS+3</v>
          </cell>
          <cell r="C1743" t="str">
            <v>Torre de suspensión tipo S2 (5°)Tipo S2+3</v>
          </cell>
          <cell r="D1743">
            <v>3910.7856269522986</v>
          </cell>
        </row>
        <row r="1744">
          <cell r="B1744" t="str">
            <v>TA060SIR1D1C1070FS+6</v>
          </cell>
          <cell r="C1744" t="str">
            <v>Torre de suspensión tipo S2 (5°)Tipo S2+6</v>
          </cell>
          <cell r="D1744">
            <v>4298.3409593529759</v>
          </cell>
        </row>
        <row r="1745">
          <cell r="B1745" t="str">
            <v>TA060SIR1D1C1070FA-3</v>
          </cell>
          <cell r="C1745" t="str">
            <v>Torre de ángulo menor tipo A2 (30°)Tipo A2-3</v>
          </cell>
          <cell r="D1745">
            <v>4818.7854920035525</v>
          </cell>
        </row>
        <row r="1746">
          <cell r="B1746" t="str">
            <v>TA060SIR1D1C1070FA±0</v>
          </cell>
          <cell r="C1746" t="str">
            <v>Torre de ángulo menor tipo A2 (30°)Tipo A2±0</v>
          </cell>
          <cell r="D1746">
            <v>5348.2635871293587</v>
          </cell>
        </row>
        <row r="1747">
          <cell r="B1747" t="str">
            <v>TA060SIR1D1C1070FA+3</v>
          </cell>
          <cell r="C1747" t="str">
            <v>Torre de ángulo menor tipo A2 (30°)Tipo A2+3</v>
          </cell>
          <cell r="D1747">
            <v>5877.741682255165</v>
          </cell>
        </row>
        <row r="1748">
          <cell r="B1748" t="str">
            <v>TA060SIR1D1C1070FB-3</v>
          </cell>
          <cell r="C1748" t="str">
            <v>Torre de ángulo mayor tipo B2 (65°)Tipo B2-3</v>
          </cell>
          <cell r="D1748">
            <v>6502.9109094818905</v>
          </cell>
        </row>
        <row r="1749">
          <cell r="B1749" t="str">
            <v>TA060SIR1D1C1070FB±0</v>
          </cell>
          <cell r="C1749" t="str">
            <v>Torre de ángulo mayor tipo B2 (65°)Tipo B2±0</v>
          </cell>
          <cell r="D1749">
            <v>7241.5488969731523</v>
          </cell>
        </row>
        <row r="1750">
          <cell r="B1750" t="str">
            <v>TA060SIR1D1C1070FB+3</v>
          </cell>
          <cell r="C1750" t="str">
            <v>Torre de ángulo mayor tipo B2 (65°)Tipo B2+3</v>
          </cell>
          <cell r="D1750">
            <v>8110.5347646099317</v>
          </cell>
        </row>
        <row r="1751">
          <cell r="B1751" t="str">
            <v>TA060SIR1D1C1070FR-3</v>
          </cell>
          <cell r="C1751" t="str">
            <v>Torre de anclaje, retención intermedia y terminal (15°) Tipo R2-3</v>
          </cell>
          <cell r="D1751">
            <v>8372.9178057939571</v>
          </cell>
        </row>
        <row r="1752">
          <cell r="B1752" t="str">
            <v>TA060SIR1D1C1070FR±0</v>
          </cell>
          <cell r="C1752" t="str">
            <v>Torre de anclaje, retención intermedia y terminal (15°) Tipo R2±0</v>
          </cell>
          <cell r="D1752">
            <v>9334.356528198392</v>
          </cell>
        </row>
        <row r="1753">
          <cell r="B1753" t="str">
            <v>TA060SIR1D1C1070FR+3</v>
          </cell>
          <cell r="C1753" t="str">
            <v>Torre de anclaje, retención intermedia y terminal (15°) Tipo R2+3</v>
          </cell>
          <cell r="D1753">
            <v>10295.795250602827</v>
          </cell>
        </row>
        <row r="1754">
          <cell r="B1754" t="str">
            <v>TA060SIR1S1C1240FS-6</v>
          </cell>
          <cell r="C1754" t="str">
            <v>Torre de suspensión tipo S1 (5°)Tipo S1-6</v>
          </cell>
          <cell r="D1754">
            <v>2758.0997945338095</v>
          </cell>
        </row>
        <row r="1755">
          <cell r="B1755" t="str">
            <v>TA060SIR1S1C1240FS-3</v>
          </cell>
          <cell r="C1755" t="str">
            <v>Torre de suspensión tipo S1 (5°)Tipo S1-3</v>
          </cell>
          <cell r="D1755">
            <v>3155.6637288810252</v>
          </cell>
        </row>
        <row r="1756">
          <cell r="B1756" t="str">
            <v>TA060SIR1S1C1240FS±0</v>
          </cell>
          <cell r="C1756" t="str">
            <v>Torre de suspensión tipo S1 (5°)Tipo S1±0</v>
          </cell>
          <cell r="D1756">
            <v>3549.6779852429981</v>
          </cell>
        </row>
        <row r="1757">
          <cell r="B1757" t="str">
            <v>TA060SIR1S1C1240FS+3</v>
          </cell>
          <cell r="C1757" t="str">
            <v>Torre de suspensión tipo S1 (5°)Tipo S1+3</v>
          </cell>
          <cell r="D1757">
            <v>3940.1425636197282</v>
          </cell>
        </row>
        <row r="1758">
          <cell r="B1758" t="str">
            <v>TA060SIR1S1C1240FS+6</v>
          </cell>
          <cell r="C1758" t="str">
            <v>Torre de suspensión tipo S1 (5°)Tipo S1+6</v>
          </cell>
          <cell r="D1758">
            <v>4330.6071419964574</v>
          </cell>
        </row>
        <row r="1759">
          <cell r="B1759" t="str">
            <v>TA060SIR1S1C1240FA-3</v>
          </cell>
          <cell r="C1759" t="str">
            <v>Torre de ángulo menor tipo A1 (30°)Tipo A1-3</v>
          </cell>
          <cell r="D1759">
            <v>4854.9584746205828</v>
          </cell>
        </row>
        <row r="1760">
          <cell r="B1760" t="str">
            <v>TA060SIR1S1C1240FA±0</v>
          </cell>
          <cell r="C1760" t="str">
            <v>Torre de ángulo menor tipo A1 (30°)Tipo A1±0</v>
          </cell>
          <cell r="D1760">
            <v>5388.4111815988708</v>
          </cell>
        </row>
        <row r="1761">
          <cell r="B1761" t="str">
            <v>TA060SIR1S1C1240FA+3</v>
          </cell>
          <cell r="C1761" t="str">
            <v>Torre de ángulo menor tipo A1 (30°)Tipo A1+3</v>
          </cell>
          <cell r="D1761">
            <v>5921.8638885771588</v>
          </cell>
        </row>
        <row r="1762">
          <cell r="B1762" t="str">
            <v>TA060SIR1S1C1240FB-3</v>
          </cell>
          <cell r="C1762" t="str">
            <v>Torre de ángulo mayor tipo B1 (65°)Tipo B1-3</v>
          </cell>
          <cell r="D1762">
            <v>6551.7260484166145</v>
          </cell>
        </row>
        <row r="1763">
          <cell r="B1763" t="str">
            <v>TA060SIR1S1C1240FB±0</v>
          </cell>
          <cell r="C1763" t="str">
            <v>Torre de ángulo mayor tipo B1 (65°)Tipo B1±0</v>
          </cell>
          <cell r="D1763">
            <v>7295.9087398848715</v>
          </cell>
        </row>
        <row r="1764">
          <cell r="B1764" t="str">
            <v>TA060SIR1S1C1240FB+3</v>
          </cell>
          <cell r="C1764" t="str">
            <v>Torre de ángulo mayor tipo B1 (65°)Tipo B1+3</v>
          </cell>
          <cell r="D1764">
            <v>8171.4177886710568</v>
          </cell>
        </row>
        <row r="1765">
          <cell r="B1765" t="str">
            <v>TA060SIR1S1C1240FR-3</v>
          </cell>
          <cell r="C1765" t="str">
            <v>Torre de anclaje, retención intermedia y terminal (15°) Tipo R1-3</v>
          </cell>
          <cell r="D1765">
            <v>8435.7704500433047</v>
          </cell>
        </row>
        <row r="1766">
          <cell r="B1766" t="str">
            <v>TA060SIR1S1C1240FR±0</v>
          </cell>
          <cell r="C1766" t="str">
            <v>Torre de anclaje, retención intermedia y terminal (15°) Tipo R1±0</v>
          </cell>
          <cell r="D1766">
            <v>9404.4263657115989</v>
          </cell>
        </row>
        <row r="1767">
          <cell r="B1767" t="str">
            <v>TA060SIR1S1C1240FR+3</v>
          </cell>
          <cell r="C1767" t="str">
            <v>Torre de anclaje, retención intermedia y terminal (15°) Tipo R1+3</v>
          </cell>
          <cell r="D1767">
            <v>10373.082281379893</v>
          </cell>
        </row>
        <row r="1768">
          <cell r="B1768" t="str">
            <v>TA060SIR1S1C1120FS-6</v>
          </cell>
          <cell r="C1768" t="str">
            <v>Torre de suspensión tipo S1 (5°)Tipo S1-6</v>
          </cell>
          <cell r="D1768">
            <v>2378.1113983053115</v>
          </cell>
        </row>
        <row r="1769">
          <cell r="B1769" t="str">
            <v>TA060SIR1S1C1120FS-3</v>
          </cell>
          <cell r="C1769" t="str">
            <v>Torre de suspensión tipo S1 (5°)Tipo S1-3</v>
          </cell>
          <cell r="D1769">
            <v>2720.9022304934647</v>
          </cell>
        </row>
        <row r="1770">
          <cell r="B1770" t="str">
            <v>TA060SIR1S1C1120FS±0</v>
          </cell>
          <cell r="C1770" t="str">
            <v>Torre de suspensión tipo S1 (5°)Tipo S1±0</v>
          </cell>
          <cell r="D1770">
            <v>3060.6324302513663</v>
          </cell>
        </row>
        <row r="1771">
          <cell r="B1771" t="str">
            <v>TA060SIR1S1C1120FS+3</v>
          </cell>
          <cell r="C1771" t="str">
            <v>Torre de suspensión tipo S1 (5°)Tipo S1+3</v>
          </cell>
          <cell r="D1771">
            <v>3397.3019975790166</v>
          </cell>
        </row>
        <row r="1772">
          <cell r="B1772" t="str">
            <v>TA060SIR1S1C1120FS+6</v>
          </cell>
          <cell r="C1772" t="str">
            <v>Torre de suspensión tipo S1 (5°)Tipo S1+6</v>
          </cell>
          <cell r="D1772">
            <v>3733.9715649066666</v>
          </cell>
        </row>
        <row r="1773">
          <cell r="B1773" t="str">
            <v>TA060SIR1S1C1120FA-3</v>
          </cell>
          <cell r="C1773" t="str">
            <v>Torre de ángulo menor tipo A1 (30°)Tipo A1-3</v>
          </cell>
          <cell r="D1773">
            <v>4186.0820662385377</v>
          </cell>
        </row>
        <row r="1774">
          <cell r="B1774" t="str">
            <v>TA060SIR1S1C1120FA±0</v>
          </cell>
          <cell r="C1774" t="str">
            <v>Torre de ángulo menor tipo A1 (30°)Tipo A1±0</v>
          </cell>
          <cell r="D1774">
            <v>4646.0400291215738</v>
          </cell>
        </row>
        <row r="1775">
          <cell r="B1775" t="str">
            <v>TA060SIR1S1C1120FA+3</v>
          </cell>
          <cell r="C1775" t="str">
            <v>Torre de ángulo menor tipo A1 (30°)Tipo A1+3</v>
          </cell>
          <cell r="D1775">
            <v>5105.9979920046098</v>
          </cell>
        </row>
        <row r="1776">
          <cell r="B1776" t="str">
            <v>TA060SIR1S1C1120FB-3</v>
          </cell>
          <cell r="C1776" t="str">
            <v>Torre de ángulo mayor tipo B1 (65°)Tipo B1-3</v>
          </cell>
          <cell r="D1776">
            <v>5649.0829030886889</v>
          </cell>
        </row>
        <row r="1777">
          <cell r="B1777" t="str">
            <v>TA060SIR1S1C1120FB±0</v>
          </cell>
          <cell r="C1777" t="str">
            <v>Torre de ángulo mayor tipo B1 (65°)Tipo B1±0</v>
          </cell>
          <cell r="D1777">
            <v>6290.7381994306115</v>
          </cell>
        </row>
        <row r="1778">
          <cell r="B1778" t="str">
            <v>TA060SIR1S1C1120FB+3</v>
          </cell>
          <cell r="C1778" t="str">
            <v>Torre de ángulo mayor tipo B1 (65°)Tipo B1+3</v>
          </cell>
          <cell r="D1778">
            <v>7045.626783362286</v>
          </cell>
        </row>
        <row r="1779">
          <cell r="B1779" t="str">
            <v>TA060SIR1S1C1120FR-3</v>
          </cell>
          <cell r="C1779" t="str">
            <v>Torre de anclaje, retención intermedia y terminal (15°) Tipo R1-3</v>
          </cell>
          <cell r="D1779">
            <v>7273.5591005422539</v>
          </cell>
        </row>
        <row r="1780">
          <cell r="B1780" t="str">
            <v>TA060SIR1S1C1120FR±0</v>
          </cell>
          <cell r="C1780" t="str">
            <v>Torre de anclaje, retención intermedia y terminal (15°) Tipo R1±0</v>
          </cell>
          <cell r="D1780">
            <v>8108.7615390660576</v>
          </cell>
        </row>
        <row r="1781">
          <cell r="B1781" t="str">
            <v>TA060SIR1S1C1120FR+3</v>
          </cell>
          <cell r="C1781" t="str">
            <v>Torre de anclaje, retención intermedia y terminal (15°) Tipo R1+3</v>
          </cell>
          <cell r="D1781">
            <v>8943.9639775898613</v>
          </cell>
        </row>
        <row r="1782">
          <cell r="B1782" t="str">
            <v>TA060SIR1D1C1240FS-6</v>
          </cell>
          <cell r="C1782" t="str">
            <v>Torre de suspensión tipo S2 (5°)Tipo S2-6</v>
          </cell>
          <cell r="D1782">
            <v>3609.9083202685179</v>
          </cell>
        </row>
        <row r="1783">
          <cell r="B1783" t="str">
            <v>TA060SIR1D1C1240FS-3</v>
          </cell>
          <cell r="C1783" t="str">
            <v>Torre de suspensión tipo S2 (5°)Tipo S2-3</v>
          </cell>
          <cell r="D1783">
            <v>4130.2554655324484</v>
          </cell>
        </row>
        <row r="1784">
          <cell r="B1784" t="str">
            <v>TA060SIR1D1C1240FS±0</v>
          </cell>
          <cell r="C1784" t="str">
            <v>Torre de suspensión tipo S2 (5°)Tipo S2±0</v>
          </cell>
          <cell r="D1784">
            <v>4645.9566541422364</v>
          </cell>
        </row>
        <row r="1785">
          <cell r="B1785" t="str">
            <v>TA060SIR1D1C1240FS+3</v>
          </cell>
          <cell r="C1785" t="str">
            <v>Torre de suspensión tipo S2 (5°)Tipo S2+3</v>
          </cell>
          <cell r="D1785">
            <v>5157.0118860978828</v>
          </cell>
        </row>
        <row r="1786">
          <cell r="B1786" t="str">
            <v>TA060SIR1D1C1240FS+6</v>
          </cell>
          <cell r="C1786" t="str">
            <v>Torre de suspensión tipo S2 (5°)Tipo S2+6</v>
          </cell>
          <cell r="D1786">
            <v>5668.0671180535282</v>
          </cell>
        </row>
        <row r="1787">
          <cell r="B1787" t="str">
            <v>TA060SIR1D1C1240FA-3</v>
          </cell>
          <cell r="C1787" t="str">
            <v>Torre de ángulo menor tipo A2 (30°)Tipo A2-3</v>
          </cell>
          <cell r="D1787">
            <v>6354.3585430901121</v>
          </cell>
        </row>
        <row r="1788">
          <cell r="B1788" t="str">
            <v>TA060SIR1D1C1240FA±0</v>
          </cell>
          <cell r="C1788" t="str">
            <v>Torre de ángulo menor tipo A2 (30°)Tipo A2±0</v>
          </cell>
          <cell r="D1788">
            <v>7052.5622009879153</v>
          </cell>
        </row>
        <row r="1789">
          <cell r="B1789" t="str">
            <v>TA060SIR1D1C1240FA+3</v>
          </cell>
          <cell r="C1789" t="str">
            <v>Torre de ángulo menor tipo A2 (30°)Tipo A2+3</v>
          </cell>
          <cell r="D1789">
            <v>7750.7658588857184</v>
          </cell>
        </row>
        <row r="1790">
          <cell r="B1790" t="str">
            <v>TA060SIR1D1C1240FB-3</v>
          </cell>
          <cell r="C1790" t="str">
            <v>Torre de ángulo mayor tipo B2 (65°)Tipo B2-3</v>
          </cell>
          <cell r="D1790">
            <v>8575.1539596835992</v>
          </cell>
        </row>
        <row r="1791">
          <cell r="B1791" t="str">
            <v>TA060SIR1D1C1240FB±0</v>
          </cell>
          <cell r="C1791" t="str">
            <v>Torre de ángulo mayor tipo B2 (65°)Tipo B2±0</v>
          </cell>
          <cell r="D1791">
            <v>9549.1692201376372</v>
          </cell>
        </row>
        <row r="1792">
          <cell r="B1792" t="str">
            <v>TA060SIR1D1C1240FB+3</v>
          </cell>
          <cell r="C1792" t="str">
            <v>Torre de ángulo mayor tipo B2 (65°)Tipo B2+3</v>
          </cell>
          <cell r="D1792">
            <v>10695.069526554154</v>
          </cell>
        </row>
        <row r="1793">
          <cell r="B1793" t="str">
            <v>TA060SIR1D1C1240FR-3</v>
          </cell>
          <cell r="C1793" t="str">
            <v>Torre de anclaje, retención intermedia y terminal (15°) Tipo R2-3</v>
          </cell>
          <cell r="D1793">
            <v>11041.064574907401</v>
          </cell>
        </row>
        <row r="1794">
          <cell r="B1794" t="str">
            <v>TA060SIR1D1C1240FR±0</v>
          </cell>
          <cell r="C1794" t="str">
            <v>Torre de anclaje, retención intermedia y terminal (15°) Tipo R2±0</v>
          </cell>
          <cell r="D1794">
            <v>12308.879124757414</v>
          </cell>
        </row>
        <row r="1795">
          <cell r="B1795" t="str">
            <v>TA060SIR1D1C1240FR+3</v>
          </cell>
          <cell r="C1795" t="str">
            <v>Torre de anclaje, retención intermedia y terminal (15°) Tipo R2+3</v>
          </cell>
          <cell r="D1795">
            <v>13576.693674607426</v>
          </cell>
        </row>
        <row r="1796">
          <cell r="B1796" t="str">
            <v>TA060SIR1D1C1120FS-6</v>
          </cell>
          <cell r="C1796" t="str">
            <v>Torre de suspensión tipo S2 (5°)Tipo S2-6</v>
          </cell>
          <cell r="D1796">
            <v>3019.121220092301</v>
          </cell>
        </row>
        <row r="1797">
          <cell r="B1797" t="str">
            <v>TA060SIR1D1C1120FS-3</v>
          </cell>
          <cell r="C1797" t="str">
            <v>Torre de suspensión tipo S2 (5°)Tipo S2-3</v>
          </cell>
          <cell r="D1797">
            <v>3454.3098644299298</v>
          </cell>
        </row>
        <row r="1798">
          <cell r="B1798" t="str">
            <v>TA060SIR1D1C1120FS±0</v>
          </cell>
          <cell r="C1798" t="str">
            <v>Torre de suspensión tipo S2 (5°)Tipo S2±0</v>
          </cell>
          <cell r="D1798">
            <v>3885.6128958716872</v>
          </cell>
        </row>
        <row r="1799">
          <cell r="B1799" t="str">
            <v>TA060SIR1D1C1120FS+3</v>
          </cell>
          <cell r="C1799" t="str">
            <v>Torre de suspensión tipo S2 (5°)Tipo S2+3</v>
          </cell>
          <cell r="D1799">
            <v>4313.0303144175732</v>
          </cell>
        </row>
        <row r="1800">
          <cell r="B1800" t="str">
            <v>TA060SIR1D1C1120FS+6</v>
          </cell>
          <cell r="C1800" t="str">
            <v>Torre de suspensión tipo S2 (5°)Tipo S2+6</v>
          </cell>
          <cell r="D1800">
            <v>4740.4477329634583</v>
          </cell>
        </row>
        <row r="1801">
          <cell r="B1801" t="str">
            <v>TA060SIR1D1C1120FA-3</v>
          </cell>
          <cell r="C1801" t="str">
            <v>Torre de ángulo menor tipo A2 (30°)Tipo A2-3</v>
          </cell>
          <cell r="D1801">
            <v>5314.4226987158318</v>
          </cell>
        </row>
        <row r="1802">
          <cell r="B1802" t="str">
            <v>TA060SIR1D1C1120FA±0</v>
          </cell>
          <cell r="C1802" t="str">
            <v>Torre de ángulo menor tipo A2 (30°)Tipo A2±0</v>
          </cell>
          <cell r="D1802">
            <v>5898.3603759332209</v>
          </cell>
        </row>
        <row r="1803">
          <cell r="B1803" t="str">
            <v>TA060SIR1D1C1120FA+3</v>
          </cell>
          <cell r="C1803" t="str">
            <v>Torre de ángulo menor tipo A2 (30°)Tipo A2+3</v>
          </cell>
          <cell r="D1803">
            <v>6482.29805315061</v>
          </cell>
        </row>
        <row r="1804">
          <cell r="B1804" t="str">
            <v>TA060SIR1D1C1120FB-3</v>
          </cell>
          <cell r="C1804" t="str">
            <v>Torre de ángulo mayor tipo B2 (65°)Tipo B2-3</v>
          </cell>
          <cell r="D1804">
            <v>7171.7691942141964</v>
          </cell>
        </row>
        <row r="1805">
          <cell r="B1805" t="str">
            <v>TA060SIR1D1C1120FB±0</v>
          </cell>
          <cell r="C1805" t="str">
            <v>Torre de ángulo mayor tipo B2 (65°)Tipo B2±0</v>
          </cell>
          <cell r="D1805">
            <v>7986.3799490135816</v>
          </cell>
        </row>
        <row r="1806">
          <cell r="B1806" t="str">
            <v>TA060SIR1D1C1120FB+3</v>
          </cell>
          <cell r="C1806" t="str">
            <v>Torre de ángulo mayor tipo B2 (65°)Tipo B2+3</v>
          </cell>
          <cell r="D1806">
            <v>8944.7455428952126</v>
          </cell>
        </row>
        <row r="1807">
          <cell r="B1807" t="str">
            <v>TA060SIR1D1C1120FR-3</v>
          </cell>
          <cell r="C1807" t="str">
            <v>Torre de anclaje, retención intermedia y terminal (15°) Tipo R2-3</v>
          </cell>
          <cell r="D1807">
            <v>9234.1160475878187</v>
          </cell>
        </row>
        <row r="1808">
          <cell r="B1808" t="str">
            <v>TA060SIR1D1C1120FR±0</v>
          </cell>
          <cell r="C1808" t="str">
            <v>Torre de anclaje, retención intermedia y terminal (15°) Tipo R2±0</v>
          </cell>
          <cell r="D1808">
            <v>10294.443754278505</v>
          </cell>
        </row>
        <row r="1809">
          <cell r="B1809" t="str">
            <v>TA060SIR1D1C1120FR+3</v>
          </cell>
          <cell r="C1809" t="str">
            <v>Torre de anclaje, retención intermedia y terminal (15°) Tipo R2+3</v>
          </cell>
          <cell r="D1809">
            <v>11354.771460969192</v>
          </cell>
        </row>
        <row r="1810">
          <cell r="B1810" t="str">
            <v>TA060SIR1S1C2250FS-6</v>
          </cell>
          <cell r="C1810" t="str">
            <v>Torre de suspensión tipo S1 (5°)Tipo S1-6</v>
          </cell>
          <cell r="D1810">
            <v>2915.977301234801</v>
          </cell>
        </row>
        <row r="1811">
          <cell r="B1811" t="str">
            <v>TA060SIR1S1C2250FS-3</v>
          </cell>
          <cell r="C1811" t="str">
            <v>Torre de suspensión tipo S1 (5°)Tipo S1-3</v>
          </cell>
          <cell r="D1811">
            <v>3336.2983536650422</v>
          </cell>
        </row>
        <row r="1812">
          <cell r="B1812" t="str">
            <v>TA060SIR1S1C2250FS±0</v>
          </cell>
          <cell r="C1812" t="str">
            <v>Torre de suspensión tipo S1 (5°)Tipo S1±0</v>
          </cell>
          <cell r="D1812">
            <v>3752.8665395557282</v>
          </cell>
        </row>
        <row r="1813">
          <cell r="B1813" t="str">
            <v>TA060SIR1S1C2250FS+3</v>
          </cell>
          <cell r="C1813" t="str">
            <v>Torre de suspensión tipo S1 (5°)Tipo S1+3</v>
          </cell>
          <cell r="D1813">
            <v>4165.6818589068589</v>
          </cell>
        </row>
        <row r="1814">
          <cell r="B1814" t="str">
            <v>TA060SIR1S1C2250FS+6</v>
          </cell>
          <cell r="C1814" t="str">
            <v>Torre de suspensión tipo S1 (5°)Tipo S1+6</v>
          </cell>
          <cell r="D1814">
            <v>4578.4971782579887</v>
          </cell>
        </row>
        <row r="1815">
          <cell r="B1815" t="str">
            <v>TA060SIR1S1C2250FA-3</v>
          </cell>
          <cell r="C1815" t="str">
            <v>Torre de ángulo menor tipo A1 (30°)Tipo A1-3</v>
          </cell>
          <cell r="D1815">
            <v>5132.863117748082</v>
          </cell>
        </row>
        <row r="1816">
          <cell r="B1816" t="str">
            <v>TA060SIR1S1C2250FA±0</v>
          </cell>
          <cell r="C1816" t="str">
            <v>Torre de ángulo menor tipo A1 (30°)Tipo A1±0</v>
          </cell>
          <cell r="D1816">
            <v>5696.8514070455958</v>
          </cell>
        </row>
        <row r="1817">
          <cell r="B1817" t="str">
            <v>TA060SIR1S1C2250FA+3</v>
          </cell>
          <cell r="C1817" t="str">
            <v>Torre de ángulo menor tipo A1 (30°)Tipo A1+3</v>
          </cell>
          <cell r="D1817">
            <v>6260.8396963431096</v>
          </cell>
        </row>
        <row r="1818">
          <cell r="B1818" t="str">
            <v>TA060SIR1S1C2250FB-3</v>
          </cell>
          <cell r="C1818" t="str">
            <v>Torre de ángulo mayor tipo B1 (65°)Tipo B1-3</v>
          </cell>
          <cell r="D1818">
            <v>6926.7560510154844</v>
          </cell>
        </row>
        <row r="1819">
          <cell r="B1819" t="str">
            <v>TA060SIR1S1C2250FB±0</v>
          </cell>
          <cell r="C1819" t="str">
            <v>Torre de ángulo mayor tipo B1 (65°)Tipo B1±0</v>
          </cell>
          <cell r="D1819">
            <v>7713.5368051397372</v>
          </cell>
        </row>
        <row r="1820">
          <cell r="B1820" t="str">
            <v>TA060SIR1S1C2250FB+3</v>
          </cell>
          <cell r="C1820" t="str">
            <v>Torre de ángulo mayor tipo B1 (65°)Tipo B1+3</v>
          </cell>
          <cell r="D1820">
            <v>8639.1612217565071</v>
          </cell>
        </row>
        <row r="1821">
          <cell r="B1821" t="str">
            <v>TA060SIR1S1C2250FR-3</v>
          </cell>
          <cell r="C1821" t="str">
            <v>Torre de anclaje, retención intermedia y terminal (15°) Tipo R1-3</v>
          </cell>
          <cell r="D1821">
            <v>8918.6458008171339</v>
          </cell>
        </row>
        <row r="1822">
          <cell r="B1822" t="str">
            <v>TA060SIR1S1C2250FR±0</v>
          </cell>
          <cell r="C1822" t="str">
            <v>Torre de anclaje, retención intermedia y terminal (15°) Tipo R1±0</v>
          </cell>
          <cell r="D1822">
            <v>9942.7489418251207</v>
          </cell>
        </row>
        <row r="1823">
          <cell r="B1823" t="str">
            <v>TA060SIR1S1C2250FR+3</v>
          </cell>
          <cell r="C1823" t="str">
            <v>Torre de anclaje, retención intermedia y terminal (15°) Tipo R1+3</v>
          </cell>
          <cell r="D1823">
            <v>10966.852082833107</v>
          </cell>
        </row>
        <row r="1824">
          <cell r="B1824" t="str">
            <v>TA060SIR0S1C1240FS-6</v>
          </cell>
          <cell r="C1824" t="str">
            <v>Torre de suspensión tipo S1 (5°)Tipo S1-6</v>
          </cell>
          <cell r="D1824">
            <v>2987.5574018288735</v>
          </cell>
        </row>
        <row r="1825">
          <cell r="B1825" t="str">
            <v>TA060SIR0S1C1240FS-3</v>
          </cell>
          <cell r="C1825" t="str">
            <v>Torre de suspensión tipo S1 (5°)Tipo S1-3</v>
          </cell>
          <cell r="D1825">
            <v>3418.1963065969994</v>
          </cell>
        </row>
        <row r="1826">
          <cell r="B1826" t="str">
            <v>TA060SIR0S1C1240FS±0</v>
          </cell>
          <cell r="C1826" t="str">
            <v>Torre de suspensión tipo S1 (5°)Tipo S1±0</v>
          </cell>
          <cell r="D1826">
            <v>3844.9902211439812</v>
          </cell>
        </row>
        <row r="1827">
          <cell r="B1827" t="str">
            <v>TA060SIR0S1C1240FS+3</v>
          </cell>
          <cell r="C1827" t="str">
            <v>Torre de suspensión tipo S1 (5°)Tipo S1+3</v>
          </cell>
          <cell r="D1827">
            <v>4267.9391454698198</v>
          </cell>
        </row>
        <row r="1828">
          <cell r="B1828" t="str">
            <v>TA060SIR0S1C1240FS+6</v>
          </cell>
          <cell r="C1828" t="str">
            <v>Torre de suspensión tipo S1 (5°)Tipo S1+6</v>
          </cell>
          <cell r="D1828">
            <v>4690.8880697956574</v>
          </cell>
        </row>
        <row r="1829">
          <cell r="B1829" t="str">
            <v>TA060SIR0S1C1240FA-3</v>
          </cell>
          <cell r="C1829" t="str">
            <v>Torre de ángulo menor tipo A1 (30°)Tipo A1-3</v>
          </cell>
          <cell r="D1829">
            <v>5258.8623352826035</v>
          </cell>
        </row>
        <row r="1830">
          <cell r="B1830" t="str">
            <v>TA060SIR0S1C1240FA±0</v>
          </cell>
          <cell r="C1830" t="str">
            <v>Torre de ángulo menor tipo A1 (30°)Tipo A1±0</v>
          </cell>
          <cell r="D1830">
            <v>5836.6951556965632</v>
          </cell>
        </row>
        <row r="1831">
          <cell r="B1831" t="str">
            <v>TA060SIR0S1C1240FA+3</v>
          </cell>
          <cell r="C1831" t="str">
            <v>Torre de ángulo menor tipo A1 (30°)Tipo A1+3</v>
          </cell>
          <cell r="D1831">
            <v>6414.527976110523</v>
          </cell>
        </row>
        <row r="1832">
          <cell r="B1832" t="str">
            <v>TA060SIR0S1C1240FB-3</v>
          </cell>
          <cell r="C1832" t="str">
            <v>Torre de ángulo mayor tipo B1 (65°)Tipo B1-3</v>
          </cell>
          <cell r="D1832">
            <v>7096.7909462502057</v>
          </cell>
        </row>
        <row r="1833">
          <cell r="B1833" t="str">
            <v>TA060SIR0S1C1240FB±0</v>
          </cell>
          <cell r="C1833" t="str">
            <v>Torre de ángulo mayor tipo B1 (65°)Tipo B1±0</v>
          </cell>
          <cell r="D1833">
            <v>7902.885240813147</v>
          </cell>
        </row>
        <row r="1834">
          <cell r="B1834" t="str">
            <v>TA060SIR0S1C1240FB+3</v>
          </cell>
          <cell r="C1834" t="str">
            <v>Torre de ángulo mayor tipo B1 (65°)Tipo B1+3</v>
          </cell>
          <cell r="D1834">
            <v>8851.2314697107249</v>
          </cell>
        </row>
        <row r="1835">
          <cell r="B1835" t="str">
            <v>TA060SIR0S1C1240FR-3</v>
          </cell>
          <cell r="C1835" t="str">
            <v>Torre de anclaje, retención intermedia y terminal (15°) Tipo R1-3</v>
          </cell>
          <cell r="D1835">
            <v>9137.5767106411076</v>
          </cell>
        </row>
        <row r="1836">
          <cell r="B1836" t="str">
            <v>TA060SIR0S1C1240FR±0</v>
          </cell>
          <cell r="C1836" t="str">
            <v>Torre de anclaje, retención intermedia y terminal (15°) Tipo R1±0</v>
          </cell>
          <cell r="D1836">
            <v>10186.819075408146</v>
          </cell>
        </row>
        <row r="1837">
          <cell r="B1837" t="str">
            <v>TA060SIR0S1C1240FR+3</v>
          </cell>
          <cell r="C1837" t="str">
            <v>Torre de anclaje, retención intermedia y terminal (15°) Tipo R1+3</v>
          </cell>
          <cell r="D1837">
            <v>11236.061440175185</v>
          </cell>
        </row>
        <row r="1838">
          <cell r="B1838" t="str">
            <v>TA060SIR0S1C1120FS-6</v>
          </cell>
          <cell r="C1838" t="str">
            <v>Torre de suspensión tipo S1 (5°)Tipo S1-6</v>
          </cell>
          <cell r="D1838">
            <v>2579.5322625816329</v>
          </cell>
        </row>
        <row r="1839">
          <cell r="B1839" t="str">
            <v>TA060SIR0S1C1120FS-3</v>
          </cell>
          <cell r="C1839" t="str">
            <v>Torre de suspensión tipo S1 (5°)Tipo S1-3</v>
          </cell>
          <cell r="D1839">
            <v>2951.35673286367</v>
          </cell>
        </row>
        <row r="1840">
          <cell r="B1840" t="str">
            <v>TA060SIR0S1C1120FS±0</v>
          </cell>
          <cell r="C1840" t="str">
            <v>Torre de suspensión tipo S1 (5°)Tipo S1±0</v>
          </cell>
          <cell r="D1840">
            <v>3319.8613418039031</v>
          </cell>
        </row>
        <row r="1841">
          <cell r="B1841" t="str">
            <v>TA060SIR0S1C1120FS+3</v>
          </cell>
          <cell r="C1841" t="str">
            <v>Torre de suspensión tipo S1 (5°)Tipo S1+3</v>
          </cell>
          <cell r="D1841">
            <v>3685.0460894023327</v>
          </cell>
        </row>
        <row r="1842">
          <cell r="B1842" t="str">
            <v>TA060SIR0S1C1120FS+6</v>
          </cell>
          <cell r="C1842" t="str">
            <v>Torre de suspensión tipo S1 (5°)Tipo S1+6</v>
          </cell>
          <cell r="D1842">
            <v>4050.2308370007618</v>
          </cell>
        </row>
        <row r="1843">
          <cell r="B1843" t="str">
            <v>TA060SIR0S1C1120FA-3</v>
          </cell>
          <cell r="C1843" t="str">
            <v>Torre de ángulo menor tipo A1 (30°)Tipo A1-3</v>
          </cell>
          <cell r="D1843">
            <v>4540.634114689351</v>
          </cell>
        </row>
        <row r="1844">
          <cell r="B1844" t="str">
            <v>TA060SIR0S1C1120FA±0</v>
          </cell>
          <cell r="C1844" t="str">
            <v>Torre de ángulo menor tipo A1 (30°)Tipo A1±0</v>
          </cell>
          <cell r="D1844">
            <v>5039.5495168583248</v>
          </cell>
        </row>
        <row r="1845">
          <cell r="B1845" t="str">
            <v>TA060SIR0S1C1120FA+3</v>
          </cell>
          <cell r="C1845" t="str">
            <v>Torre de ángulo menor tipo A1 (30°)Tipo A1+3</v>
          </cell>
          <cell r="D1845">
            <v>5538.4649190272985</v>
          </cell>
        </row>
        <row r="1846">
          <cell r="B1846" t="str">
            <v>TA060SIR0S1C1120FB-3</v>
          </cell>
          <cell r="C1846" t="str">
            <v>Torre de ángulo mayor tipo B1 (65°)Tipo B1-3</v>
          </cell>
          <cell r="D1846">
            <v>6127.5479411519027</v>
          </cell>
        </row>
        <row r="1847">
          <cell r="B1847" t="str">
            <v>TA060SIR0S1C1120FB±0</v>
          </cell>
          <cell r="C1847" t="str">
            <v>Torre de ángulo mayor tipo B1 (65°)Tipo B1±0</v>
          </cell>
          <cell r="D1847">
            <v>6823.5500458261722</v>
          </cell>
        </row>
        <row r="1848">
          <cell r="B1848" t="str">
            <v>TA060SIR0S1C1120FB+3</v>
          </cell>
          <cell r="C1848" t="str">
            <v>Torre de ángulo mayor tipo B1 (65°)Tipo B1+3</v>
          </cell>
          <cell r="D1848">
            <v>7642.3760513253137</v>
          </cell>
        </row>
        <row r="1849">
          <cell r="B1849" t="str">
            <v>TA060SIR0S1C1120FR-3</v>
          </cell>
          <cell r="C1849" t="str">
            <v>Torre de anclaje, retención intermedia y terminal (15°) Tipo R1-3</v>
          </cell>
          <cell r="D1849">
            <v>7889.6137401357319</v>
          </cell>
        </row>
        <row r="1850">
          <cell r="B1850" t="str">
            <v>TA060SIR0S1C1120FR±0</v>
          </cell>
          <cell r="C1850" t="str">
            <v>Torre de anclaje, retención intermedia y terminal (15°) Tipo R1±0</v>
          </cell>
          <cell r="D1850">
            <v>8795.5560090699346</v>
          </cell>
        </row>
        <row r="1851">
          <cell r="B1851" t="str">
            <v>TA060SIR0S1C1120FR+3</v>
          </cell>
          <cell r="C1851" t="str">
            <v>Torre de anclaje, retención intermedia y terminal (15°) Tipo R1+3</v>
          </cell>
          <cell r="D1851">
            <v>9701.4982780041373</v>
          </cell>
        </row>
        <row r="1852">
          <cell r="B1852" t="str">
            <v>TA060SIR0S1C1070FS-6</v>
          </cell>
          <cell r="C1852" t="str">
            <v>Torre de suspensión tipo S1 (5°)Tipo S1-6</v>
          </cell>
          <cell r="D1852">
            <v>2397.9641558989752</v>
          </cell>
        </row>
        <row r="1853">
          <cell r="B1853" t="str">
            <v>TA060SIR0S1C1070FS-3</v>
          </cell>
          <cell r="C1853" t="str">
            <v>Torre de suspensión tipo S1 (5°)Tipo S1-3</v>
          </cell>
          <cell r="D1853">
            <v>2743.6166468393681</v>
          </cell>
        </row>
        <row r="1854">
          <cell r="B1854" t="str">
            <v>TA060SIR0S1C1070FS±0</v>
          </cell>
          <cell r="C1854" t="str">
            <v>Torre de suspensión tipo S1 (5°)Tipo S1±0</v>
          </cell>
          <cell r="D1854">
            <v>3086.1829548249357</v>
          </cell>
        </row>
        <row r="1855">
          <cell r="B1855" t="str">
            <v>TA060SIR0S1C1070FS+3</v>
          </cell>
          <cell r="C1855" t="str">
            <v>Torre de suspensión tipo S1 (5°)Tipo S1+3</v>
          </cell>
          <cell r="D1855">
            <v>3425.6630798556789</v>
          </cell>
        </row>
        <row r="1856">
          <cell r="B1856" t="str">
            <v>TA060SIR0S1C1070FS+6</v>
          </cell>
          <cell r="C1856" t="str">
            <v>Torre de suspensión tipo S1 (5°)Tipo S1+6</v>
          </cell>
          <cell r="D1856">
            <v>3765.1432048864212</v>
          </cell>
        </row>
        <row r="1857">
          <cell r="B1857" t="str">
            <v>TA060SIR0S1C1070FA-3</v>
          </cell>
          <cell r="C1857" t="str">
            <v>Torre de ángulo menor tipo A1 (30°)Tipo A1-3</v>
          </cell>
          <cell r="D1857">
            <v>4221.0279786072515</v>
          </cell>
        </row>
        <row r="1858">
          <cell r="B1858" t="str">
            <v>TA060SIR0S1C1070FA±0</v>
          </cell>
          <cell r="C1858" t="str">
            <v>Torre de ángulo menor tipo A1 (30°)Tipo A1±0</v>
          </cell>
          <cell r="D1858">
            <v>4684.8257254242526</v>
          </cell>
        </row>
        <row r="1859">
          <cell r="B1859" t="str">
            <v>TA060SIR0S1C1070FA+3</v>
          </cell>
          <cell r="C1859" t="str">
            <v>Torre de ángulo menor tipo A1 (30°)Tipo A1+3</v>
          </cell>
          <cell r="D1859">
            <v>5148.6234722412537</v>
          </cell>
        </row>
        <row r="1860">
          <cell r="B1860" t="str">
            <v>TA060SIR0S1C1070FB-3</v>
          </cell>
          <cell r="C1860" t="str">
            <v>Torre de ángulo mayor tipo B1 (65°)Tipo B1-3</v>
          </cell>
          <cell r="D1860">
            <v>5696.2421209375461</v>
          </cell>
        </row>
        <row r="1861">
          <cell r="B1861" t="str">
            <v>TA060SIR0S1C1070FB±0</v>
          </cell>
          <cell r="C1861" t="str">
            <v>Torre de ángulo mayor tipo B1 (65°)Tipo B1±0</v>
          </cell>
          <cell r="D1861">
            <v>6343.2540322244386</v>
          </cell>
        </row>
        <row r="1862">
          <cell r="B1862" t="str">
            <v>TA060SIR0S1C1070FB+3</v>
          </cell>
          <cell r="C1862" t="str">
            <v>Torre de ángulo mayor tipo B1 (65°)Tipo B1+3</v>
          </cell>
          <cell r="D1862">
            <v>7104.444516091372</v>
          </cell>
        </row>
        <row r="1863">
          <cell r="B1863" t="str">
            <v>TA060SIR0S1C1070FR-3</v>
          </cell>
          <cell r="C1863" t="str">
            <v>Torre de anclaje, retención intermedia y terminal (15°) Tipo R1-3</v>
          </cell>
          <cell r="D1863">
            <v>7334.2796394409588</v>
          </cell>
        </row>
        <row r="1864">
          <cell r="B1864" t="str">
            <v>TA060SIR0S1C1070FR±0</v>
          </cell>
          <cell r="C1864" t="str">
            <v>Torre de anclaje, retención intermedia y terminal (15°) Tipo R1±0</v>
          </cell>
          <cell r="D1864">
            <v>8176.4544475373004</v>
          </cell>
        </row>
        <row r="1865">
          <cell r="B1865" t="str">
            <v>TA060SIR0S1C1070FR+3</v>
          </cell>
          <cell r="C1865" t="str">
            <v>Torre de anclaje, retención intermedia y terminal (15°) Tipo R1+3</v>
          </cell>
          <cell r="D1865">
            <v>9018.629255633643</v>
          </cell>
        </row>
        <row r="1866">
          <cell r="B1866" t="str">
            <v>TA060SIR0D1C1240FS-6</v>
          </cell>
          <cell r="C1866" t="str">
            <v>Torre de suspensión tipo S2 (5°)Tipo S2-6</v>
          </cell>
          <cell r="D1866">
            <v>3893.4645026357794</v>
          </cell>
        </row>
        <row r="1867">
          <cell r="B1867" t="str">
            <v>TA060SIR0D1C1240FS-3</v>
          </cell>
          <cell r="C1867" t="str">
            <v>Torre de suspensión tipo S2 (5°)Tipo S2-3</v>
          </cell>
          <cell r="D1867">
            <v>4454.6846111238192</v>
          </cell>
        </row>
        <row r="1868">
          <cell r="B1868" t="str">
            <v>TA060SIR0D1C1240FS±0</v>
          </cell>
          <cell r="C1868" t="str">
            <v>Torre de suspensión tipo S2 (5°)Tipo S2±0</v>
          </cell>
          <cell r="D1868">
            <v>5010.8938257860736</v>
          </cell>
        </row>
        <row r="1869">
          <cell r="B1869" t="str">
            <v>TA060SIR0D1C1240FS+3</v>
          </cell>
          <cell r="C1869" t="str">
            <v>Torre de suspensión tipo S2 (5°)Tipo S2+3</v>
          </cell>
          <cell r="D1869">
            <v>5562.0921466225418</v>
          </cell>
        </row>
        <row r="1870">
          <cell r="B1870" t="str">
            <v>TA060SIR0D1C1240FS+6</v>
          </cell>
          <cell r="C1870" t="str">
            <v>Torre de suspensión tipo S2 (5°)Tipo S2+6</v>
          </cell>
          <cell r="D1870">
            <v>6113.29046745901</v>
          </cell>
        </row>
        <row r="1871">
          <cell r="B1871" t="str">
            <v>TA060SIR0D1C1240FA-3</v>
          </cell>
          <cell r="C1871" t="str">
            <v>Torre de ángulo menor tipo A2 (30°)Tipo A2-3</v>
          </cell>
          <cell r="D1871">
            <v>6853.4896816164774</v>
          </cell>
        </row>
        <row r="1872">
          <cell r="B1872" t="str">
            <v>TA060SIR0D1C1240FA±0</v>
          </cell>
          <cell r="C1872" t="str">
            <v>Torre de ángulo menor tipo A2 (30°)Tipo A2±0</v>
          </cell>
          <cell r="D1872">
            <v>7606.5368275432602</v>
          </cell>
        </row>
        <row r="1873">
          <cell r="B1873" t="str">
            <v>TA060SIR0D1C1240FA+3</v>
          </cell>
          <cell r="C1873" t="str">
            <v>Torre de ángulo menor tipo A2 (30°)Tipo A2+3</v>
          </cell>
          <cell r="D1873">
            <v>8359.5839734700421</v>
          </cell>
        </row>
        <row r="1874">
          <cell r="B1874" t="str">
            <v>TA060SIR0D1C1240FB-3</v>
          </cell>
          <cell r="C1874" t="str">
            <v>Torre de ángulo mayor tipo B2 (65°)Tipo B2-3</v>
          </cell>
          <cell r="D1874">
            <v>9248.7272763152305</v>
          </cell>
        </row>
        <row r="1875">
          <cell r="B1875" t="str">
            <v>TA060SIR0D1C1240FB±0</v>
          </cell>
          <cell r="C1875" t="str">
            <v>Torre de ángulo mayor tipo B2 (65°)Tipo B2±0</v>
          </cell>
          <cell r="D1875">
            <v>10299.250864493575</v>
          </cell>
        </row>
        <row r="1876">
          <cell r="B1876" t="str">
            <v>TA060SIR0D1C1240FB+3</v>
          </cell>
          <cell r="C1876" t="str">
            <v>Torre de ángulo mayor tipo B2 (65°)Tipo B2+3</v>
          </cell>
          <cell r="D1876">
            <v>11535.160968232805</v>
          </cell>
        </row>
        <row r="1877">
          <cell r="B1877" t="str">
            <v>TA060SIR0D1C1240FR-3</v>
          </cell>
          <cell r="C1877" t="str">
            <v>Torre de anclaje, retención intermedia y terminal (15°) Tipo R2-3</v>
          </cell>
          <cell r="D1877">
            <v>11908.333724806</v>
          </cell>
        </row>
        <row r="1878">
          <cell r="B1878" t="str">
            <v>TA060SIR0D1C1240FR±0</v>
          </cell>
          <cell r="C1878" t="str">
            <v>Torre de anclaje, retención intermedia y terminal (15°) Tipo R2±0</v>
          </cell>
          <cell r="D1878">
            <v>13275.734364332218</v>
          </cell>
        </row>
        <row r="1879">
          <cell r="B1879" t="str">
            <v>TA060SIR0D1C1240FR+3</v>
          </cell>
          <cell r="C1879" t="str">
            <v>Torre de anclaje, retención intermedia y terminal (15°) Tipo R2+3</v>
          </cell>
          <cell r="D1879">
            <v>14643.135003858437</v>
          </cell>
        </row>
        <row r="1880">
          <cell r="B1880" t="str">
            <v>TA060SIR0D1C1120FS-6</v>
          </cell>
          <cell r="C1880" t="str">
            <v>Torre de suspensión tipo S2 (5°)Tipo S2-6</v>
          </cell>
          <cell r="D1880">
            <v>3265.9360299024024</v>
          </cell>
        </row>
        <row r="1881">
          <cell r="B1881" t="str">
            <v>TA060SIR0D1C1120FS-3</v>
          </cell>
          <cell r="C1881" t="str">
            <v>Torre de suspensión tipo S2 (5°)Tipo S2-3</v>
          </cell>
          <cell r="D1881">
            <v>3736.7015837622084</v>
          </cell>
        </row>
        <row r="1882">
          <cell r="B1882" t="str">
            <v>TA060SIR0D1C1120FS±0</v>
          </cell>
          <cell r="C1882" t="str">
            <v>Torre de suspensión tipo S2 (5°)Tipo S2±0</v>
          </cell>
          <cell r="D1882">
            <v>4203.2638737482657</v>
          </cell>
        </row>
        <row r="1883">
          <cell r="B1883" t="str">
            <v>TA060SIR0D1C1120FS+3</v>
          </cell>
          <cell r="C1883" t="str">
            <v>Torre de suspensión tipo S2 (5°)Tipo S2+3</v>
          </cell>
          <cell r="D1883">
            <v>4665.6228998605757</v>
          </cell>
        </row>
        <row r="1884">
          <cell r="B1884" t="str">
            <v>TA060SIR0D1C1120FS+6</v>
          </cell>
          <cell r="C1884" t="str">
            <v>Torre de suspensión tipo S2 (5°)Tipo S2+6</v>
          </cell>
          <cell r="D1884">
            <v>5127.9819259728838</v>
          </cell>
        </row>
        <row r="1885">
          <cell r="B1885" t="str">
            <v>TA060SIR0D1C1120FA-3</v>
          </cell>
          <cell r="C1885" t="str">
            <v>Torre de ángulo menor tipo A2 (30°)Tipo A2-3</v>
          </cell>
          <cell r="D1885">
            <v>5748.8796588752311</v>
          </cell>
        </row>
        <row r="1886">
          <cell r="B1886" t="str">
            <v>TA060SIR0D1C1120FA±0</v>
          </cell>
          <cell r="C1886" t="str">
            <v>Torre de ángulo menor tipo A2 (30°)Tipo A2±0</v>
          </cell>
          <cell r="D1886">
            <v>6380.5545603498676</v>
          </cell>
        </row>
        <row r="1887">
          <cell r="B1887" t="str">
            <v>TA060SIR0D1C1120FA+3</v>
          </cell>
          <cell r="C1887" t="str">
            <v>Torre de ángulo menor tipo A2 (30°)Tipo A2+3</v>
          </cell>
          <cell r="D1887">
            <v>7012.2294618245041</v>
          </cell>
        </row>
        <row r="1888">
          <cell r="B1888" t="str">
            <v>TA060SIR0D1C1120FB-3</v>
          </cell>
          <cell r="C1888" t="str">
            <v>Torre de ángulo mayor tipo B2 (65°)Tipo B2-3</v>
          </cell>
          <cell r="D1888">
            <v>7758.0652454929223</v>
          </cell>
        </row>
        <row r="1889">
          <cell r="B1889" t="str">
            <v>TA060SIR0D1C1120FB±0</v>
          </cell>
          <cell r="C1889" t="str">
            <v>Torre de ángulo mayor tipo B2 (65°)Tipo B2±0</v>
          </cell>
          <cell r="D1889">
            <v>8639.2708747137222</v>
          </cell>
        </row>
        <row r="1890">
          <cell r="B1890" t="str">
            <v>TA060SIR0D1C1120FB+3</v>
          </cell>
          <cell r="C1890" t="str">
            <v>Torre de ángulo mayor tipo B2 (65°)Tipo B2+3</v>
          </cell>
          <cell r="D1890">
            <v>9675.98337967937</v>
          </cell>
        </row>
        <row r="1891">
          <cell r="B1891" t="str">
            <v>TA060SIR0D1C1120FR-3</v>
          </cell>
          <cell r="C1891" t="str">
            <v>Torre de anclaje, retención intermedia y terminal (15°) Tipo R2-3</v>
          </cell>
          <cell r="D1891">
            <v>9989.0100812828714</v>
          </cell>
        </row>
        <row r="1892">
          <cell r="B1892" t="str">
            <v>TA060SIR0D1C1120FR±0</v>
          </cell>
          <cell r="C1892" t="str">
            <v>Torre de anclaje, retención intermedia y terminal (15°) Tipo R2±0</v>
          </cell>
          <cell r="D1892">
            <v>11136.020157505987</v>
          </cell>
        </row>
        <row r="1893">
          <cell r="B1893" t="str">
            <v>TA060SIR0D1C1120FR+3</v>
          </cell>
          <cell r="C1893" t="str">
            <v>Torre de anclaje, retención intermedia y terminal (15°) Tipo R2+3</v>
          </cell>
          <cell r="D1893">
            <v>12283.030233729103</v>
          </cell>
        </row>
        <row r="1894">
          <cell r="B1894" t="str">
            <v>TA060SIR0D1C1070FS-6</v>
          </cell>
          <cell r="C1894" t="str">
            <v>Torre de suspensión tipo S2 (5°)Tipo S2-6</v>
          </cell>
          <cell r="D1894">
            <v>2974.0260678177788</v>
          </cell>
        </row>
        <row r="1895">
          <cell r="B1895" t="str">
            <v>TA060SIR0D1C1070FS-3</v>
          </cell>
          <cell r="C1895" t="str">
            <v>Torre de suspensión tipo S2 (5°)Tipo S2-3</v>
          </cell>
          <cell r="D1895">
            <v>3402.7145100257467</v>
          </cell>
        </row>
        <row r="1896">
          <cell r="B1896" t="str">
            <v>TA060SIR0D1C1070FS±0</v>
          </cell>
          <cell r="C1896" t="str">
            <v>Torre de suspensión tipo S2 (5°)Tipo S2±0</v>
          </cell>
          <cell r="D1896">
            <v>3827.5753768568579</v>
          </cell>
        </row>
        <row r="1897">
          <cell r="B1897" t="str">
            <v>TA060SIR0D1C1070FS+3</v>
          </cell>
          <cell r="C1897" t="str">
            <v>Torre de suspensión tipo S2 (5°)Tipo S2+3</v>
          </cell>
          <cell r="D1897">
            <v>4248.6086683111125</v>
          </cell>
        </row>
        <row r="1898">
          <cell r="B1898" t="str">
            <v>TA060SIR0D1C1070FS+6</v>
          </cell>
          <cell r="C1898" t="str">
            <v>Torre de suspensión tipo S2 (5°)Tipo S2+6</v>
          </cell>
          <cell r="D1898">
            <v>4669.6419597653667</v>
          </cell>
        </row>
        <row r="1899">
          <cell r="B1899" t="str">
            <v>TA060SIR0D1C1070FA-3</v>
          </cell>
          <cell r="C1899" t="str">
            <v>Torre de ángulo menor tipo A2 (30°)Tipo A2-3</v>
          </cell>
          <cell r="D1899">
            <v>5235.0437392839085</v>
          </cell>
        </row>
        <row r="1900">
          <cell r="B1900" t="str">
            <v>TA060SIR0D1C1070FA±0</v>
          </cell>
          <cell r="C1900" t="str">
            <v>Torre de ángulo menor tipo A2 (30°)Tipo A2±0</v>
          </cell>
          <cell r="D1900">
            <v>5810.2594220687106</v>
          </cell>
        </row>
        <row r="1901">
          <cell r="B1901" t="str">
            <v>TA060SIR0D1C1070FA+3</v>
          </cell>
          <cell r="C1901" t="str">
            <v>Torre de ángulo menor tipo A2 (30°)Tipo A2+3</v>
          </cell>
          <cell r="D1901">
            <v>6385.4751048535127</v>
          </cell>
        </row>
        <row r="1902">
          <cell r="B1902" t="str">
            <v>TA060SIR0D1C1070FB-3</v>
          </cell>
          <cell r="C1902" t="str">
            <v>Torre de ángulo mayor tipo B2 (65°)Tipo B2-3</v>
          </cell>
          <cell r="D1902">
            <v>7064.6479492179687</v>
          </cell>
        </row>
        <row r="1903">
          <cell r="B1903" t="str">
            <v>TA060SIR0D1C1070FB±0</v>
          </cell>
          <cell r="C1903" t="str">
            <v>Torre de ángulo mayor tipo B2 (65°)Tipo B2±0</v>
          </cell>
          <cell r="D1903">
            <v>7867.0912574810345</v>
          </cell>
        </row>
        <row r="1904">
          <cell r="B1904" t="str">
            <v>TA060SIR0D1C1070FB+3</v>
          </cell>
          <cell r="C1904" t="str">
            <v>Torre de ángulo mayor tipo B2 (65°)Tipo B2+3</v>
          </cell>
          <cell r="D1904">
            <v>8811.1422083787602</v>
          </cell>
        </row>
        <row r="1905">
          <cell r="B1905" t="str">
            <v>TA060SIR0D1C1070FR-3</v>
          </cell>
          <cell r="C1905" t="str">
            <v>Torre de anclaje, retención intermedia y terminal (15°) Tipo R2-3</v>
          </cell>
          <cell r="D1905">
            <v>9096.1905259110699</v>
          </cell>
        </row>
        <row r="1906">
          <cell r="B1906" t="str">
            <v>TA060SIR0D1C1070FR±0</v>
          </cell>
          <cell r="C1906" t="str">
            <v>Torre de anclaje, retención intermedia y terminal (15°) Tipo R2±0</v>
          </cell>
          <cell r="D1906">
            <v>10140.680630893054</v>
          </cell>
        </row>
        <row r="1907">
          <cell r="B1907" t="str">
            <v>TA060SIR0D1C1070FR+3</v>
          </cell>
          <cell r="C1907" t="str">
            <v>Torre de anclaje, retención intermedia y terminal (15°) Tipo R2+3</v>
          </cell>
          <cell r="D1907">
            <v>11185.170735875037</v>
          </cell>
        </row>
        <row r="1908">
          <cell r="B1908" t="str">
            <v>TA060SIR0S0C1120FS-6</v>
          </cell>
          <cell r="C1908" t="str">
            <v>Torre de suspensión tipo S1 (5°)Tipo S1-6</v>
          </cell>
          <cell r="D1908">
            <v>1948.7453728347232</v>
          </cell>
        </row>
        <row r="1909">
          <cell r="B1909" t="str">
            <v>TA060SIR0S0C1120FS-3</v>
          </cell>
          <cell r="C1909" t="str">
            <v>Torre de suspensión tipo S1 (5°)Tipo S1-3</v>
          </cell>
          <cell r="D1909">
            <v>2229.6456067568456</v>
          </cell>
        </row>
        <row r="1910">
          <cell r="B1910" t="str">
            <v>TA060SIR0S0C1120FS±0</v>
          </cell>
          <cell r="C1910" t="str">
            <v>Torre de suspensión tipo S1 (5°)Tipo S1±0</v>
          </cell>
          <cell r="D1910">
            <v>2508.0378028760915</v>
          </cell>
        </row>
        <row r="1911">
          <cell r="B1911" t="str">
            <v>TA060SIR0S0C1120FS+3</v>
          </cell>
          <cell r="C1911" t="str">
            <v>Torre de suspensión tipo S1 (5°)Tipo S1+3</v>
          </cell>
          <cell r="D1911">
            <v>2783.9219611924618</v>
          </cell>
        </row>
        <row r="1912">
          <cell r="B1912" t="str">
            <v>TA060SIR0S0C1120FS+6</v>
          </cell>
          <cell r="C1912" t="str">
            <v>Torre de suspensión tipo S1 (5°)Tipo S1+6</v>
          </cell>
          <cell r="D1912">
            <v>3059.8061195088317</v>
          </cell>
        </row>
        <row r="1913">
          <cell r="B1913" t="str">
            <v>TA060SIR0S0C1120FA-3</v>
          </cell>
          <cell r="C1913" t="str">
            <v>Torre de ángulo menor tipo A1 (30°)Tipo A1-3</v>
          </cell>
          <cell r="D1913">
            <v>3430.2884476740824</v>
          </cell>
        </row>
        <row r="1914">
          <cell r="B1914" t="str">
            <v>TA060SIR0S0C1120FA±0</v>
          </cell>
          <cell r="C1914" t="str">
            <v>Torre de ángulo menor tipo A1 (30°)Tipo A1±0</v>
          </cell>
          <cell r="D1914">
            <v>3807.2013847659068</v>
          </cell>
        </row>
        <row r="1915">
          <cell r="B1915" t="str">
            <v>TA060SIR0S0C1120FA+3</v>
          </cell>
          <cell r="C1915" t="str">
            <v>Torre de ángulo menor tipo A1 (30°)Tipo A1+3</v>
          </cell>
          <cell r="D1915">
            <v>4184.1143218577317</v>
          </cell>
        </row>
        <row r="1916">
          <cell r="B1916" t="str">
            <v>TA060SIR0S0C1120FB-3</v>
          </cell>
          <cell r="C1916" t="str">
            <v>Torre de ángulo mayor tipo B1 (65°)Tipo B1-3</v>
          </cell>
          <cell r="D1916">
            <v>4629.1457061257879</v>
          </cell>
        </row>
        <row r="1917">
          <cell r="B1917" t="str">
            <v>TA060SIR0S0C1120FB±0</v>
          </cell>
          <cell r="C1917" t="str">
            <v>Torre de ángulo mayor tipo B1 (65°)Tipo B1±0</v>
          </cell>
          <cell r="D1917">
            <v>5154.9506749730381</v>
          </cell>
        </row>
        <row r="1918">
          <cell r="B1918" t="str">
            <v>TA060SIR0S0C1120FB+3</v>
          </cell>
          <cell r="C1918" t="str">
            <v>Torre de ángulo mayor tipo B1 (65°)Tipo B1+3</v>
          </cell>
          <cell r="D1918">
            <v>5773.5447559698032</v>
          </cell>
        </row>
        <row r="1919">
          <cell r="B1919" t="str">
            <v>TA060SIR0S0C1120FR-3</v>
          </cell>
          <cell r="C1919" t="str">
            <v>Torre de anclaje, retención intermedia y terminal (15°) Tipo R1-3</v>
          </cell>
          <cell r="D1919">
            <v>5960.3240837761005</v>
          </cell>
        </row>
        <row r="1920">
          <cell r="B1920" t="str">
            <v>TA060SIR0S0C1120FR±0</v>
          </cell>
          <cell r="C1920" t="str">
            <v>Torre de anclaje, retención intermedia y terminal (15°) Tipo R1±0</v>
          </cell>
          <cell r="D1920">
            <v>6644.7314200402461</v>
          </cell>
        </row>
        <row r="1921">
          <cell r="B1921" t="str">
            <v>TA060SIR0S0C1120FR+3</v>
          </cell>
          <cell r="C1921" t="str">
            <v>Torre de anclaje, retención intermedia y terminal (15°) Tipo R1+3</v>
          </cell>
          <cell r="D1921">
            <v>7329.1387563043918</v>
          </cell>
        </row>
        <row r="1922">
          <cell r="B1922" t="str">
            <v>TA060SER0S1C1240FS-6</v>
          </cell>
          <cell r="C1922" t="str">
            <v>Torre de suspensión tipo S1 (5°)Tipo S1-6</v>
          </cell>
          <cell r="D1922">
            <v>2497.4917005274115</v>
          </cell>
        </row>
        <row r="1923">
          <cell r="B1923" t="str">
            <v>TA060SER0S1C1240FS-3</v>
          </cell>
          <cell r="C1923" t="str">
            <v>Torre de suspensión tipo S1 (5°)Tipo S1-3</v>
          </cell>
          <cell r="D1923">
            <v>2857.4905042070382</v>
          </cell>
        </row>
        <row r="1924">
          <cell r="B1924" t="str">
            <v>TA060SER0S1C1240FS±0</v>
          </cell>
          <cell r="C1924" t="str">
            <v>Torre de suspensión tipo S1 (5°)Tipo S1±0</v>
          </cell>
          <cell r="D1924">
            <v>3214.2750328538114</v>
          </cell>
        </row>
        <row r="1925">
          <cell r="B1925" t="str">
            <v>TA060SER0S1C1240FS+3</v>
          </cell>
          <cell r="C1925" t="str">
            <v>Torre de suspensión tipo S1 (5°)Tipo S1+3</v>
          </cell>
          <cell r="D1925">
            <v>3567.8452864677311</v>
          </cell>
        </row>
        <row r="1926">
          <cell r="B1926" t="str">
            <v>TA060SER0S1C1240FS+6</v>
          </cell>
          <cell r="C1926" t="str">
            <v>Torre de suspensión tipo S1 (5°)Tipo S1+6</v>
          </cell>
          <cell r="D1926">
            <v>3921.4155400816499</v>
          </cell>
        </row>
        <row r="1927">
          <cell r="B1927" t="str">
            <v>TA060SER0S1C1240FA-3</v>
          </cell>
          <cell r="C1927" t="str">
            <v>Torre de ángulo menor tipo A1 (30°)Tipo A1-3</v>
          </cell>
          <cell r="D1927">
            <v>4396.2218193847493</v>
          </cell>
        </row>
        <row r="1928">
          <cell r="B1928" t="str">
            <v>TA060SER0S1C1240FA±0</v>
          </cell>
          <cell r="C1928" t="str">
            <v>Torre de ángulo menor tipo A1 (30°)Tipo A1±0</v>
          </cell>
          <cell r="D1928">
            <v>4879.2694998720854</v>
          </cell>
        </row>
        <row r="1929">
          <cell r="B1929" t="str">
            <v>TA060SER0S1C1240FA+3</v>
          </cell>
          <cell r="C1929" t="str">
            <v>Torre de ángulo menor tipo A1 (30°)Tipo A1+3</v>
          </cell>
          <cell r="D1929">
            <v>5362.3171803594214</v>
          </cell>
        </row>
        <row r="1930">
          <cell r="B1930" t="str">
            <v>TA060SER0S1C1240FB-3</v>
          </cell>
          <cell r="C1930" t="str">
            <v>Torre de ángulo mayor tipo B1 (65°)Tipo B1-3</v>
          </cell>
          <cell r="D1930">
            <v>5932.6647507384696</v>
          </cell>
        </row>
        <row r="1931">
          <cell r="B1931" t="str">
            <v>TA060SER0S1C1240FB±0</v>
          </cell>
          <cell r="C1931" t="str">
            <v>Torre de ángulo mayor tipo B1 (65°)Tipo B1±0</v>
          </cell>
          <cell r="D1931">
            <v>6606.5309028268039</v>
          </cell>
        </row>
        <row r="1932">
          <cell r="B1932" t="str">
            <v>TA060SER0S1C1240FB+3</v>
          </cell>
          <cell r="C1932" t="str">
            <v>Torre de ángulo mayor tipo B1 (65°)Tipo B1+3</v>
          </cell>
          <cell r="D1932">
            <v>7399.3146111660208</v>
          </cell>
        </row>
        <row r="1933">
          <cell r="B1933" t="str">
            <v>TA060SER0S1C1240FR-3</v>
          </cell>
          <cell r="C1933" t="str">
            <v>Torre de anclaje, retención intermedia y terminal (15°) Tipo R1-3</v>
          </cell>
          <cell r="D1933">
            <v>7638.6890453681435</v>
          </cell>
        </row>
        <row r="1934">
          <cell r="B1934" t="str">
            <v>TA060SER0S1C1240FR±0</v>
          </cell>
          <cell r="C1934" t="str">
            <v>Torre de anclaje, retención intermedia y terminal (15°) Tipo R1±0</v>
          </cell>
          <cell r="D1934">
            <v>8515.8183337437495</v>
          </cell>
        </row>
        <row r="1935">
          <cell r="B1935" t="str">
            <v>TA060SER0S1C1240FR+3</v>
          </cell>
          <cell r="C1935" t="str">
            <v>Torre de anclaje, retención intermedia y terminal (15°) Tipo R1+3</v>
          </cell>
          <cell r="D1935">
            <v>9392.9476221193563</v>
          </cell>
        </row>
        <row r="1936">
          <cell r="B1936" t="str">
            <v>TA060SER0S1C1120FS-6</v>
          </cell>
          <cell r="C1936" t="str">
            <v>Torre de suspensión tipo S1 (5°)Tipo S1-6</v>
          </cell>
          <cell r="D1936">
            <v>2144.8406309034917</v>
          </cell>
        </row>
        <row r="1937">
          <cell r="B1937" t="str">
            <v>TA060SER0S1C1120FS-3</v>
          </cell>
          <cell r="C1937" t="str">
            <v>Torre de suspensión tipo S1 (5°)Tipo S1-3</v>
          </cell>
          <cell r="D1937">
            <v>2454.0068479706615</v>
          </cell>
        </row>
        <row r="1938">
          <cell r="B1938" t="str">
            <v>TA060SER0S1C1120FS±0</v>
          </cell>
          <cell r="C1938" t="str">
            <v>Torre de suspensión tipo S1 (5°)Tipo S1±0</v>
          </cell>
          <cell r="D1938">
            <v>2760.4126523854461</v>
          </cell>
        </row>
        <row r="1939">
          <cell r="B1939" t="str">
            <v>TA060SER0S1C1120FS+3</v>
          </cell>
          <cell r="C1939" t="str">
            <v>Torre de suspensión tipo S1 (5°)Tipo S1+3</v>
          </cell>
          <cell r="D1939">
            <v>3064.0580441478455</v>
          </cell>
        </row>
        <row r="1940">
          <cell r="B1940" t="str">
            <v>TA060SER0S1C1120FS+6</v>
          </cell>
          <cell r="C1940" t="str">
            <v>Torre de suspensión tipo S1 (5°)Tipo S1+6</v>
          </cell>
          <cell r="D1940">
            <v>3367.703435910244</v>
          </cell>
        </row>
        <row r="1941">
          <cell r="B1941" t="str">
            <v>TA060SER0S1C1120FA-3</v>
          </cell>
          <cell r="C1941" t="str">
            <v>Torre de ángulo menor tipo A1 (30°)Tipo A1-3</v>
          </cell>
          <cell r="D1941">
            <v>3775.4660720953175</v>
          </cell>
        </row>
        <row r="1942">
          <cell r="B1942" t="str">
            <v>TA060SER0S1C1120FA±0</v>
          </cell>
          <cell r="C1942" t="str">
            <v>Torre de ángulo menor tipo A1 (30°)Tipo A1±0</v>
          </cell>
          <cell r="D1942">
            <v>4190.3064063211068</v>
          </cell>
        </row>
        <row r="1943">
          <cell r="B1943" t="str">
            <v>TA060SER0S1C1120FA+3</v>
          </cell>
          <cell r="C1943" t="str">
            <v>Torre de ángulo menor tipo A1 (30°)Tipo A1+3</v>
          </cell>
          <cell r="D1943">
            <v>4605.1467405468966</v>
          </cell>
        </row>
        <row r="1944">
          <cell r="B1944" t="str">
            <v>TA060SER0S1C1120FB-3</v>
          </cell>
          <cell r="C1944" t="str">
            <v>Torre de ángulo mayor tipo B1 (65°)Tipo B1-3</v>
          </cell>
          <cell r="D1944">
            <v>5094.9600369945838</v>
          </cell>
        </row>
        <row r="1945">
          <cell r="B1945" t="str">
            <v>TA060SER0S1C1120FB±0</v>
          </cell>
          <cell r="C1945" t="str">
            <v>Torre de ángulo mayor tipo B1 (65°)Tipo B1±0</v>
          </cell>
          <cell r="D1945">
            <v>5673.6748741587789</v>
          </cell>
        </row>
        <row r="1946">
          <cell r="B1946" t="str">
            <v>TA060SER0S1C1120FB+3</v>
          </cell>
          <cell r="C1946" t="str">
            <v>Torre de ángulo mayor tipo B1 (65°)Tipo B1+3</v>
          </cell>
          <cell r="D1946">
            <v>6354.515859057833</v>
          </cell>
        </row>
        <row r="1947">
          <cell r="B1947" t="str">
            <v>TA060SER0S1C1120FR-3</v>
          </cell>
          <cell r="C1947" t="str">
            <v>Torre de anclaje, retención intermedia y terminal (15°) Tipo R1-3</v>
          </cell>
          <cell r="D1947">
            <v>6560.0901207732277</v>
          </cell>
        </row>
        <row r="1948">
          <cell r="B1948" t="str">
            <v>TA060SER0S1C1120FR±0</v>
          </cell>
          <cell r="C1948" t="str">
            <v>Torre de anclaje, retención intermedia y terminal (15°) Tipo R1±0</v>
          </cell>
          <cell r="D1948">
            <v>7313.366912790666</v>
          </cell>
        </row>
        <row r="1949">
          <cell r="B1949" t="str">
            <v>TA060SER0S1C1120FR+3</v>
          </cell>
          <cell r="C1949" t="str">
            <v>Torre de anclaje, retención intermedia y terminal (15°) Tipo R1+3</v>
          </cell>
          <cell r="D1949">
            <v>8066.6437048081043</v>
          </cell>
        </row>
        <row r="1950">
          <cell r="B1950" t="str">
            <v>TA060SER0S1C1070FS-6</v>
          </cell>
          <cell r="C1950" t="str">
            <v>Torre de suspensión tipo S1 (5°)Tipo S1-6</v>
          </cell>
          <cell r="D1950">
            <v>1985.4484013278038</v>
          </cell>
        </row>
        <row r="1951">
          <cell r="B1951" t="str">
            <v>TA060SER0S1C1070FS-3</v>
          </cell>
          <cell r="C1951" t="str">
            <v>Torre de suspensión tipo S1 (5°)Tipo S1-3</v>
          </cell>
          <cell r="D1951">
            <v>2271.6391618795592</v>
          </cell>
        </row>
        <row r="1952">
          <cell r="B1952" t="str">
            <v>TA060SER0S1C1070FS±0</v>
          </cell>
          <cell r="C1952" t="str">
            <v>Torre de suspensión tipo S1 (5°)Tipo S1±0</v>
          </cell>
          <cell r="D1952">
            <v>2555.2746477835312</v>
          </cell>
        </row>
        <row r="1953">
          <cell r="B1953" t="str">
            <v>TA060SER0S1C1070FS+3</v>
          </cell>
          <cell r="C1953" t="str">
            <v>Torre de suspensión tipo S1 (5°)Tipo S1+3</v>
          </cell>
          <cell r="D1953">
            <v>2836.3548590397199</v>
          </cell>
        </row>
        <row r="1954">
          <cell r="B1954" t="str">
            <v>TA060SER0S1C1070FS+6</v>
          </cell>
          <cell r="C1954" t="str">
            <v>Torre de suspensión tipo S1 (5°)Tipo S1+6</v>
          </cell>
          <cell r="D1954">
            <v>3117.4350702959082</v>
          </cell>
        </row>
        <row r="1955">
          <cell r="B1955" t="str">
            <v>TA060SER0S1C1070FA-3</v>
          </cell>
          <cell r="C1955" t="str">
            <v>Torre de ángulo menor tipo A1 (30°)Tipo A1-3</v>
          </cell>
          <cell r="D1955">
            <v>3494.8951307171956</v>
          </cell>
        </row>
        <row r="1956">
          <cell r="B1956" t="str">
            <v>TA060SER0S1C1070FA±0</v>
          </cell>
          <cell r="C1956" t="str">
            <v>Torre de ángulo menor tipo A1 (30°)Tipo A1±0</v>
          </cell>
          <cell r="D1956">
            <v>3878.9069153354003</v>
          </cell>
        </row>
        <row r="1957">
          <cell r="B1957" t="str">
            <v>TA060SER0S1C1070FA+3</v>
          </cell>
          <cell r="C1957" t="str">
            <v>Torre de ángulo menor tipo A1 (30°)Tipo A1+3</v>
          </cell>
          <cell r="D1957">
            <v>4262.918699953605</v>
          </cell>
        </row>
        <row r="1958">
          <cell r="B1958" t="str">
            <v>TA060SER0S1C1070FB-3</v>
          </cell>
          <cell r="C1958" t="str">
            <v>Torre de ángulo mayor tipo B1 (65°)Tipo B1-3</v>
          </cell>
          <cell r="D1958">
            <v>4716.3318871009915</v>
          </cell>
        </row>
        <row r="1959">
          <cell r="B1959" t="str">
            <v>TA060SER0S1C1070FB±0</v>
          </cell>
          <cell r="C1959" t="str">
            <v>Torre de ángulo mayor tipo B1 (65°)Tipo B1±0</v>
          </cell>
          <cell r="D1959">
            <v>5252.0399633641327</v>
          </cell>
        </row>
        <row r="1960">
          <cell r="B1960" t="str">
            <v>TA060SER0S1C1070FB+3</v>
          </cell>
          <cell r="C1960" t="str">
            <v>Torre de ángulo mayor tipo B1 (65°)Tipo B1+3</v>
          </cell>
          <cell r="D1960">
            <v>5882.2847589678295</v>
          </cell>
        </row>
        <row r="1961">
          <cell r="B1961" t="str">
            <v>TA060SER0S1C1070FR-3</v>
          </cell>
          <cell r="C1961" t="str">
            <v>Torre de anclaje, retención intermedia y terminal (15°) Tipo R1-3</v>
          </cell>
          <cell r="D1961">
            <v>6072.5819229604012</v>
          </cell>
        </row>
        <row r="1962">
          <cell r="B1962" t="str">
            <v>TA060SER0S1C1070FR±0</v>
          </cell>
          <cell r="C1962" t="str">
            <v>Torre de anclaje, retención intermedia y terminal (15°) Tipo R1±0</v>
          </cell>
          <cell r="D1962">
            <v>6769.8795127763669</v>
          </cell>
        </row>
        <row r="1963">
          <cell r="B1963" t="str">
            <v>TA060SER0S1C1070FR+3</v>
          </cell>
          <cell r="C1963" t="str">
            <v>Torre de anclaje, retención intermedia y terminal (15°) Tipo R1+3</v>
          </cell>
          <cell r="D1963">
            <v>7467.1771025923326</v>
          </cell>
        </row>
        <row r="1964">
          <cell r="B1964" t="str">
            <v>TA060SER0D1C1240FS-6</v>
          </cell>
          <cell r="C1964" t="str">
            <v>Torre de suspensión tipo S2 (5°)Tipo S2-6</v>
          </cell>
          <cell r="D1964">
            <v>3219.1869496675909</v>
          </cell>
        </row>
        <row r="1965">
          <cell r="B1965" t="str">
            <v>TA060SER0D1C1240FS-3</v>
          </cell>
          <cell r="C1965" t="str">
            <v>Torre de suspensión tipo S2 (5°)Tipo S2-3</v>
          </cell>
          <cell r="D1965">
            <v>3683.2138973674237</v>
          </cell>
        </row>
        <row r="1966">
          <cell r="B1966" t="str">
            <v>TA060SER0D1C1240FS±0</v>
          </cell>
          <cell r="C1966" t="str">
            <v>Torre de suspensión tipo S2 (5°)Tipo S2±0</v>
          </cell>
          <cell r="D1966">
            <v>4143.0977473199364</v>
          </cell>
        </row>
        <row r="1967">
          <cell r="B1967" t="str">
            <v>TA060SER0D1C1240FS+3</v>
          </cell>
          <cell r="C1967" t="str">
            <v>Torre de suspensión tipo S2 (5°)Tipo S2+3</v>
          </cell>
          <cell r="D1967">
            <v>4598.8384995251299</v>
          </cell>
        </row>
        <row r="1968">
          <cell r="B1968" t="str">
            <v>TA060SER0D1C1240FS+6</v>
          </cell>
          <cell r="C1968" t="str">
            <v>Torre de suspensión tipo S2 (5°)Tipo S2+6</v>
          </cell>
          <cell r="D1968">
            <v>5054.5792517303225</v>
          </cell>
        </row>
        <row r="1969">
          <cell r="B1969" t="str">
            <v>TA060SER0D1C1240FA-3</v>
          </cell>
          <cell r="C1969" t="str">
            <v>Torre de ángulo menor tipo A2 (30°)Tipo A2-3</v>
          </cell>
          <cell r="D1969">
            <v>5666.589364768929</v>
          </cell>
        </row>
        <row r="1970">
          <cell r="B1970" t="str">
            <v>TA060SER0D1C1240FA±0</v>
          </cell>
          <cell r="C1970" t="str">
            <v>Torre de ángulo menor tipo A2 (30°)Tipo A2±0</v>
          </cell>
          <cell r="D1970">
            <v>6289.2223804316636</v>
          </cell>
        </row>
        <row r="1971">
          <cell r="B1971" t="str">
            <v>TA060SER0D1C1240FA+3</v>
          </cell>
          <cell r="C1971" t="str">
            <v>Torre de ángulo menor tipo A2 (30°)Tipo A2+3</v>
          </cell>
          <cell r="D1971">
            <v>6911.8553960943982</v>
          </cell>
        </row>
        <row r="1972">
          <cell r="B1972" t="str">
            <v>TA060SER0D1C1240FB-3</v>
          </cell>
          <cell r="C1972" t="str">
            <v>Torre de ángulo mayor tipo B2 (65°)Tipo B2-3</v>
          </cell>
          <cell r="D1972">
            <v>7647.0151785878179</v>
          </cell>
        </row>
        <row r="1973">
          <cell r="B1973" t="str">
            <v>TA060SER0D1C1240FB±0</v>
          </cell>
          <cell r="C1973" t="str">
            <v>Torre de ángulo mayor tipo B2 (65°)Tipo B2±0</v>
          </cell>
          <cell r="D1973">
            <v>8515.6071031044739</v>
          </cell>
        </row>
        <row r="1974">
          <cell r="B1974" t="str">
            <v>TA060SER0D1C1240FB+3</v>
          </cell>
          <cell r="C1974" t="str">
            <v>Torre de ángulo mayor tipo B2 (65°)Tipo B2+3</v>
          </cell>
          <cell r="D1974">
            <v>9537.4799554770125</v>
          </cell>
        </row>
        <row r="1975">
          <cell r="B1975" t="str">
            <v>TA060SER0D1C1240FR-3</v>
          </cell>
          <cell r="C1975" t="str">
            <v>Torre de anclaje, retención intermedia y terminal (15°) Tipo R2-3</v>
          </cell>
          <cell r="D1975">
            <v>9846.025947643795</v>
          </cell>
        </row>
        <row r="1976">
          <cell r="B1976" t="str">
            <v>TA060SER0D1C1240FR±0</v>
          </cell>
          <cell r="C1976" t="str">
            <v>Torre de anclaje, retención intermedia y terminal (15°) Tipo R2±0</v>
          </cell>
          <cell r="D1976">
            <v>10976.617555901666</v>
          </cell>
        </row>
        <row r="1977">
          <cell r="B1977" t="str">
            <v>TA060SER0D1C1240FR+3</v>
          </cell>
          <cell r="C1977" t="str">
            <v>Torre de anclaje, retención intermedia y terminal (15°) Tipo R2+3</v>
          </cell>
          <cell r="D1977">
            <v>12107.209164159538</v>
          </cell>
        </row>
        <row r="1978">
          <cell r="B1978" t="str">
            <v>TA060SER0D1C1120FS-6</v>
          </cell>
          <cell r="C1978" t="str">
            <v>Torre de suspensión tipo S2 (5°)Tipo S2-6</v>
          </cell>
          <cell r="D1978">
            <v>2681.8121155467952</v>
          </cell>
        </row>
        <row r="1979">
          <cell r="B1979" t="str">
            <v>TA060SER0D1C1120FS-3</v>
          </cell>
          <cell r="C1979" t="str">
            <v>Torre de suspensión tipo S2 (5°)Tipo S2-3</v>
          </cell>
          <cell r="D1979">
            <v>3068.3796276976846</v>
          </cell>
        </row>
        <row r="1980">
          <cell r="B1980" t="str">
            <v>TA060SER0D1C1120FS±0</v>
          </cell>
          <cell r="C1980" t="str">
            <v>Torre de suspensión tipo S2 (5°)Tipo S2±0</v>
          </cell>
          <cell r="D1980">
            <v>3451.4956442043695</v>
          </cell>
        </row>
        <row r="1981">
          <cell r="B1981" t="str">
            <v>TA060SER0D1C1120FS+3</v>
          </cell>
          <cell r="C1981" t="str">
            <v>Torre de suspensión tipo S2 (5°)Tipo S2+3</v>
          </cell>
          <cell r="D1981">
            <v>3831.1601650668504</v>
          </cell>
        </row>
        <row r="1982">
          <cell r="B1982" t="str">
            <v>TA060SER0D1C1120FS+6</v>
          </cell>
          <cell r="C1982" t="str">
            <v>Torre de suspensión tipo S2 (5°)Tipo S2+6</v>
          </cell>
          <cell r="D1982">
            <v>4210.8246859293304</v>
          </cell>
        </row>
        <row r="1983">
          <cell r="B1983" t="str">
            <v>TA060SER0D1C1120FA-3</v>
          </cell>
          <cell r="C1983" t="str">
            <v>Torre de ángulo menor tipo A2 (30°)Tipo A2-3</v>
          </cell>
          <cell r="D1983">
            <v>4720.6727194999121</v>
          </cell>
        </row>
        <row r="1984">
          <cell r="B1984" t="str">
            <v>TA060SER0D1C1120FA±0</v>
          </cell>
          <cell r="C1984" t="str">
            <v>Torre de ángulo menor tipo A2 (30°)Tipo A2±0</v>
          </cell>
          <cell r="D1984">
            <v>5239.3703879022332</v>
          </cell>
        </row>
        <row r="1985">
          <cell r="B1985" t="str">
            <v>TA060SER0D1C1120FA+3</v>
          </cell>
          <cell r="C1985" t="str">
            <v>Torre de ángulo menor tipo A2 (30°)Tipo A2+3</v>
          </cell>
          <cell r="D1985">
            <v>5758.0680563045544</v>
          </cell>
        </row>
        <row r="1986">
          <cell r="B1986" t="str">
            <v>TA060SER0D1C1120FB-3</v>
          </cell>
          <cell r="C1986" t="str">
            <v>Torre de ángulo mayor tipo B2 (65°)Tipo B2-3</v>
          </cell>
          <cell r="D1986">
            <v>6370.5085396872228</v>
          </cell>
        </row>
        <row r="1987">
          <cell r="B1987" t="str">
            <v>TA060SER0D1C1120FB±0</v>
          </cell>
          <cell r="C1987" t="str">
            <v>Torre de ángulo mayor tipo B2 (65°)Tipo B2±0</v>
          </cell>
          <cell r="D1987">
            <v>7094.1075052196247</v>
          </cell>
        </row>
        <row r="1988">
          <cell r="B1988" t="str">
            <v>TA060SER0D1C1120FB+3</v>
          </cell>
          <cell r="C1988" t="str">
            <v>Torre de ángulo mayor tipo B2 (65°)Tipo B2+3</v>
          </cell>
          <cell r="D1988">
            <v>7945.4004058459805</v>
          </cell>
        </row>
        <row r="1989">
          <cell r="B1989" t="str">
            <v>TA060SER0D1C1120FR-3</v>
          </cell>
          <cell r="C1989" t="str">
            <v>Torre de anclaje, retención intermedia y terminal (15°) Tipo R2-3</v>
          </cell>
          <cell r="D1989">
            <v>8202.4412030826024</v>
          </cell>
        </row>
        <row r="1990">
          <cell r="B1990" t="str">
            <v>TA060SER0D1C1120FR±0</v>
          </cell>
          <cell r="C1990" t="str">
            <v>Torre de anclaje, retención intermedia y terminal (15°) Tipo R2±0</v>
          </cell>
          <cell r="D1990">
            <v>9144.3045742280956</v>
          </cell>
        </row>
        <row r="1991">
          <cell r="B1991" t="str">
            <v>TA060SER0D1C1120FR+3</v>
          </cell>
          <cell r="C1991" t="str">
            <v>Torre de anclaje, retención intermedia y terminal (15°) Tipo R2+3</v>
          </cell>
          <cell r="D1991">
            <v>10086.167945373589</v>
          </cell>
        </row>
        <row r="1992">
          <cell r="B1992" t="str">
            <v>TA060SER0D1C1070FS-6</v>
          </cell>
          <cell r="C1992" t="str">
            <v>Torre de suspensión tipo S2 (5°)Tipo S2-6</v>
          </cell>
          <cell r="D1992">
            <v>2431.3607904046316</v>
          </cell>
        </row>
        <row r="1993">
          <cell r="B1993" t="str">
            <v>TA060SER0D1C1070FS-3</v>
          </cell>
          <cell r="C1993" t="str">
            <v>Torre de suspensión tipo S2 (5°)Tipo S2-3</v>
          </cell>
          <cell r="D1993">
            <v>2781.8272106431373</v>
          </cell>
        </row>
        <row r="1994">
          <cell r="B1994" t="str">
            <v>TA060SER0D1C1070FS±0</v>
          </cell>
          <cell r="C1994" t="str">
            <v>Torre de suspensión tipo S2 (5°)Tipo S2±0</v>
          </cell>
          <cell r="D1994">
            <v>3129.1644664152273</v>
          </cell>
        </row>
        <row r="1995">
          <cell r="B1995" t="str">
            <v>TA060SER0D1C1070FS+3</v>
          </cell>
          <cell r="C1995" t="str">
            <v>Torre de suspensión tipo S2 (5°)Tipo S2+3</v>
          </cell>
          <cell r="D1995">
            <v>3473.3725577209025</v>
          </cell>
        </row>
        <row r="1996">
          <cell r="B1996" t="str">
            <v>TA060SER0D1C1070FS+6</v>
          </cell>
          <cell r="C1996" t="str">
            <v>Torre de suspensión tipo S2 (5°)Tipo S2+6</v>
          </cell>
          <cell r="D1996">
            <v>3817.5806490265772</v>
          </cell>
        </row>
        <row r="1997">
          <cell r="B1997" t="str">
            <v>TA060SER0D1C1070FA-3</v>
          </cell>
          <cell r="C1997" t="str">
            <v>Torre de ángulo menor tipo A2 (30°)Tipo A2-3</v>
          </cell>
          <cell r="D1997">
            <v>4279.8145656765018</v>
          </cell>
        </row>
        <row r="1998">
          <cell r="B1998" t="str">
            <v>TA060SER0D1C1070FA±0</v>
          </cell>
          <cell r="C1998" t="str">
            <v>Torre de ángulo menor tipo A2 (30°)Tipo A2±0</v>
          </cell>
          <cell r="D1998">
            <v>4750.071660018315</v>
          </cell>
        </row>
        <row r="1999">
          <cell r="B1999" t="str">
            <v>TA060SER0D1C1070FA+3</v>
          </cell>
          <cell r="C1999" t="str">
            <v>Torre de ángulo menor tipo A2 (30°)Tipo A2+3</v>
          </cell>
          <cell r="D1999">
            <v>5220.3287543601282</v>
          </cell>
        </row>
        <row r="2000">
          <cell r="B2000" t="str">
            <v>TA060SER0D1C1070FB-3</v>
          </cell>
          <cell r="C2000" t="str">
            <v>Torre de ángulo mayor tipo B2 (65°)Tipo B2-3</v>
          </cell>
          <cell r="D2000">
            <v>5775.5741308429897</v>
          </cell>
        </row>
        <row r="2001">
          <cell r="B2001" t="str">
            <v>TA060SER0D1C1070FB±0</v>
          </cell>
          <cell r="C2001" t="str">
            <v>Torre de ángulo mayor tipo B2 (65°)Tipo B2±0</v>
          </cell>
          <cell r="D2001">
            <v>6431.5970276647986</v>
          </cell>
        </row>
        <row r="2002">
          <cell r="B2002" t="str">
            <v>TA060SER0D1C1070FB+3</v>
          </cell>
          <cell r="C2002" t="str">
            <v>Torre de ángulo mayor tipo B2 (65°)Tipo B2+3</v>
          </cell>
          <cell r="D2002">
            <v>7203.3886709845747</v>
          </cell>
        </row>
        <row r="2003">
          <cell r="B2003" t="str">
            <v>TA060SER0D1C1070FR-3</v>
          </cell>
          <cell r="C2003" t="str">
            <v>Torre de anclaje, retención intermedia y terminal (15°) Tipo R2-3</v>
          </cell>
          <cell r="D2003">
            <v>7436.4247260879529</v>
          </cell>
        </row>
        <row r="2004">
          <cell r="B2004" t="str">
            <v>TA060SER0D1C1070FR±0</v>
          </cell>
          <cell r="C2004" t="str">
            <v>Torre de anclaje, retención intermedia y terminal (15°) Tipo R2±0</v>
          </cell>
          <cell r="D2004">
            <v>8290.3285686599247</v>
          </cell>
        </row>
        <row r="2005">
          <cell r="B2005" t="str">
            <v>TA060SER0D1C1070FR+3</v>
          </cell>
          <cell r="C2005" t="str">
            <v>Torre de anclaje, retención intermedia y terminal (15°) Tipo R2+3</v>
          </cell>
          <cell r="D2005">
            <v>9144.2324112318965</v>
          </cell>
        </row>
        <row r="2006">
          <cell r="B2006" t="str">
            <v>TA220COR0D0C1600T</v>
          </cell>
          <cell r="C2006" t="str">
            <v>Torre de suspensión tipo SC2 (5°)Tipo SC20T</v>
          </cell>
          <cell r="D2006">
            <v>14648.830924572294</v>
          </cell>
        </row>
      </sheetData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ótesis"/>
      <sheetName val="FORMULAS"/>
      <sheetName val="ResMod-Est PostesAceroyConcreto"/>
      <sheetName val="Postes Acero y Concreto"/>
      <sheetName val="Postes Concreto"/>
      <sheetName val="TABLAS"/>
      <sheetName val="Resumen Vano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J1" t="str">
            <v>C:\MOD_INV_2021</v>
          </cell>
        </row>
        <row r="2">
          <cell r="C2" t="str">
            <v>Código</v>
          </cell>
          <cell r="D2" t="str">
            <v>Vano (m)</v>
          </cell>
          <cell r="E2" t="str">
            <v>Angulo</v>
          </cell>
          <cell r="F2" t="str">
            <v xml:space="preserve"> T (kg)</v>
          </cell>
          <cell r="G2" t="str">
            <v>N°</v>
          </cell>
          <cell r="H2" t="str">
            <v>Código</v>
          </cell>
          <cell r="I2" t="str">
            <v>W (kg)</v>
          </cell>
          <cell r="J2" t="str">
            <v>Descripción de Estructuta</v>
          </cell>
        </row>
        <row r="3">
          <cell r="C3" t="str">
            <v>Estructura</v>
          </cell>
          <cell r="E3" t="str">
            <v>(°)</v>
          </cell>
          <cell r="G3" t="str">
            <v>Postes</v>
          </cell>
          <cell r="H3" t="str">
            <v>Poste</v>
          </cell>
          <cell r="I3" t="str">
            <v>Poste Estándar</v>
          </cell>
        </row>
        <row r="4">
          <cell r="C4" t="str">
            <v>EA220COU0S09500-S1</v>
          </cell>
          <cell r="D4">
            <v>200</v>
          </cell>
          <cell r="E4">
            <v>2</v>
          </cell>
          <cell r="F4">
            <v>242.34035540158527</v>
          </cell>
          <cell r="G4">
            <v>1</v>
          </cell>
          <cell r="H4" t="str">
            <v>PA25/700</v>
          </cell>
          <cell r="I4">
            <v>1353</v>
          </cell>
          <cell r="J4" t="str">
            <v>1 Poste autosoportable de acero (25/700) de suspensión (2°) Tipo SCU1-25</v>
          </cell>
        </row>
        <row r="5">
          <cell r="C5" t="str">
            <v>EA220COU0S09500-S2</v>
          </cell>
          <cell r="D5">
            <v>200</v>
          </cell>
          <cell r="E5">
            <v>25</v>
          </cell>
          <cell r="F5">
            <v>1214.0904034876867</v>
          </cell>
          <cell r="G5">
            <v>1</v>
          </cell>
          <cell r="H5" t="str">
            <v>PA25/3200</v>
          </cell>
          <cell r="I5">
            <v>3634</v>
          </cell>
          <cell r="J5" t="str">
            <v>1 Poste autosoportable de acero (25/3200) de suspensión (25°) Tipo SCU11-25</v>
          </cell>
        </row>
        <row r="6">
          <cell r="C6" t="str">
            <v>EA220COU0S09500-A1</v>
          </cell>
          <cell r="D6">
            <v>200</v>
          </cell>
          <cell r="E6">
            <v>50</v>
          </cell>
          <cell r="F6">
            <v>2220.9597064587106</v>
          </cell>
          <cell r="G6">
            <v>1</v>
          </cell>
          <cell r="H6" t="str">
            <v>PA25/5800</v>
          </cell>
          <cell r="I6">
            <v>5349</v>
          </cell>
          <cell r="J6" t="str">
            <v>1 Poste autosoportable de acero (25/5800) de ángulo medio (50°) Tipo ACU1-25</v>
          </cell>
        </row>
        <row r="7">
          <cell r="C7" t="str">
            <v>EA220COU0S09500-A2</v>
          </cell>
          <cell r="D7">
            <v>200</v>
          </cell>
          <cell r="E7">
            <v>90</v>
          </cell>
          <cell r="F7">
            <v>3610.2537014021204</v>
          </cell>
          <cell r="G7">
            <v>1</v>
          </cell>
          <cell r="H7" t="str">
            <v>PA23/9400</v>
          </cell>
          <cell r="I7">
            <v>6731</v>
          </cell>
          <cell r="J7" t="str">
            <v>1 Poste autosoportable de acero (23/9400) de ángulo mayor y terminal (90°) Tipo ACTU1-23</v>
          </cell>
        </row>
        <row r="8">
          <cell r="C8" t="str">
            <v>EA220COU0D09500-S1</v>
          </cell>
          <cell r="D8">
            <v>200</v>
          </cell>
          <cell r="E8">
            <v>2</v>
          </cell>
          <cell r="F8">
            <v>242.34035540158527</v>
          </cell>
          <cell r="G8">
            <v>1</v>
          </cell>
          <cell r="H8" t="str">
            <v>PA29/1250</v>
          </cell>
          <cell r="I8">
            <v>2290</v>
          </cell>
          <cell r="J8" t="str">
            <v>1 Poste autosoportable de acero (29/1250) de suspensión (2°) Tipo SCU2-29</v>
          </cell>
        </row>
        <row r="9">
          <cell r="C9" t="str">
            <v>EA220COU0D09500-S2</v>
          </cell>
          <cell r="D9">
            <v>200</v>
          </cell>
          <cell r="E9">
            <v>25</v>
          </cell>
          <cell r="F9">
            <v>1214.0904034876867</v>
          </cell>
          <cell r="G9">
            <v>1</v>
          </cell>
          <cell r="H9" t="str">
            <v>PA29/5450</v>
          </cell>
          <cell r="I9">
            <v>5964</v>
          </cell>
          <cell r="J9" t="str">
            <v>1 Poste autosoportable de acero (29/5450) de suspensión (25°) Tipo SCU21-29</v>
          </cell>
        </row>
        <row r="10">
          <cell r="C10" t="str">
            <v>EA220COU0D09500-A1</v>
          </cell>
          <cell r="D10">
            <v>200</v>
          </cell>
          <cell r="E10">
            <v>50</v>
          </cell>
          <cell r="F10">
            <v>2220.9597064587106</v>
          </cell>
          <cell r="G10">
            <v>2</v>
          </cell>
          <cell r="H10" t="str">
            <v>PA31/5400</v>
          </cell>
          <cell r="I10">
            <v>6339</v>
          </cell>
          <cell r="J10" t="str">
            <v>2 Postes autosoportables de acero (31/5400) de ángulo medio (50°) Tipo ACU2-31</v>
          </cell>
        </row>
        <row r="11">
          <cell r="C11" t="str">
            <v>EA220COU0D09500-A2</v>
          </cell>
          <cell r="D11">
            <v>200</v>
          </cell>
          <cell r="E11">
            <v>90</v>
          </cell>
          <cell r="F11">
            <v>3610.2537014021204</v>
          </cell>
          <cell r="G11">
            <v>2</v>
          </cell>
          <cell r="H11" t="str">
            <v>PA29/8750</v>
          </cell>
          <cell r="I11">
            <v>8113</v>
          </cell>
          <cell r="J11" t="str">
            <v>2 Postes autosoportables de acero (29/8750) de ángulo mayor y terminal (90°) Tipo ATCU2-29</v>
          </cell>
        </row>
        <row r="12">
          <cell r="C12" t="str">
            <v>EA220COU0S0-400-S1</v>
          </cell>
          <cell r="D12">
            <v>170</v>
          </cell>
          <cell r="E12">
            <v>2</v>
          </cell>
          <cell r="F12">
            <v>227.20709892831584</v>
          </cell>
          <cell r="G12">
            <v>1</v>
          </cell>
          <cell r="H12" t="str">
            <v>PA25/750</v>
          </cell>
          <cell r="I12">
            <v>1415</v>
          </cell>
          <cell r="J12" t="str">
            <v>1 Poste autosoportable de acero (25/750) de suspensión (2°) Tipo SCU1-25</v>
          </cell>
        </row>
        <row r="13">
          <cell r="C13" t="str">
            <v>EA220COU0S0-400-S2</v>
          </cell>
          <cell r="D13">
            <v>170</v>
          </cell>
          <cell r="E13">
            <v>25</v>
          </cell>
          <cell r="F13">
            <v>1256.3012804720033</v>
          </cell>
          <cell r="G13">
            <v>1</v>
          </cell>
          <cell r="H13" t="str">
            <v>PA25/3300</v>
          </cell>
          <cell r="I13">
            <v>3707</v>
          </cell>
          <cell r="J13" t="str">
            <v>1 Poste autosoportable de acero (25/3300) de suspensión (25°) Tipo SCU11-25</v>
          </cell>
        </row>
        <row r="14">
          <cell r="C14" t="str">
            <v>EA220COU0S0-400-A1</v>
          </cell>
          <cell r="D14">
            <v>170</v>
          </cell>
          <cell r="E14">
            <v>50</v>
          </cell>
          <cell r="F14">
            <v>2322.5871461667798</v>
          </cell>
          <cell r="G14">
            <v>1</v>
          </cell>
          <cell r="H14" t="str">
            <v>PA25/5450</v>
          </cell>
          <cell r="I14">
            <v>5136</v>
          </cell>
          <cell r="J14" t="str">
            <v>1 Poste autosoportable de acero (25/5450) de ángulo medio (50°) Tipo ACU1-25</v>
          </cell>
        </row>
        <row r="15">
          <cell r="C15" t="str">
            <v>EA220COU0S0-400-A2</v>
          </cell>
          <cell r="D15">
            <v>170</v>
          </cell>
          <cell r="E15">
            <v>90</v>
          </cell>
          <cell r="F15">
            <v>3793.865042644094</v>
          </cell>
          <cell r="G15">
            <v>1</v>
          </cell>
          <cell r="H15" t="str">
            <v>PA23/8500</v>
          </cell>
          <cell r="I15">
            <v>6305</v>
          </cell>
          <cell r="J15" t="str">
            <v>1 Poste autosoportable de acero (23/8500) de ángulo mayor y terminal (90°) Tipo ACTU1-23</v>
          </cell>
        </row>
        <row r="16">
          <cell r="C16" t="str">
            <v>EA220COU0S0-500-S1</v>
          </cell>
          <cell r="D16">
            <v>170</v>
          </cell>
          <cell r="E16">
            <v>2</v>
          </cell>
          <cell r="F16">
            <v>264.98845192048827</v>
          </cell>
          <cell r="G16">
            <v>1</v>
          </cell>
          <cell r="H16" t="str">
            <v>PA25/850</v>
          </cell>
          <cell r="I16">
            <v>1535</v>
          </cell>
          <cell r="J16" t="str">
            <v>1 Poste autosoportable de acero (25/850) de suspensión (2°) Tipo SCU1-25</v>
          </cell>
        </row>
        <row r="17">
          <cell r="C17" t="str">
            <v>EA220COU0S0-500-S2</v>
          </cell>
          <cell r="D17">
            <v>170</v>
          </cell>
          <cell r="E17">
            <v>25</v>
          </cell>
          <cell r="F17">
            <v>1536.7634519880248</v>
          </cell>
          <cell r="G17">
            <v>1</v>
          </cell>
          <cell r="H17" t="str">
            <v>PA25/4000</v>
          </cell>
          <cell r="I17">
            <v>4201</v>
          </cell>
          <cell r="J17" t="str">
            <v>1 Poste autosoportable de acero (25/4000) de suspensión (25°) Tipo SCU11-25</v>
          </cell>
        </row>
        <row r="18">
          <cell r="C18" t="str">
            <v>EA220COU0S0-500-A1</v>
          </cell>
          <cell r="D18">
            <v>170</v>
          </cell>
          <cell r="E18">
            <v>50</v>
          </cell>
          <cell r="F18">
            <v>2854.5006729698921</v>
          </cell>
          <cell r="G18">
            <v>1</v>
          </cell>
          <cell r="H18" t="str">
            <v>PA25/6650</v>
          </cell>
          <cell r="I18">
            <v>5846</v>
          </cell>
          <cell r="J18" t="str">
            <v>1 Poste autosoportable de acero (25/6650) de ángulo medio (50°) Tipo ACU1-25</v>
          </cell>
        </row>
        <row r="19">
          <cell r="C19" t="str">
            <v>EA220COU0S0-500-A2</v>
          </cell>
          <cell r="D19">
            <v>170</v>
          </cell>
          <cell r="E19">
            <v>90</v>
          </cell>
          <cell r="F19">
            <v>4672.7350779929739</v>
          </cell>
          <cell r="G19">
            <v>1</v>
          </cell>
          <cell r="H19" t="str">
            <v>PA23/10450</v>
          </cell>
          <cell r="I19">
            <v>7210</v>
          </cell>
          <cell r="J19" t="str">
            <v>1 Poste autosoportable de acero (23/1045) de ángulo mayor y terminal (90°) Tipo ACTU1-23</v>
          </cell>
        </row>
        <row r="20">
          <cell r="C20" t="str">
            <v>EA220COU0S0-600-S1</v>
          </cell>
          <cell r="D20">
            <v>170</v>
          </cell>
          <cell r="E20">
            <v>2</v>
          </cell>
          <cell r="F20">
            <v>299.56598693999632</v>
          </cell>
          <cell r="G20">
            <v>1</v>
          </cell>
          <cell r="H20" t="str">
            <v>PA25/900</v>
          </cell>
          <cell r="I20">
            <v>1593</v>
          </cell>
          <cell r="J20" t="str">
            <v>1 Poste autosoportable de acero (25/900) de suspensión (2°) Tipo SCU1-25</v>
          </cell>
        </row>
        <row r="21">
          <cell r="C21" t="str">
            <v>EA220COU0S0-600-S2</v>
          </cell>
          <cell r="D21">
            <v>170</v>
          </cell>
          <cell r="E21">
            <v>25</v>
          </cell>
          <cell r="F21">
            <v>1804.3629664792925</v>
          </cell>
          <cell r="G21">
            <v>1</v>
          </cell>
          <cell r="H21" t="str">
            <v>PA25/4650</v>
          </cell>
          <cell r="I21">
            <v>4633</v>
          </cell>
          <cell r="J21" t="str">
            <v>1 Poste autosoportable de acero (25/4650) de suspensión (25°) Tipo SCU11-25</v>
          </cell>
        </row>
        <row r="22">
          <cell r="C22" t="str">
            <v>EA220COU0S0-600-A1</v>
          </cell>
          <cell r="D22">
            <v>170</v>
          </cell>
          <cell r="E22">
            <v>50</v>
          </cell>
          <cell r="F22">
            <v>3363.5436311839126</v>
          </cell>
          <cell r="G22">
            <v>1</v>
          </cell>
          <cell r="H22" t="str">
            <v>PA25/7800</v>
          </cell>
          <cell r="I22">
            <v>6484</v>
          </cell>
          <cell r="J22" t="str">
            <v>1 Poste autosoportable de acero (25/7800) de ángulo medio (50°) Tipo ACU1-25</v>
          </cell>
        </row>
        <row r="23">
          <cell r="C23" t="str">
            <v>EA220COU0S0-600-A2</v>
          </cell>
          <cell r="D23">
            <v>170</v>
          </cell>
          <cell r="E23">
            <v>90</v>
          </cell>
          <cell r="F23">
            <v>5514.9254720188601</v>
          </cell>
          <cell r="G23">
            <v>1</v>
          </cell>
          <cell r="H23" t="str">
            <v>PA23/12300</v>
          </cell>
          <cell r="I23">
            <v>8016</v>
          </cell>
          <cell r="J23" t="str">
            <v>1 Poste autosoportable de acero (23/1230) de ángulo mayor y terminal (90°) Tipo ACTU1-23</v>
          </cell>
        </row>
        <row r="24">
          <cell r="C24" t="str">
            <v>EA220COU0D0-400-S1</v>
          </cell>
          <cell r="D24">
            <v>170</v>
          </cell>
          <cell r="E24">
            <v>2</v>
          </cell>
          <cell r="F24">
            <v>227.20709892831584</v>
          </cell>
          <cell r="G24">
            <v>1</v>
          </cell>
          <cell r="H24" t="str">
            <v>PA29/1250</v>
          </cell>
          <cell r="I24">
            <v>2290</v>
          </cell>
          <cell r="J24" t="str">
            <v>1 Poste autosoportable de acero (29/1250) de suspensión (2°) Tipo SCU2-29</v>
          </cell>
        </row>
        <row r="25">
          <cell r="C25" t="str">
            <v>EA220COU0D0-400-S2</v>
          </cell>
          <cell r="D25">
            <v>170</v>
          </cell>
          <cell r="E25">
            <v>25</v>
          </cell>
          <cell r="F25">
            <v>1256.3012804720033</v>
          </cell>
          <cell r="G25">
            <v>1</v>
          </cell>
          <cell r="H25" t="str">
            <v>PA26/5950</v>
          </cell>
          <cell r="I25">
            <v>5657</v>
          </cell>
          <cell r="J25" t="str">
            <v>1 Poste autosoportable de acero (26/5950) de suspensión (25°) Tipo SCU21-26</v>
          </cell>
        </row>
        <row r="26">
          <cell r="C26" t="str">
            <v>EA220COU0D0-400-A1</v>
          </cell>
          <cell r="D26">
            <v>170</v>
          </cell>
          <cell r="E26">
            <v>50</v>
          </cell>
          <cell r="F26">
            <v>2322.5871461667798</v>
          </cell>
          <cell r="G26">
            <v>2</v>
          </cell>
          <cell r="H26" t="str">
            <v>PA26/5500</v>
          </cell>
          <cell r="I26">
            <v>5375</v>
          </cell>
          <cell r="J26" t="str">
            <v>2 Postes autosoportables de acero (26/5500) de ángulo medio (50°) Tipo ACU2-26</v>
          </cell>
        </row>
        <row r="27">
          <cell r="C27" t="str">
            <v>EA220COU0D0-400-A2</v>
          </cell>
          <cell r="D27">
            <v>170</v>
          </cell>
          <cell r="E27">
            <v>90</v>
          </cell>
          <cell r="F27">
            <v>3793.865042644094</v>
          </cell>
          <cell r="G27">
            <v>2</v>
          </cell>
          <cell r="H27" t="str">
            <v>PA26/8900</v>
          </cell>
          <cell r="I27">
            <v>7349</v>
          </cell>
          <cell r="J27" t="str">
            <v>2 Postes autosoportables de acero (26/8900) de ángulo mayor y terminal (90°) Tipo ATCU2-26</v>
          </cell>
        </row>
        <row r="28">
          <cell r="C28" t="str">
            <v>EA220COU0D0-500-S1</v>
          </cell>
          <cell r="D28">
            <v>170</v>
          </cell>
          <cell r="E28">
            <v>2</v>
          </cell>
          <cell r="F28">
            <v>264.98845192048827</v>
          </cell>
          <cell r="G28">
            <v>1</v>
          </cell>
          <cell r="H28" t="str">
            <v>PA29/1450</v>
          </cell>
          <cell r="I28">
            <v>2522</v>
          </cell>
          <cell r="J28" t="str">
            <v>1 Poste autosoportable de acero (29/1450) de suspensión (2°) Tipo SCU2-29</v>
          </cell>
        </row>
        <row r="29">
          <cell r="C29" t="str">
            <v>EA220COU0D0-500-S2</v>
          </cell>
          <cell r="D29">
            <v>170</v>
          </cell>
          <cell r="E29">
            <v>25</v>
          </cell>
          <cell r="F29">
            <v>1536.7634519880248</v>
          </cell>
          <cell r="G29">
            <v>1</v>
          </cell>
          <cell r="H29" t="str">
            <v>PA26/7250</v>
          </cell>
          <cell r="I29">
            <v>6432</v>
          </cell>
          <cell r="J29" t="str">
            <v>1 Poste autosoportable de acero (26/7250) de suspensión (25°) Tipo SCU21-26</v>
          </cell>
        </row>
        <row r="30">
          <cell r="C30" t="str">
            <v>EA220COU0D0-500-A1</v>
          </cell>
          <cell r="D30">
            <v>170</v>
          </cell>
          <cell r="E30">
            <v>50</v>
          </cell>
          <cell r="F30">
            <v>2854.5006729698921</v>
          </cell>
          <cell r="G30">
            <v>2</v>
          </cell>
          <cell r="H30" t="str">
            <v>PA26/6750</v>
          </cell>
          <cell r="I30">
            <v>6140</v>
          </cell>
          <cell r="J30" t="str">
            <v>2 Postes autosoportables de acero (26/6750) de ángulo medio (50°) Tipo ACU2-26</v>
          </cell>
        </row>
        <row r="31">
          <cell r="C31" t="str">
            <v>EA220COU0D0-500-A2</v>
          </cell>
          <cell r="D31">
            <v>170</v>
          </cell>
          <cell r="E31">
            <v>90</v>
          </cell>
          <cell r="F31">
            <v>4672.7350779929739</v>
          </cell>
          <cell r="G31">
            <v>2</v>
          </cell>
          <cell r="H31" t="str">
            <v>PA26/10900</v>
          </cell>
          <cell r="I31">
            <v>8385</v>
          </cell>
          <cell r="J31" t="str">
            <v>2 Postes autosoportables de acero (26/1090) de ángulo mayor y terminal (90°) Tipo ATCU2-26</v>
          </cell>
        </row>
        <row r="32">
          <cell r="C32" t="str">
            <v>EA220COU0D0-600-S1</v>
          </cell>
          <cell r="D32">
            <v>170</v>
          </cell>
          <cell r="E32">
            <v>2</v>
          </cell>
          <cell r="F32">
            <v>299.56598693999632</v>
          </cell>
          <cell r="G32">
            <v>1</v>
          </cell>
          <cell r="H32" t="str">
            <v>PA29/1600</v>
          </cell>
          <cell r="I32">
            <v>2689</v>
          </cell>
          <cell r="J32" t="str">
            <v>1 Poste autosoportable de acero (29/1600) de suspensión (2°) Tipo SCU2-29</v>
          </cell>
        </row>
        <row r="33">
          <cell r="C33" t="str">
            <v>EA220COU0D0-600-S2</v>
          </cell>
          <cell r="D33">
            <v>170</v>
          </cell>
          <cell r="E33">
            <v>25</v>
          </cell>
          <cell r="F33">
            <v>1804.3629664792925</v>
          </cell>
          <cell r="G33">
            <v>1</v>
          </cell>
          <cell r="H33" t="str">
            <v>PA26/8450</v>
          </cell>
          <cell r="I33">
            <v>7106</v>
          </cell>
          <cell r="J33" t="str">
            <v>1 Poste autosoportable de acero (26/8450) de suspensión (25°) Tipo SCU21-26</v>
          </cell>
        </row>
        <row r="34">
          <cell r="C34" t="str">
            <v>EA220COU0D0-600-A1</v>
          </cell>
          <cell r="D34">
            <v>170</v>
          </cell>
          <cell r="E34">
            <v>50</v>
          </cell>
          <cell r="F34">
            <v>3363.5436311839126</v>
          </cell>
          <cell r="G34">
            <v>2</v>
          </cell>
          <cell r="H34" t="str">
            <v>PA26/7900</v>
          </cell>
          <cell r="I34">
            <v>6802</v>
          </cell>
          <cell r="J34" t="str">
            <v>2 Postes autosoportables de acero (26/7900) de ángulo medio (50°) Tipo ACU2-26</v>
          </cell>
        </row>
        <row r="35">
          <cell r="C35" t="str">
            <v>EA220COU0D0-600-A2</v>
          </cell>
          <cell r="D35">
            <v>170</v>
          </cell>
          <cell r="E35">
            <v>90</v>
          </cell>
          <cell r="F35">
            <v>5514.9254720188601</v>
          </cell>
          <cell r="G35">
            <v>2</v>
          </cell>
          <cell r="H35" t="str">
            <v>PA26/12850</v>
          </cell>
          <cell r="I35">
            <v>9331</v>
          </cell>
          <cell r="J35" t="str">
            <v>2 Postes autosoportables de acero (26/12850) de ángulo mayor y terminal (90°) Tipo ATCU2-26</v>
          </cell>
        </row>
        <row r="36">
          <cell r="C36" t="str">
            <v>EA220SIU0S1-400-S1</v>
          </cell>
          <cell r="D36">
            <v>170</v>
          </cell>
          <cell r="E36">
            <v>2</v>
          </cell>
          <cell r="F36">
            <v>266.82541148804904</v>
          </cell>
          <cell r="G36">
            <v>1</v>
          </cell>
          <cell r="H36" t="str">
            <v>PA25/1000</v>
          </cell>
          <cell r="I36">
            <v>1706</v>
          </cell>
          <cell r="J36" t="str">
            <v>1 Poste autosoportable de acero (25/1000) de suspensión (2°) Tipo SCU1-25</v>
          </cell>
        </row>
        <row r="37">
          <cell r="C37" t="str">
            <v>EA220SIU0S1-400-S2</v>
          </cell>
          <cell r="D37">
            <v>170</v>
          </cell>
          <cell r="E37">
            <v>25</v>
          </cell>
          <cell r="F37">
            <v>1167.3340595447071</v>
          </cell>
          <cell r="G37">
            <v>1</v>
          </cell>
          <cell r="H37" t="str">
            <v>PA25/3750</v>
          </cell>
          <cell r="I37">
            <v>4028</v>
          </cell>
          <cell r="J37" t="str">
            <v>1 Poste autosoportable de acero (25/3750) de suspensión (25°) Tipo SCU11-25</v>
          </cell>
        </row>
        <row r="38">
          <cell r="C38" t="str">
            <v>EA220SIU0S1-400-A1</v>
          </cell>
          <cell r="D38">
            <v>170</v>
          </cell>
          <cell r="E38">
            <v>50</v>
          </cell>
          <cell r="F38">
            <v>2100.3872830294458</v>
          </cell>
          <cell r="G38">
            <v>1</v>
          </cell>
          <cell r="H38" t="str">
            <v>PA25/6100</v>
          </cell>
          <cell r="I38">
            <v>5527</v>
          </cell>
          <cell r="J38" t="str">
            <v>1 Poste autosoportable de acero (25/6100) de ángulo medio (50°) Tipo ACU1-25</v>
          </cell>
        </row>
        <row r="39">
          <cell r="C39" t="str">
            <v>EA220SIU0S1-400-A2</v>
          </cell>
          <cell r="D39">
            <v>170</v>
          </cell>
          <cell r="E39">
            <v>90</v>
          </cell>
          <cell r="F39">
            <v>3387.8286982408531</v>
          </cell>
          <cell r="G39">
            <v>1</v>
          </cell>
          <cell r="H39" t="str">
            <v>PA23/9500</v>
          </cell>
          <cell r="I39">
            <v>6777</v>
          </cell>
          <cell r="J39" t="str">
            <v>1 Poste autosoportable de acero (23/9500) de ángulo mayor y terminal (90°) Tipo ACTU1-23</v>
          </cell>
        </row>
        <row r="40">
          <cell r="C40" t="str">
            <v>EA220SIU0S1-500-S1</v>
          </cell>
          <cell r="D40">
            <v>170</v>
          </cell>
          <cell r="E40">
            <v>2</v>
          </cell>
          <cell r="F40">
            <v>306.80178043587512</v>
          </cell>
          <cell r="G40">
            <v>1</v>
          </cell>
          <cell r="H40" t="str">
            <v>PA25/1100</v>
          </cell>
          <cell r="I40">
            <v>1815</v>
          </cell>
          <cell r="J40" t="str">
            <v>1 Poste autosoportable de acero (25/1100) de suspensión (2°) Tipo SCU1-25</v>
          </cell>
        </row>
        <row r="41">
          <cell r="C41" t="str">
            <v>EA220SIU0S1-500-S2</v>
          </cell>
          <cell r="D41">
            <v>170</v>
          </cell>
          <cell r="E41">
            <v>25</v>
          </cell>
          <cell r="F41">
            <v>1405.1156519807976</v>
          </cell>
          <cell r="G41">
            <v>1</v>
          </cell>
          <cell r="H41" t="str">
            <v>PA25/4350</v>
          </cell>
          <cell r="I41">
            <v>4436</v>
          </cell>
          <cell r="J41" t="str">
            <v>1 Poste autosoportable de acero (25/4350) de suspensión (25°) Tipo SCU11-25</v>
          </cell>
        </row>
        <row r="42">
          <cell r="C42" t="str">
            <v>EA220SIU0S1-500-A1</v>
          </cell>
          <cell r="D42">
            <v>170</v>
          </cell>
          <cell r="E42">
            <v>50</v>
          </cell>
          <cell r="F42">
            <v>2543.1228221001857</v>
          </cell>
          <cell r="G42">
            <v>1</v>
          </cell>
          <cell r="H42" t="str">
            <v>PA25/7100</v>
          </cell>
          <cell r="I42">
            <v>6100</v>
          </cell>
          <cell r="J42" t="str">
            <v>1 Poste autosoportable de acero (25/7100) de ángulo medio (50°) Tipo ACU1-25</v>
          </cell>
        </row>
        <row r="43">
          <cell r="C43" t="str">
            <v>EA220SIU0S1-500-A2</v>
          </cell>
          <cell r="D43">
            <v>170</v>
          </cell>
          <cell r="E43">
            <v>90</v>
          </cell>
          <cell r="F43">
            <v>4113.3628949519325</v>
          </cell>
          <cell r="G43">
            <v>1</v>
          </cell>
          <cell r="H43" t="str">
            <v>PA23/11100</v>
          </cell>
          <cell r="I43">
            <v>7499</v>
          </cell>
          <cell r="J43" t="str">
            <v>1 Poste autosoportable de acero (23/1110) de ángulo mayor y terminal (90°) Tipo ACTU1-23</v>
          </cell>
        </row>
        <row r="44">
          <cell r="C44" t="str">
            <v>EA220SIU0S1-600-S1</v>
          </cell>
          <cell r="D44">
            <v>170</v>
          </cell>
          <cell r="E44">
            <v>2</v>
          </cell>
          <cell r="F44">
            <v>342.75538587668098</v>
          </cell>
          <cell r="G44">
            <v>1</v>
          </cell>
          <cell r="H44" t="str">
            <v>PA25/1200</v>
          </cell>
          <cell r="I44">
            <v>1921</v>
          </cell>
          <cell r="J44" t="str">
            <v>1 Poste autosoportable de acero (25/1200) de suspensión (2°) Tipo SCU1-25</v>
          </cell>
        </row>
        <row r="45">
          <cell r="C45" t="str">
            <v>EA220SIU0S1-600-S2</v>
          </cell>
          <cell r="D45">
            <v>170</v>
          </cell>
          <cell r="E45">
            <v>25</v>
          </cell>
          <cell r="F45">
            <v>1629.8643401542311</v>
          </cell>
          <cell r="G45">
            <v>1</v>
          </cell>
          <cell r="H45" t="str">
            <v>PA25/4900</v>
          </cell>
          <cell r="I45">
            <v>4793</v>
          </cell>
          <cell r="J45" t="str">
            <v>1 Poste autosoportable de acero (25/4900) de suspensión (25°) Tipo SCU11-25</v>
          </cell>
        </row>
        <row r="46">
          <cell r="C46" t="str">
            <v>EA220SIU0S1-600-A1</v>
          </cell>
          <cell r="D46">
            <v>170</v>
          </cell>
          <cell r="E46">
            <v>50</v>
          </cell>
          <cell r="F46">
            <v>2963.489687735766</v>
          </cell>
          <cell r="G46">
            <v>1</v>
          </cell>
          <cell r="H46" t="str">
            <v>PA25/8050</v>
          </cell>
          <cell r="I46">
            <v>6619</v>
          </cell>
          <cell r="J46" t="str">
            <v>1 Poste autosoportable de acero (25/8050) de ángulo medio (50°) Tipo ACU1-25</v>
          </cell>
        </row>
        <row r="47">
          <cell r="C47" t="str">
            <v>EA220SIU0S1-600-A2</v>
          </cell>
          <cell r="D47">
            <v>170</v>
          </cell>
          <cell r="E47">
            <v>90</v>
          </cell>
          <cell r="F47">
            <v>4803.6467780673456</v>
          </cell>
          <cell r="G47">
            <v>1</v>
          </cell>
          <cell r="H47" t="str">
            <v>PA23/12600</v>
          </cell>
          <cell r="I47">
            <v>8143</v>
          </cell>
          <cell r="J47" t="str">
            <v>1 Poste autosoportable de acero (23/1260) de ángulo mayor y terminal (90°) Tipo ACTU1-23</v>
          </cell>
        </row>
        <row r="48">
          <cell r="C48" t="str">
            <v>EA220SIU0D1-400-S1</v>
          </cell>
          <cell r="D48">
            <v>170</v>
          </cell>
          <cell r="E48">
            <v>2</v>
          </cell>
          <cell r="F48">
            <v>266.82541148804904</v>
          </cell>
          <cell r="G48">
            <v>1</v>
          </cell>
          <cell r="H48" t="str">
            <v>PA29/1600</v>
          </cell>
          <cell r="I48">
            <v>2689</v>
          </cell>
          <cell r="J48" t="str">
            <v>1 Poste autosoportable de acero (29/1600) de suspensión (2°) Tipo SCU2-29</v>
          </cell>
        </row>
        <row r="49">
          <cell r="C49" t="str">
            <v>EA220SIU0D1-400-S2</v>
          </cell>
          <cell r="D49">
            <v>170</v>
          </cell>
          <cell r="E49">
            <v>25</v>
          </cell>
          <cell r="F49">
            <v>1167.3340595447071</v>
          </cell>
          <cell r="G49">
            <v>1</v>
          </cell>
          <cell r="H49" t="str">
            <v>PA26/6200</v>
          </cell>
          <cell r="I49">
            <v>5810</v>
          </cell>
          <cell r="J49" t="str">
            <v>1 Poste autosoportable de acero (26/6200) de suspensión (25°) Tipo SCU21-26</v>
          </cell>
        </row>
        <row r="50">
          <cell r="C50" t="str">
            <v>EA220SIU0D1-400-A1</v>
          </cell>
          <cell r="D50">
            <v>170</v>
          </cell>
          <cell r="E50">
            <v>50</v>
          </cell>
          <cell r="F50">
            <v>2100.3872830294458</v>
          </cell>
          <cell r="G50">
            <v>2</v>
          </cell>
          <cell r="H50" t="str">
            <v>PA26/6150</v>
          </cell>
          <cell r="I50">
            <v>5780</v>
          </cell>
          <cell r="J50" t="str">
            <v>2 Postes autosoportables de acero (26/6150) de ángulo medio (50°) Tipo ACU2-26</v>
          </cell>
        </row>
        <row r="51">
          <cell r="C51" t="str">
            <v>EA220SIU0D1-400-A2</v>
          </cell>
          <cell r="D51">
            <v>170</v>
          </cell>
          <cell r="E51">
            <v>90</v>
          </cell>
          <cell r="F51">
            <v>3387.8286982408531</v>
          </cell>
          <cell r="G51">
            <v>2</v>
          </cell>
          <cell r="H51" t="str">
            <v>PA26/9800</v>
          </cell>
          <cell r="I51">
            <v>7824</v>
          </cell>
          <cell r="J51" t="str">
            <v>2 Postes autosoportables de acero (26/9800) de ángulo mayor y terminal (90°) Tipo ATCU2-26</v>
          </cell>
        </row>
        <row r="52">
          <cell r="C52" t="str">
            <v>EA220SIU0D1-500-S1</v>
          </cell>
          <cell r="D52">
            <v>170</v>
          </cell>
          <cell r="E52">
            <v>2</v>
          </cell>
          <cell r="F52">
            <v>306.80178043587512</v>
          </cell>
          <cell r="G52">
            <v>1</v>
          </cell>
          <cell r="H52" t="str">
            <v>PA29/1800</v>
          </cell>
          <cell r="I52">
            <v>2903</v>
          </cell>
          <cell r="J52" t="str">
            <v>1 Poste autosoportable de acero (29/1800) de suspensión (2°) Tipo SCU2-29</v>
          </cell>
        </row>
        <row r="53">
          <cell r="C53" t="str">
            <v>EA220SIU0D1-500-S2</v>
          </cell>
          <cell r="D53">
            <v>170</v>
          </cell>
          <cell r="E53">
            <v>25</v>
          </cell>
          <cell r="F53">
            <v>1405.1156519807976</v>
          </cell>
          <cell r="G53">
            <v>1</v>
          </cell>
          <cell r="H53" t="str">
            <v>PA26/7300</v>
          </cell>
          <cell r="I53">
            <v>6461</v>
          </cell>
          <cell r="J53" t="str">
            <v>1 Poste autosoportable de acero (26/7300) de suspensión (25°) Tipo SCU21-26</v>
          </cell>
        </row>
        <row r="54">
          <cell r="C54" t="str">
            <v>EA220SIU0D1-500-A1</v>
          </cell>
          <cell r="D54">
            <v>170</v>
          </cell>
          <cell r="E54">
            <v>50</v>
          </cell>
          <cell r="F54">
            <v>2543.1228221001857</v>
          </cell>
          <cell r="G54">
            <v>2</v>
          </cell>
          <cell r="H54" t="str">
            <v>PA26/7150</v>
          </cell>
          <cell r="I54">
            <v>6375</v>
          </cell>
          <cell r="J54" t="str">
            <v>2 Postes autosoportables de acero (26/7150) de ángulo medio (50°) Tipo ACU2-26</v>
          </cell>
        </row>
        <row r="55">
          <cell r="C55" t="str">
            <v>EA220SIU0D1-500-A2</v>
          </cell>
          <cell r="D55">
            <v>170</v>
          </cell>
          <cell r="E55">
            <v>90</v>
          </cell>
          <cell r="F55">
            <v>4113.3628949519325</v>
          </cell>
          <cell r="G55">
            <v>2</v>
          </cell>
          <cell r="H55" t="str">
            <v>PA26/11500</v>
          </cell>
          <cell r="I55">
            <v>8682</v>
          </cell>
          <cell r="J55" t="str">
            <v>2 Postes autosoportables de acero (26/1150) de ángulo mayor y terminal (90°) Tipo ATCU2-26</v>
          </cell>
        </row>
        <row r="56">
          <cell r="C56" t="str">
            <v>EA220SIU0D1-600-S1</v>
          </cell>
          <cell r="D56">
            <v>170</v>
          </cell>
          <cell r="E56">
            <v>2</v>
          </cell>
          <cell r="F56">
            <v>342.75538587668098</v>
          </cell>
          <cell r="G56">
            <v>1</v>
          </cell>
          <cell r="H56" t="str">
            <v>PA29/2000</v>
          </cell>
          <cell r="I56">
            <v>3108</v>
          </cell>
          <cell r="J56" t="str">
            <v>1 Poste autosoportable de acero (29/2000) de suspensión (2°) Tipo SCU2-29</v>
          </cell>
        </row>
        <row r="57">
          <cell r="C57" t="str">
            <v>EA220SIU0D1-600-S2</v>
          </cell>
          <cell r="D57">
            <v>170</v>
          </cell>
          <cell r="E57">
            <v>25</v>
          </cell>
          <cell r="F57">
            <v>1629.8643401542311</v>
          </cell>
          <cell r="G57">
            <v>1</v>
          </cell>
          <cell r="H57" t="str">
            <v>PA26/8300</v>
          </cell>
          <cell r="I57">
            <v>7023</v>
          </cell>
          <cell r="J57" t="str">
            <v>1 Poste autosoportable de acero (26/8300) de suspensión (25°) Tipo SCU21-26</v>
          </cell>
        </row>
        <row r="58">
          <cell r="C58" t="str">
            <v>EA220SIU0D1-600-A1</v>
          </cell>
          <cell r="D58">
            <v>170</v>
          </cell>
          <cell r="E58">
            <v>50</v>
          </cell>
          <cell r="F58">
            <v>2963.489687735766</v>
          </cell>
          <cell r="G58">
            <v>2</v>
          </cell>
          <cell r="H58" t="str">
            <v>PA26/8150</v>
          </cell>
          <cell r="I58">
            <v>6941</v>
          </cell>
          <cell r="J58" t="str">
            <v>2 Postes autosoportables de acero (26/8150) de ángulo medio (50°) Tipo ACU2-26</v>
          </cell>
        </row>
        <row r="59">
          <cell r="C59" t="str">
            <v>EA220SIU0D1-600-A2</v>
          </cell>
          <cell r="D59">
            <v>170</v>
          </cell>
          <cell r="E59">
            <v>90</v>
          </cell>
          <cell r="F59">
            <v>4803.6467780673456</v>
          </cell>
          <cell r="G59">
            <v>2</v>
          </cell>
          <cell r="H59" t="str">
            <v>PA26/13050</v>
          </cell>
          <cell r="I59">
            <v>9425</v>
          </cell>
          <cell r="J59" t="str">
            <v>2 Postes autosoportables de acero (26/13050) de ángulo mayor y terminal (90°) Tipo ATCU2-26</v>
          </cell>
        </row>
        <row r="60">
          <cell r="C60" t="str">
            <v>EA220SIU1S1-400-S1</v>
          </cell>
          <cell r="D60">
            <v>170</v>
          </cell>
          <cell r="E60">
            <v>2</v>
          </cell>
          <cell r="F60">
            <v>270.48115284081405</v>
          </cell>
          <cell r="G60">
            <v>1</v>
          </cell>
          <cell r="H60" t="str">
            <v>PA25/1000</v>
          </cell>
          <cell r="I60">
            <v>1706</v>
          </cell>
          <cell r="J60" t="str">
            <v>1 Poste autosoportable de acero (25/1000) de suspensión (2°) Tipo SCU1-25</v>
          </cell>
        </row>
        <row r="61">
          <cell r="C61" t="str">
            <v>EA220SIU1S1-400-S2</v>
          </cell>
          <cell r="D61">
            <v>170</v>
          </cell>
          <cell r="E61">
            <v>25</v>
          </cell>
          <cell r="F61">
            <v>1376.682877291069</v>
          </cell>
          <cell r="G61">
            <v>1</v>
          </cell>
          <cell r="H61" t="str">
            <v>PA25/4350</v>
          </cell>
          <cell r="I61">
            <v>4436</v>
          </cell>
          <cell r="J61" t="str">
            <v>1 Poste autosoportable de acero (25/4350) de suspensión (25°) Tipo SCU11-25</v>
          </cell>
        </row>
        <row r="62">
          <cell r="C62" t="str">
            <v>EA220SIU1S1-400-A1</v>
          </cell>
          <cell r="D62">
            <v>170</v>
          </cell>
          <cell r="E62">
            <v>50</v>
          </cell>
          <cell r="F62">
            <v>2522.8629690093517</v>
          </cell>
          <cell r="G62">
            <v>1</v>
          </cell>
          <cell r="H62" t="str">
            <v>PA25/7250</v>
          </cell>
          <cell r="I62">
            <v>6183</v>
          </cell>
          <cell r="J62" t="str">
            <v>1 Poste autosoportable de acero (25/7250) de ángulo medio (50°) Tipo ACU1-25</v>
          </cell>
        </row>
        <row r="63">
          <cell r="C63" t="str">
            <v>EA220SIU1S1-400-A2</v>
          </cell>
          <cell r="D63">
            <v>170</v>
          </cell>
          <cell r="E63">
            <v>90</v>
          </cell>
          <cell r="F63">
            <v>4104.3801667719317</v>
          </cell>
          <cell r="G63">
            <v>1</v>
          </cell>
          <cell r="H63" t="str">
            <v>PA23/11400</v>
          </cell>
          <cell r="I63">
            <v>7630</v>
          </cell>
          <cell r="J63" t="str">
            <v>1 Poste autosoportable de acero (23/1140) de ángulo mayor y terminal (90°) Tipo ACTU1-23</v>
          </cell>
        </row>
        <row r="64">
          <cell r="C64" t="str">
            <v>EA220SIU1S1-500-S1</v>
          </cell>
          <cell r="D64">
            <v>170</v>
          </cell>
          <cell r="E64">
            <v>2</v>
          </cell>
          <cell r="F64">
            <v>312.8173326958281</v>
          </cell>
          <cell r="G64">
            <v>1</v>
          </cell>
          <cell r="H64" t="str">
            <v>PA25/1100</v>
          </cell>
          <cell r="I64">
            <v>1815</v>
          </cell>
          <cell r="J64" t="str">
            <v>1 Poste autosoportable de acero (25/1100) de suspensión (2°) Tipo SCU1-25</v>
          </cell>
        </row>
        <row r="65">
          <cell r="C65" t="str">
            <v>EA220SIU1S1-500-S2</v>
          </cell>
          <cell r="D65">
            <v>170</v>
          </cell>
          <cell r="E65">
            <v>25</v>
          </cell>
          <cell r="F65">
            <v>1663.4867807932897</v>
          </cell>
          <cell r="G65">
            <v>1</v>
          </cell>
          <cell r="H65" t="str">
            <v>PA25/5050</v>
          </cell>
          <cell r="I65">
            <v>4888</v>
          </cell>
          <cell r="J65" t="str">
            <v>1 Poste autosoportable de acero (25/5050) de suspensión (25°) Tipo SCU11-25</v>
          </cell>
        </row>
        <row r="66">
          <cell r="C66" t="str">
            <v>EA220SIU1S1-500-A1</v>
          </cell>
          <cell r="D66">
            <v>170</v>
          </cell>
          <cell r="E66">
            <v>50</v>
          </cell>
          <cell r="F66">
            <v>3062.9697120559304</v>
          </cell>
          <cell r="G66">
            <v>1</v>
          </cell>
          <cell r="H66" t="str">
            <v>PA25/8500</v>
          </cell>
          <cell r="I66">
            <v>6857</v>
          </cell>
          <cell r="J66" t="str">
            <v>1 Poste autosoportable de acero (25/8500) de ángulo medio (50°) Tipo ACU1-25</v>
          </cell>
        </row>
        <row r="67">
          <cell r="C67" t="str">
            <v>EA220SIU1S1-500-A2</v>
          </cell>
          <cell r="D67">
            <v>170</v>
          </cell>
          <cell r="E67">
            <v>90</v>
          </cell>
          <cell r="F67">
            <v>4993.9981252689022</v>
          </cell>
          <cell r="G67">
            <v>1</v>
          </cell>
          <cell r="H67" t="str">
            <v>PA23/13400</v>
          </cell>
          <cell r="I67">
            <v>8475</v>
          </cell>
          <cell r="J67" t="str">
            <v>1 Poste autosoportable de acero (23/1340) de ángulo mayor y terminal (90°) Tipo ACTU1-23</v>
          </cell>
        </row>
        <row r="68">
          <cell r="C68" t="str">
            <v>EA220SIU1S1-600-S1</v>
          </cell>
          <cell r="D68">
            <v>170</v>
          </cell>
          <cell r="E68">
            <v>2</v>
          </cell>
          <cell r="F68">
            <v>351.28230058018187</v>
          </cell>
          <cell r="G68">
            <v>1</v>
          </cell>
          <cell r="H68" t="str">
            <v>PA25/1200</v>
          </cell>
          <cell r="I68">
            <v>1921</v>
          </cell>
          <cell r="J68" t="str">
            <v>1 Poste autosoportable de acero (25/1200) de suspensión (2°) Tipo SCU1-25</v>
          </cell>
        </row>
        <row r="69">
          <cell r="C69" t="str">
            <v>EA220SIU1S1-600-S2</v>
          </cell>
          <cell r="D69">
            <v>170</v>
          </cell>
          <cell r="E69">
            <v>25</v>
          </cell>
          <cell r="F69">
            <v>1936.3149019279585</v>
          </cell>
          <cell r="G69">
            <v>1</v>
          </cell>
          <cell r="H69" t="str">
            <v>PA25/5700</v>
          </cell>
          <cell r="I69">
            <v>5288</v>
          </cell>
          <cell r="J69" t="str">
            <v>1 Poste autosoportable de acero (25/5700) de suspensión (25°) Tipo SCU11-25</v>
          </cell>
        </row>
        <row r="70">
          <cell r="C70" t="str">
            <v>EA220SIU1S1-600-A1</v>
          </cell>
          <cell r="D70">
            <v>170</v>
          </cell>
          <cell r="E70">
            <v>50</v>
          </cell>
          <cell r="F70">
            <v>3578.6309209995416</v>
          </cell>
          <cell r="G70">
            <v>1</v>
          </cell>
          <cell r="H70" t="str">
            <v>PA25/9550</v>
          </cell>
          <cell r="I70">
            <v>7396</v>
          </cell>
          <cell r="J70" t="str">
            <v>1 Poste autosoportable de acero (25/9550) de ángulo medio (50°) Tipo ACU1-25</v>
          </cell>
        </row>
        <row r="71">
          <cell r="C71" t="str">
            <v>EA220SIU1S1-600-A2</v>
          </cell>
          <cell r="D71">
            <v>170</v>
          </cell>
          <cell r="E71">
            <v>90</v>
          </cell>
          <cell r="F71">
            <v>5844.7242226454437</v>
          </cell>
          <cell r="G71">
            <v>1</v>
          </cell>
          <cell r="H71" t="str">
            <v>PA23/15150</v>
          </cell>
          <cell r="I71">
            <v>9179</v>
          </cell>
          <cell r="J71" t="str">
            <v>1 Poste autosoportable de acero (23/1515) de ángulo mayor y terminal (90°) Tipo ACTU1-23</v>
          </cell>
        </row>
        <row r="72">
          <cell r="C72" t="str">
            <v>EA220SIU1D1-400-S1</v>
          </cell>
          <cell r="D72">
            <v>170</v>
          </cell>
          <cell r="E72">
            <v>2</v>
          </cell>
          <cell r="F72">
            <v>270.48115284081405</v>
          </cell>
          <cell r="G72">
            <v>1</v>
          </cell>
          <cell r="H72" t="str">
            <v>PA29/1650</v>
          </cell>
          <cell r="I72">
            <v>2743</v>
          </cell>
          <cell r="J72" t="str">
            <v>1 Poste autosoportable de acero (29/1650) de suspensión (2°) Tipo SCU2-29</v>
          </cell>
        </row>
        <row r="73">
          <cell r="C73" t="str">
            <v>EA220SIU1D1-400-S2</v>
          </cell>
          <cell r="D73">
            <v>170</v>
          </cell>
          <cell r="E73">
            <v>25</v>
          </cell>
          <cell r="F73">
            <v>1376.682877291069</v>
          </cell>
          <cell r="G73">
            <v>1</v>
          </cell>
          <cell r="H73" t="str">
            <v>PA26/7250</v>
          </cell>
          <cell r="I73">
            <v>6432</v>
          </cell>
          <cell r="J73" t="str">
            <v>1 Poste autosoportable de acero (26/7250) de suspensión (25°) Tipo SCU21-26</v>
          </cell>
        </row>
        <row r="74">
          <cell r="C74" t="str">
            <v>EA220SIU1D1-400-A1</v>
          </cell>
          <cell r="D74">
            <v>170</v>
          </cell>
          <cell r="E74">
            <v>50</v>
          </cell>
          <cell r="F74">
            <v>2522.8629690093517</v>
          </cell>
          <cell r="G74">
            <v>2</v>
          </cell>
          <cell r="H74" t="str">
            <v>PA26/7350</v>
          </cell>
          <cell r="I74">
            <v>6490</v>
          </cell>
          <cell r="J74" t="str">
            <v>2 Postes autosoportables de acero (26/7350) de ángulo medio (50°) Tipo ACU2-26</v>
          </cell>
        </row>
        <row r="75">
          <cell r="C75" t="str">
            <v>EA220SIU1D1-400-A2</v>
          </cell>
          <cell r="D75">
            <v>170</v>
          </cell>
          <cell r="E75">
            <v>90</v>
          </cell>
          <cell r="F75">
            <v>4104.3801667719317</v>
          </cell>
          <cell r="G75">
            <v>2</v>
          </cell>
          <cell r="H75" t="str">
            <v>PA26/11800</v>
          </cell>
          <cell r="I75">
            <v>8828</v>
          </cell>
          <cell r="J75" t="str">
            <v>2 Postes autosoportables de acero (26/1180) de ángulo mayor y terminal (90°) Tipo ATCU2-26</v>
          </cell>
        </row>
        <row r="76">
          <cell r="C76" t="str">
            <v>EA220SIU1D1-500-S1</v>
          </cell>
          <cell r="D76">
            <v>170</v>
          </cell>
          <cell r="E76">
            <v>2</v>
          </cell>
          <cell r="F76">
            <v>312.8173326958281</v>
          </cell>
          <cell r="G76">
            <v>1</v>
          </cell>
          <cell r="H76" t="str">
            <v>PA29/1850</v>
          </cell>
          <cell r="I76">
            <v>2955</v>
          </cell>
          <cell r="J76" t="str">
            <v>1 Poste autosoportable de acero (29/1850) de suspensión (2°) Tipo SCU2-29</v>
          </cell>
        </row>
        <row r="77">
          <cell r="C77" t="str">
            <v>EA220SIU1D1-500-S2</v>
          </cell>
          <cell r="D77">
            <v>170</v>
          </cell>
          <cell r="E77">
            <v>25</v>
          </cell>
          <cell r="F77">
            <v>1663.4867807932897</v>
          </cell>
          <cell r="G77">
            <v>1</v>
          </cell>
          <cell r="H77" t="str">
            <v>PA26/8550</v>
          </cell>
          <cell r="I77">
            <v>7160</v>
          </cell>
          <cell r="J77" t="str">
            <v>1 Poste autosoportable de acero (26/8550) de suspensión (25°) Tipo SCU21-26</v>
          </cell>
        </row>
        <row r="78">
          <cell r="C78" t="str">
            <v>EA220SIU1D1-500-A1</v>
          </cell>
          <cell r="D78">
            <v>170</v>
          </cell>
          <cell r="E78">
            <v>50</v>
          </cell>
          <cell r="F78">
            <v>3062.9697120559304</v>
          </cell>
          <cell r="G78">
            <v>2</v>
          </cell>
          <cell r="H78" t="str">
            <v>PA26/8550</v>
          </cell>
          <cell r="I78">
            <v>7160</v>
          </cell>
          <cell r="J78" t="str">
            <v>2 Postes autosoportables de acero (26/8550) de ángulo medio (50°) Tipo ACU2-26</v>
          </cell>
        </row>
        <row r="79">
          <cell r="C79" t="str">
            <v>EA220SIU1D1-500-A2</v>
          </cell>
          <cell r="D79">
            <v>170</v>
          </cell>
          <cell r="E79">
            <v>90</v>
          </cell>
          <cell r="F79">
            <v>4993.9981252689022</v>
          </cell>
          <cell r="G79">
            <v>2</v>
          </cell>
          <cell r="H79" t="str">
            <v>PA26/13850</v>
          </cell>
          <cell r="I79">
            <v>9797</v>
          </cell>
          <cell r="J79" t="str">
            <v>2 Postes autosoportables de acero (26/1385) de ángulo mayor y terminal (90°) Tipo ATCU2-26</v>
          </cell>
        </row>
        <row r="80">
          <cell r="C80" t="str">
            <v>EA220SIU1D1-600-S1</v>
          </cell>
          <cell r="D80">
            <v>170</v>
          </cell>
          <cell r="E80">
            <v>2</v>
          </cell>
          <cell r="F80">
            <v>351.28230058018187</v>
          </cell>
          <cell r="G80">
            <v>1</v>
          </cell>
          <cell r="H80" t="str">
            <v>PA29/2000</v>
          </cell>
          <cell r="I80">
            <v>3108</v>
          </cell>
          <cell r="J80" t="str">
            <v>1 Poste autosoportable de acero (29/2000) de suspensión (2°) Tipo SCU2-29</v>
          </cell>
        </row>
        <row r="81">
          <cell r="C81" t="str">
            <v>EA220SIU1D1-600-S2</v>
          </cell>
          <cell r="D81">
            <v>170</v>
          </cell>
          <cell r="E81">
            <v>25</v>
          </cell>
          <cell r="F81">
            <v>1936.3149019279585</v>
          </cell>
          <cell r="G81">
            <v>1</v>
          </cell>
          <cell r="H81" t="str">
            <v>PA26/9800</v>
          </cell>
          <cell r="I81">
            <v>7824</v>
          </cell>
          <cell r="J81" t="str">
            <v>1 Poste autosoportable de acero (26/9800) de suspensión (25°) Tipo SCU21-26</v>
          </cell>
        </row>
        <row r="82">
          <cell r="C82" t="str">
            <v>EA220SIU1D1-600-A1</v>
          </cell>
          <cell r="D82">
            <v>170</v>
          </cell>
          <cell r="E82">
            <v>50</v>
          </cell>
          <cell r="F82">
            <v>3578.6309209995416</v>
          </cell>
          <cell r="G82">
            <v>2</v>
          </cell>
          <cell r="H82" t="str">
            <v>PA26/9750</v>
          </cell>
          <cell r="I82">
            <v>7798</v>
          </cell>
          <cell r="J82" t="str">
            <v>2 Postes autosoportables de acero (26/9750) de ángulo medio (50°) Tipo ACU2-26</v>
          </cell>
        </row>
        <row r="83">
          <cell r="C83" t="str">
            <v>EA220SIU1D1-600-A2</v>
          </cell>
          <cell r="D83">
            <v>170</v>
          </cell>
          <cell r="E83">
            <v>90</v>
          </cell>
          <cell r="F83">
            <v>5844.7242226454437</v>
          </cell>
          <cell r="G83">
            <v>2</v>
          </cell>
          <cell r="H83" t="str">
            <v>PA26/15800</v>
          </cell>
          <cell r="I83">
            <v>10673</v>
          </cell>
          <cell r="J83" t="str">
            <v>2 Postes autosoportables de acero (26/15800) de ángulo mayor y terminal (90°) Tipo ATCU2-26</v>
          </cell>
        </row>
        <row r="84">
          <cell r="C84" t="str">
            <v>EA220SEU0S1-400-S1</v>
          </cell>
          <cell r="D84">
            <v>170</v>
          </cell>
          <cell r="E84">
            <v>2</v>
          </cell>
          <cell r="F84">
            <v>229.39807403245243</v>
          </cell>
          <cell r="G84">
            <v>1</v>
          </cell>
          <cell r="H84" t="str">
            <v>PA25/850</v>
          </cell>
          <cell r="I84">
            <v>1535</v>
          </cell>
          <cell r="J84" t="str">
            <v>1 Poste autosoportable de acero (25/850) de suspensión (2°) Tipo SCU1-25</v>
          </cell>
        </row>
        <row r="85">
          <cell r="C85" t="str">
            <v>EA220SEU0S1-400-S2</v>
          </cell>
          <cell r="D85">
            <v>170</v>
          </cell>
          <cell r="E85">
            <v>25</v>
          </cell>
          <cell r="F85">
            <v>1283.4731096057928</v>
          </cell>
          <cell r="G85">
            <v>1</v>
          </cell>
          <cell r="H85" t="str">
            <v>PA25/4050</v>
          </cell>
          <cell r="I85">
            <v>4235</v>
          </cell>
          <cell r="J85" t="str">
            <v>1 Poste autosoportable de acero (25/4050) de suspensión (25°) Tipo SCU11-25</v>
          </cell>
        </row>
        <row r="86">
          <cell r="C86" t="str">
            <v>EA220SEU0S1-400-A1</v>
          </cell>
          <cell r="D86">
            <v>170</v>
          </cell>
          <cell r="E86">
            <v>50</v>
          </cell>
          <cell r="F86">
            <v>2375.6426427457072</v>
          </cell>
          <cell r="G86">
            <v>1</v>
          </cell>
          <cell r="H86" t="str">
            <v>PA25/6850</v>
          </cell>
          <cell r="I86">
            <v>5959</v>
          </cell>
          <cell r="J86" t="str">
            <v>1 Poste autosoportable de acero (25/6850) de ángulo medio (50°) Tipo ACU1-25</v>
          </cell>
        </row>
        <row r="87">
          <cell r="C87" t="str">
            <v>EA220SEU0S1-400-A2</v>
          </cell>
          <cell r="D87">
            <v>170</v>
          </cell>
          <cell r="E87">
            <v>90</v>
          </cell>
          <cell r="F87">
            <v>3882.6352279542534</v>
          </cell>
          <cell r="G87">
            <v>1</v>
          </cell>
          <cell r="H87" t="str">
            <v>PA23/10850</v>
          </cell>
          <cell r="I87">
            <v>7389</v>
          </cell>
          <cell r="J87" t="str">
            <v>1 Poste autosoportable de acero (23/1085) de ángulo mayor y terminal (90°) Tipo ACTU1-23</v>
          </cell>
        </row>
        <row r="88">
          <cell r="C88" t="str">
            <v>EA220SEU0S1-500-S1</v>
          </cell>
          <cell r="D88">
            <v>170</v>
          </cell>
          <cell r="E88">
            <v>2</v>
          </cell>
          <cell r="F88">
            <v>267.75710167769893</v>
          </cell>
          <cell r="G88">
            <v>1</v>
          </cell>
          <cell r="H88" t="str">
            <v>PA25/950</v>
          </cell>
          <cell r="I88">
            <v>1650</v>
          </cell>
          <cell r="J88" t="str">
            <v>1 Poste autosoportable de acero (25/950) de suspensión (2°) Tipo SCU1-25</v>
          </cell>
        </row>
        <row r="89">
          <cell r="C89" t="str">
            <v>EA220SEU0S1-500-S2</v>
          </cell>
          <cell r="D89">
            <v>170</v>
          </cell>
          <cell r="E89">
            <v>25</v>
          </cell>
          <cell r="F89">
            <v>1571.0994323431655</v>
          </cell>
          <cell r="G89">
            <v>1</v>
          </cell>
          <cell r="H89" t="str">
            <v>PA25/4750</v>
          </cell>
          <cell r="I89">
            <v>4697</v>
          </cell>
          <cell r="J89" t="str">
            <v>1 Poste autosoportable de acero (25/4750) de suspensión (25°) Tipo SCU11-25</v>
          </cell>
        </row>
        <row r="90">
          <cell r="C90" t="str">
            <v>EA220SEU0S1-500-A1</v>
          </cell>
          <cell r="D90">
            <v>170</v>
          </cell>
          <cell r="E90">
            <v>50</v>
          </cell>
          <cell r="F90">
            <v>2921.5448340124367</v>
          </cell>
          <cell r="G90">
            <v>1</v>
          </cell>
          <cell r="H90" t="str">
            <v>PA25/8100</v>
          </cell>
          <cell r="I90">
            <v>6645</v>
          </cell>
          <cell r="J90" t="str">
            <v>1 Poste autosoportable de acero (25/8100) de ángulo medio (50°) Tipo ACU1-25</v>
          </cell>
        </row>
        <row r="91">
          <cell r="C91" t="str">
            <v>EA220SEU0S1-500-A2</v>
          </cell>
          <cell r="D91">
            <v>170</v>
          </cell>
          <cell r="E91">
            <v>90</v>
          </cell>
          <cell r="F91">
            <v>4784.9104977604075</v>
          </cell>
          <cell r="G91">
            <v>1</v>
          </cell>
          <cell r="H91" t="str">
            <v>PA23/12850</v>
          </cell>
          <cell r="I91">
            <v>8248</v>
          </cell>
          <cell r="J91" t="str">
            <v>1 Poste autosoportable de acero (23/1285) de ángulo mayor y terminal (90°) Tipo ACTU1-23</v>
          </cell>
        </row>
        <row r="92">
          <cell r="C92" t="str">
            <v>EA220SEU0S1-600-S1</v>
          </cell>
          <cell r="D92">
            <v>170</v>
          </cell>
          <cell r="E92">
            <v>2</v>
          </cell>
          <cell r="F92">
            <v>302.90044371390377</v>
          </cell>
          <cell r="G92">
            <v>1</v>
          </cell>
          <cell r="H92" t="str">
            <v>PA25/1000</v>
          </cell>
          <cell r="I92">
            <v>1706</v>
          </cell>
          <cell r="J92" t="str">
            <v>1 Poste autosoportable de acero (25/1000) de suspensión (2°) Tipo SCU1-25</v>
          </cell>
        </row>
        <row r="93">
          <cell r="C93" t="str">
            <v>EA220SEU0S1-600-S2</v>
          </cell>
          <cell r="D93">
            <v>170</v>
          </cell>
          <cell r="E93">
            <v>25</v>
          </cell>
          <cell r="F93">
            <v>1845.7159191183066</v>
          </cell>
          <cell r="G93">
            <v>1</v>
          </cell>
          <cell r="H93" t="str">
            <v>PA25/5450</v>
          </cell>
          <cell r="I93">
            <v>5136</v>
          </cell>
          <cell r="J93" t="str">
            <v>1 Poste autosoportable de acero (25/5450) de suspensión (25°) Tipo SCU11-25</v>
          </cell>
        </row>
        <row r="94">
          <cell r="C94" t="str">
            <v>EA220SEU0S1-600-A1</v>
          </cell>
          <cell r="D94">
            <v>170</v>
          </cell>
          <cell r="E94">
            <v>50</v>
          </cell>
          <cell r="F94">
            <v>3444.2890762720908</v>
          </cell>
          <cell r="G94">
            <v>1</v>
          </cell>
          <cell r="H94" t="str">
            <v>PA25/9250</v>
          </cell>
          <cell r="I94">
            <v>7244</v>
          </cell>
          <cell r="J94" t="str">
            <v>1 Poste autosoportable de acero (25/9250) de ángulo medio (50°) Tipo ACU1-25</v>
          </cell>
        </row>
        <row r="95">
          <cell r="C95" t="str">
            <v>EA220SEU0S1-600-A2</v>
          </cell>
          <cell r="D95">
            <v>170</v>
          </cell>
          <cell r="E95">
            <v>90</v>
          </cell>
          <cell r="F95">
            <v>5650.0252936323623</v>
          </cell>
          <cell r="G95">
            <v>1</v>
          </cell>
          <cell r="H95" t="str">
            <v>PA23/14750</v>
          </cell>
          <cell r="I95">
            <v>9021</v>
          </cell>
          <cell r="J95" t="str">
            <v>1 Poste autosoportable de acero (23/1475) de ángulo mayor y terminal (90°) Tipo ACTU1-23</v>
          </cell>
        </row>
        <row r="96">
          <cell r="C96" t="str">
            <v>EA220SEU0D1-400-S1</v>
          </cell>
          <cell r="D96">
            <v>170</v>
          </cell>
          <cell r="E96">
            <v>2</v>
          </cell>
          <cell r="F96">
            <v>229.39807403245243</v>
          </cell>
          <cell r="G96">
            <v>1</v>
          </cell>
          <cell r="H96" t="str">
            <v>PA29/1350</v>
          </cell>
          <cell r="I96">
            <v>2408</v>
          </cell>
          <cell r="J96" t="str">
            <v>1 Poste autosoportable de acero (29/1350) de suspensión (2°) Tipo SCU2-29</v>
          </cell>
        </row>
        <row r="97">
          <cell r="C97" t="str">
            <v>EA220SEU0D1-400-S2</v>
          </cell>
          <cell r="D97">
            <v>170</v>
          </cell>
          <cell r="E97">
            <v>25</v>
          </cell>
          <cell r="F97">
            <v>1283.4731096057928</v>
          </cell>
          <cell r="G97">
            <v>1</v>
          </cell>
          <cell r="H97" t="str">
            <v>PA26/6750</v>
          </cell>
          <cell r="I97">
            <v>6140</v>
          </cell>
          <cell r="J97" t="str">
            <v>1 Poste autosoportable de acero (26/6750) de suspensión (25°) Tipo SCU21-26</v>
          </cell>
        </row>
        <row r="98">
          <cell r="C98" t="str">
            <v>EA220SEU0D1-400-A1</v>
          </cell>
          <cell r="D98">
            <v>170</v>
          </cell>
          <cell r="E98">
            <v>50</v>
          </cell>
          <cell r="F98">
            <v>2375.6426427457072</v>
          </cell>
          <cell r="G98">
            <v>2</v>
          </cell>
          <cell r="H98" t="str">
            <v>PA26/6900</v>
          </cell>
          <cell r="I98">
            <v>6229</v>
          </cell>
          <cell r="J98" t="str">
            <v>2 Postes autosoportables de acero (26/6900) de ángulo medio (50°) Tipo ACU2-26</v>
          </cell>
        </row>
        <row r="99">
          <cell r="C99" t="str">
            <v>EA220SEU0D1-400-A2</v>
          </cell>
          <cell r="D99">
            <v>170</v>
          </cell>
          <cell r="E99">
            <v>90</v>
          </cell>
          <cell r="F99">
            <v>3882.6352279542534</v>
          </cell>
          <cell r="G99">
            <v>2</v>
          </cell>
          <cell r="H99" t="str">
            <v>PA26/11200</v>
          </cell>
          <cell r="I99">
            <v>8534</v>
          </cell>
          <cell r="J99" t="str">
            <v>2 Postes autosoportables de acero (26/1120) de ángulo mayor y terminal (90°) Tipo ATCU2-26</v>
          </cell>
        </row>
        <row r="100">
          <cell r="C100" t="str">
            <v>EA220SEU0D1-500-S1</v>
          </cell>
          <cell r="D100">
            <v>170</v>
          </cell>
          <cell r="E100">
            <v>2</v>
          </cell>
          <cell r="F100">
            <v>267.75710167769893</v>
          </cell>
          <cell r="G100">
            <v>1</v>
          </cell>
          <cell r="H100" t="str">
            <v>PA29/1550</v>
          </cell>
          <cell r="I100">
            <v>2634</v>
          </cell>
          <cell r="J100" t="str">
            <v>1 Poste autosoportable de acero (29/1550) de suspensión (2°) Tipo SCU2-29</v>
          </cell>
        </row>
        <row r="101">
          <cell r="C101" t="str">
            <v>EA220SEU0D1-500-S2</v>
          </cell>
          <cell r="D101">
            <v>170</v>
          </cell>
          <cell r="E101">
            <v>25</v>
          </cell>
          <cell r="F101">
            <v>1571.0994323431655</v>
          </cell>
          <cell r="G101">
            <v>1</v>
          </cell>
          <cell r="H101" t="str">
            <v>PA26/8050</v>
          </cell>
          <cell r="I101">
            <v>6885</v>
          </cell>
          <cell r="J101" t="str">
            <v>1 Poste autosoportable de acero (26/8050) de suspensión (25°) Tipo SCU21-26</v>
          </cell>
        </row>
        <row r="102">
          <cell r="C102" t="str">
            <v>EA220SEU0D1-500-A1</v>
          </cell>
          <cell r="D102">
            <v>170</v>
          </cell>
          <cell r="E102">
            <v>50</v>
          </cell>
          <cell r="F102">
            <v>2921.5448340124367</v>
          </cell>
          <cell r="G102">
            <v>2</v>
          </cell>
          <cell r="H102" t="str">
            <v>PA26/8150</v>
          </cell>
          <cell r="I102">
            <v>6941</v>
          </cell>
          <cell r="J102" t="str">
            <v>2 Postes autosoportables de acero (26/8150) de ángulo medio (50°) Tipo ACU2-26</v>
          </cell>
        </row>
        <row r="103">
          <cell r="C103" t="str">
            <v>EA220SEU0D1-500-A2</v>
          </cell>
          <cell r="D103">
            <v>170</v>
          </cell>
          <cell r="E103">
            <v>90</v>
          </cell>
          <cell r="F103">
            <v>4784.9104977604075</v>
          </cell>
          <cell r="G103">
            <v>2</v>
          </cell>
          <cell r="H103" t="str">
            <v>PA26/13300</v>
          </cell>
          <cell r="I103">
            <v>9542</v>
          </cell>
          <cell r="J103" t="str">
            <v>2 Postes autosoportables de acero (26/1330) de ángulo mayor y terminal (90°) Tipo ATCU2-26</v>
          </cell>
        </row>
        <row r="104">
          <cell r="C104" t="str">
            <v>EA220SEU0D1-600-S1</v>
          </cell>
          <cell r="D104">
            <v>170</v>
          </cell>
          <cell r="E104">
            <v>2</v>
          </cell>
          <cell r="F104">
            <v>302.90044371390377</v>
          </cell>
          <cell r="G104">
            <v>1</v>
          </cell>
          <cell r="H104" t="str">
            <v>PA29/1700</v>
          </cell>
          <cell r="I104">
            <v>2797</v>
          </cell>
          <cell r="J104" t="str">
            <v>1 Poste autosoportable de acero (29/1700) de suspensión (2°) Tipo SCU2-29</v>
          </cell>
        </row>
        <row r="105">
          <cell r="C105" t="str">
            <v>EA220SEU0D1-600-S2</v>
          </cell>
          <cell r="D105">
            <v>170</v>
          </cell>
          <cell r="E105">
            <v>25</v>
          </cell>
          <cell r="F105">
            <v>1845.7159191183066</v>
          </cell>
          <cell r="G105">
            <v>1</v>
          </cell>
          <cell r="H105" t="str">
            <v>PA26/9350</v>
          </cell>
          <cell r="I105">
            <v>7589</v>
          </cell>
          <cell r="J105" t="str">
            <v>1 Poste autosoportable de acero (26/9350) de suspensión (25°) Tipo SCU21-26</v>
          </cell>
        </row>
        <row r="106">
          <cell r="C106" t="str">
            <v>EA220SEU0D1-600-A1</v>
          </cell>
          <cell r="D106">
            <v>170</v>
          </cell>
          <cell r="E106">
            <v>50</v>
          </cell>
          <cell r="F106">
            <v>3444.2890762720908</v>
          </cell>
          <cell r="G106">
            <v>2</v>
          </cell>
          <cell r="H106" t="str">
            <v>PA26/9350</v>
          </cell>
          <cell r="I106">
            <v>7589</v>
          </cell>
          <cell r="J106" t="str">
            <v>2 Postes autosoportables de acero (26/9350) de ángulo medio (50°) Tipo ACU2-26</v>
          </cell>
        </row>
        <row r="107">
          <cell r="C107" t="str">
            <v>EA220SEU0D1-600-A2</v>
          </cell>
          <cell r="D107">
            <v>170</v>
          </cell>
          <cell r="E107">
            <v>90</v>
          </cell>
          <cell r="F107">
            <v>5650.0252936323623</v>
          </cell>
          <cell r="G107">
            <v>2</v>
          </cell>
          <cell r="H107" t="str">
            <v>PA26/15250</v>
          </cell>
          <cell r="I107">
            <v>10430</v>
          </cell>
          <cell r="J107" t="str">
            <v>2 Postes autosoportables de acero (26/15250) de ángulo mayor y terminal (90°) Tipo ATCU2-26</v>
          </cell>
        </row>
        <row r="108">
          <cell r="C108" t="str">
            <v>EC138COU0S0-240-S1</v>
          </cell>
          <cell r="D108">
            <v>170</v>
          </cell>
          <cell r="E108">
            <v>2</v>
          </cell>
          <cell r="F108">
            <v>137.89024093063261</v>
          </cell>
          <cell r="G108">
            <v>1</v>
          </cell>
          <cell r="H108" t="str">
            <v>PC21/500</v>
          </cell>
          <cell r="I108">
            <v>4812</v>
          </cell>
          <cell r="J108" t="str">
            <v>1 Poste de concreto (21/500) de suspensión (2°) Tipo SU1-21</v>
          </cell>
        </row>
        <row r="109">
          <cell r="C109" t="str">
            <v>EA138COU0S0-240-S2</v>
          </cell>
          <cell r="D109">
            <v>170</v>
          </cell>
          <cell r="E109">
            <v>25</v>
          </cell>
          <cell r="F109">
            <v>684.82866832666718</v>
          </cell>
          <cell r="G109">
            <v>1</v>
          </cell>
          <cell r="H109" t="str">
            <v>PA21/1950</v>
          </cell>
          <cell r="I109">
            <v>2209</v>
          </cell>
          <cell r="J109" t="str">
            <v>1 Poste autosoportable de acero (21/1950) de suspensión (25°) Tipo SU11-21</v>
          </cell>
        </row>
        <row r="110">
          <cell r="C110" t="str">
            <v>EA138COU0S0-240-A1</v>
          </cell>
          <cell r="D110">
            <v>170</v>
          </cell>
          <cell r="E110">
            <v>50</v>
          </cell>
          <cell r="F110">
            <v>1251.5335676420098</v>
          </cell>
          <cell r="G110">
            <v>1</v>
          </cell>
          <cell r="H110" t="str">
            <v>PA21/3250</v>
          </cell>
          <cell r="I110">
            <v>3079</v>
          </cell>
          <cell r="J110" t="str">
            <v>1 Poste autosoportable de acero (21/3250) de ángulo medio (50°) Tipo AU1-21</v>
          </cell>
        </row>
        <row r="111">
          <cell r="C111" t="str">
            <v>EA138COU0S0-240-A2</v>
          </cell>
          <cell r="D111">
            <v>170</v>
          </cell>
          <cell r="E111">
            <v>90</v>
          </cell>
          <cell r="F111">
            <v>2033.4818415645816</v>
          </cell>
          <cell r="G111">
            <v>1</v>
          </cell>
          <cell r="H111" t="str">
            <v>PA19/5250</v>
          </cell>
          <cell r="I111">
            <v>3802</v>
          </cell>
          <cell r="J111" t="str">
            <v>1 Poste autosoportable de acero (19/5250) de ángulo mayor y terminal (90°) Tipo ATU1-19</v>
          </cell>
        </row>
        <row r="112">
          <cell r="C112" t="str">
            <v>EC138COU0S0-300-S1</v>
          </cell>
          <cell r="D112">
            <v>170</v>
          </cell>
          <cell r="E112">
            <v>2</v>
          </cell>
          <cell r="F112">
            <v>158.58200910051053</v>
          </cell>
          <cell r="G112">
            <v>1</v>
          </cell>
          <cell r="H112" t="str">
            <v>PC21/600</v>
          </cell>
          <cell r="I112">
            <v>4774</v>
          </cell>
          <cell r="J112" t="str">
            <v>1 Poste de concreto (21/600) de suspensión (2°) Tipo SU1-21</v>
          </cell>
        </row>
        <row r="113">
          <cell r="C113" t="str">
            <v>EA138COU0S0-300-S2</v>
          </cell>
          <cell r="D113">
            <v>170</v>
          </cell>
          <cell r="E113">
            <v>25</v>
          </cell>
          <cell r="F113">
            <v>824.7060132884435</v>
          </cell>
          <cell r="G113">
            <v>1</v>
          </cell>
          <cell r="H113" t="str">
            <v>PA21/2300</v>
          </cell>
          <cell r="I113">
            <v>2460</v>
          </cell>
          <cell r="J113" t="str">
            <v>1 Poste autosoportable de acero (21/2300) de suspensión (25°) Tipo SU11-21</v>
          </cell>
        </row>
        <row r="114">
          <cell r="C114" t="str">
            <v>EA138COU0S0-300-A1</v>
          </cell>
          <cell r="D114">
            <v>170</v>
          </cell>
          <cell r="E114">
            <v>50</v>
          </cell>
          <cell r="F114">
            <v>1514.9038816702773</v>
          </cell>
          <cell r="G114">
            <v>1</v>
          </cell>
          <cell r="H114" t="str">
            <v>PA21/3900</v>
          </cell>
          <cell r="I114">
            <v>3467</v>
          </cell>
          <cell r="J114" t="str">
            <v>1 Poste autosoportable de acero (21/3900) de ángulo medio (50°) Tipo AU1-21</v>
          </cell>
        </row>
        <row r="115">
          <cell r="C115" t="str">
            <v>EA138COU0S0-300-A2</v>
          </cell>
          <cell r="D115">
            <v>170</v>
          </cell>
          <cell r="E115">
            <v>90</v>
          </cell>
          <cell r="F115">
            <v>2467.2496836886535</v>
          </cell>
          <cell r="G115">
            <v>1</v>
          </cell>
          <cell r="H115" t="str">
            <v>PA19/6350</v>
          </cell>
          <cell r="I115">
            <v>4302</v>
          </cell>
          <cell r="J115" t="str">
            <v>1 Poste autosoportable de acero (19/6350) de ángulo mayor y terminal (90°) Tipo ATU1-19</v>
          </cell>
        </row>
        <row r="116">
          <cell r="C116" t="str">
            <v>EC138COU0S0-400-S1</v>
          </cell>
          <cell r="D116">
            <v>170</v>
          </cell>
          <cell r="E116">
            <v>0</v>
          </cell>
          <cell r="F116">
            <v>115.73908317508678</v>
          </cell>
          <cell r="G116">
            <v>1</v>
          </cell>
          <cell r="H116" t="str">
            <v>PC21/500</v>
          </cell>
          <cell r="I116">
            <v>4812</v>
          </cell>
          <cell r="J116" t="str">
            <v>1 Poste de concreto (21/500) de suspensión (0°) Tipo SU1-21</v>
          </cell>
        </row>
        <row r="117">
          <cell r="C117" t="str">
            <v>EA138COU0S0-400-S2</v>
          </cell>
          <cell r="D117">
            <v>170</v>
          </cell>
          <cell r="E117">
            <v>25</v>
          </cell>
          <cell r="F117">
            <v>1067.1883629213467</v>
          </cell>
          <cell r="G117">
            <v>1</v>
          </cell>
          <cell r="H117" t="str">
            <v>PA21/2950</v>
          </cell>
          <cell r="I117">
            <v>2891</v>
          </cell>
          <cell r="J117" t="str">
            <v>1 Poste autosoportable de acero (21/2950) de suspensión (25°) Tipo SU11-21</v>
          </cell>
        </row>
        <row r="118">
          <cell r="C118" t="str">
            <v>EA138COU0S0-400-A1</v>
          </cell>
          <cell r="D118">
            <v>170</v>
          </cell>
          <cell r="E118">
            <v>50</v>
          </cell>
          <cell r="F118">
            <v>1973.5313487619067</v>
          </cell>
          <cell r="G118">
            <v>1</v>
          </cell>
          <cell r="H118" t="str">
            <v>PA21/5050</v>
          </cell>
          <cell r="I118">
            <v>4101</v>
          </cell>
          <cell r="J118" t="str">
            <v>1 Poste autosoportable de acero (21/5050) de ángulo medio (50°) Tipo AU1-21</v>
          </cell>
        </row>
        <row r="119">
          <cell r="C119" t="str">
            <v>EA138COU0S0-400-A2</v>
          </cell>
          <cell r="D119">
            <v>170</v>
          </cell>
          <cell r="E119">
            <v>90</v>
          </cell>
          <cell r="F119">
            <v>3224.1175607676237</v>
          </cell>
          <cell r="G119">
            <v>1</v>
          </cell>
          <cell r="H119" t="str">
            <v>PA19/8300</v>
          </cell>
          <cell r="I119">
            <v>5120</v>
          </cell>
          <cell r="J119" t="str">
            <v>1 Poste autosoportable de acero (19/8300) de ángulo mayor y terminal (90°) Tipo ATU1-19</v>
          </cell>
        </row>
        <row r="120">
          <cell r="C120" t="str">
            <v>EA138COU0D0-240-S1</v>
          </cell>
          <cell r="D120">
            <v>170</v>
          </cell>
          <cell r="E120">
            <v>2</v>
          </cell>
          <cell r="F120">
            <v>137.89024093063261</v>
          </cell>
          <cell r="G120">
            <v>1</v>
          </cell>
          <cell r="H120" t="str">
            <v>PA21/800</v>
          </cell>
          <cell r="I120">
            <v>1238</v>
          </cell>
          <cell r="J120" t="str">
            <v>1 Poste autosoportable de acero (21/800) de suspensión (2°) Tipo SU2-21</v>
          </cell>
        </row>
        <row r="121">
          <cell r="C121" t="str">
            <v>EA138COU0D0-240-S2</v>
          </cell>
          <cell r="D121">
            <v>170</v>
          </cell>
          <cell r="E121">
            <v>25</v>
          </cell>
          <cell r="F121">
            <v>684.82866832666718</v>
          </cell>
          <cell r="G121">
            <v>1</v>
          </cell>
          <cell r="H121" t="str">
            <v>PA21/3550</v>
          </cell>
          <cell r="I121">
            <v>3261</v>
          </cell>
          <cell r="J121" t="str">
            <v>1 Poste autosoportable de acero (21/3550) de suspensión (25°) Tipo SU21-21</v>
          </cell>
        </row>
        <row r="122">
          <cell r="C122" t="str">
            <v>EA138COU0D0-240-A1</v>
          </cell>
          <cell r="D122">
            <v>170</v>
          </cell>
          <cell r="E122">
            <v>50</v>
          </cell>
          <cell r="F122">
            <v>1251.5335676420098</v>
          </cell>
          <cell r="G122">
            <v>2</v>
          </cell>
          <cell r="H122" t="str">
            <v>PA21/3250</v>
          </cell>
          <cell r="I122">
            <v>3079</v>
          </cell>
          <cell r="J122" t="str">
            <v>2 Postes autosoportables de acero (21/3250) de ángulo medio (50°) Tipo AU2-21</v>
          </cell>
        </row>
        <row r="123">
          <cell r="C123" t="str">
            <v>EA138COU0D0-240-A2</v>
          </cell>
          <cell r="D123">
            <v>170</v>
          </cell>
          <cell r="E123">
            <v>90</v>
          </cell>
          <cell r="F123">
            <v>2033.4818415645816</v>
          </cell>
          <cell r="G123">
            <v>2</v>
          </cell>
          <cell r="H123" t="str">
            <v>PA19/5250</v>
          </cell>
          <cell r="I123">
            <v>3802</v>
          </cell>
          <cell r="J123" t="str">
            <v>2 Postes autosoportables de acero (19/5250) de ángulo mayor y terminal (90°) Tipo ATU2-19</v>
          </cell>
        </row>
        <row r="124">
          <cell r="C124" t="str">
            <v>EA138COU0D0-300-S1</v>
          </cell>
          <cell r="D124">
            <v>170</v>
          </cell>
          <cell r="E124">
            <v>2</v>
          </cell>
          <cell r="F124">
            <v>158.58200910051053</v>
          </cell>
          <cell r="G124">
            <v>1</v>
          </cell>
          <cell r="H124" t="str">
            <v>PA21/900</v>
          </cell>
          <cell r="I124">
            <v>1337</v>
          </cell>
          <cell r="J124" t="str">
            <v>1 Poste autosoportable de acero (21/900) de suspensión (2°) Tipo SU2-21</v>
          </cell>
        </row>
        <row r="125">
          <cell r="C125" t="str">
            <v>EA138COU0D0-300-S2</v>
          </cell>
          <cell r="D125">
            <v>170</v>
          </cell>
          <cell r="E125">
            <v>25</v>
          </cell>
          <cell r="F125">
            <v>824.7060132884435</v>
          </cell>
          <cell r="G125">
            <v>1</v>
          </cell>
          <cell r="H125" t="str">
            <v>PA21/4250</v>
          </cell>
          <cell r="I125">
            <v>3666</v>
          </cell>
          <cell r="J125" t="str">
            <v>1 Poste autosoportable de acero (21/4250) de suspensión (25°) Tipo SU21-21</v>
          </cell>
        </row>
        <row r="126">
          <cell r="C126" t="str">
            <v>EA138COU0D0-300-A1</v>
          </cell>
          <cell r="D126">
            <v>170</v>
          </cell>
          <cell r="E126">
            <v>50</v>
          </cell>
          <cell r="F126">
            <v>1514.9038816702773</v>
          </cell>
          <cell r="G126">
            <v>2</v>
          </cell>
          <cell r="H126" t="str">
            <v>PA21/3900</v>
          </cell>
          <cell r="I126">
            <v>3467</v>
          </cell>
          <cell r="J126" t="str">
            <v>2 Postes autosoportables de acero (21/3900) de ángulo medio (50°) Tipo AU2-21</v>
          </cell>
        </row>
        <row r="127">
          <cell r="C127" t="str">
            <v>EA138COU0D0-300-A2</v>
          </cell>
          <cell r="D127">
            <v>170</v>
          </cell>
          <cell r="E127">
            <v>90</v>
          </cell>
          <cell r="F127">
            <v>2467.2496836886535</v>
          </cell>
          <cell r="G127">
            <v>2</v>
          </cell>
          <cell r="H127" t="str">
            <v>PA19/6350</v>
          </cell>
          <cell r="I127">
            <v>4302</v>
          </cell>
          <cell r="J127" t="str">
            <v>2 Postes autosoportables de acero (19/6350) de ángulo mayor y terminal (90°) Tipo ATU2-19</v>
          </cell>
        </row>
        <row r="128">
          <cell r="C128" t="str">
            <v>EA138COU0D0-400-S1</v>
          </cell>
          <cell r="D128">
            <v>170</v>
          </cell>
          <cell r="E128">
            <v>2</v>
          </cell>
          <cell r="F128">
            <v>192.45830860921217</v>
          </cell>
          <cell r="G128">
            <v>1</v>
          </cell>
          <cell r="H128" t="str">
            <v>PA21/1100</v>
          </cell>
          <cell r="I128">
            <v>1523</v>
          </cell>
          <cell r="J128" t="str">
            <v>1 Poste autosoportable de acero (21/1100) de suspensión (2°) Tipo SU2-21</v>
          </cell>
        </row>
        <row r="129">
          <cell r="C129" t="str">
            <v>EA138COU0D0-400-S2</v>
          </cell>
          <cell r="D129">
            <v>170</v>
          </cell>
          <cell r="E129">
            <v>25</v>
          </cell>
          <cell r="F129">
            <v>1067.1883629213467</v>
          </cell>
          <cell r="G129">
            <v>1</v>
          </cell>
          <cell r="H129" t="str">
            <v>PA21/5450</v>
          </cell>
          <cell r="I129">
            <v>4309</v>
          </cell>
          <cell r="J129" t="str">
            <v>1 Poste autosoportable de acero (21/5450) de suspensión (25°) Tipo SU21-21</v>
          </cell>
        </row>
        <row r="130">
          <cell r="C130" t="str">
            <v>EA138COU0D0-400-A1</v>
          </cell>
          <cell r="D130">
            <v>170</v>
          </cell>
          <cell r="E130">
            <v>50</v>
          </cell>
          <cell r="F130">
            <v>1973.5313487619067</v>
          </cell>
          <cell r="G130">
            <v>2</v>
          </cell>
          <cell r="H130" t="str">
            <v>PA21/5050</v>
          </cell>
          <cell r="I130">
            <v>4101</v>
          </cell>
          <cell r="J130" t="str">
            <v>2 Postes autosoportables de acero (21/5050) de ángulo medio (50°) Tipo AU2-21</v>
          </cell>
        </row>
        <row r="131">
          <cell r="C131" t="str">
            <v>EA138COU0D0-400-A2</v>
          </cell>
          <cell r="D131">
            <v>170</v>
          </cell>
          <cell r="E131">
            <v>90</v>
          </cell>
          <cell r="F131">
            <v>3224.1175607676237</v>
          </cell>
          <cell r="G131">
            <v>2</v>
          </cell>
          <cell r="H131" t="str">
            <v>PA19/8300</v>
          </cell>
          <cell r="I131">
            <v>5120</v>
          </cell>
          <cell r="J131" t="str">
            <v>2 Postes autosoportables de acero (19/8300) de ángulo mayor y terminal (90°) Tipo ATU2-19</v>
          </cell>
        </row>
        <row r="132">
          <cell r="C132" t="str">
            <v>EC138SIU0S1-240-S1</v>
          </cell>
          <cell r="D132">
            <v>170</v>
          </cell>
          <cell r="E132">
            <v>2</v>
          </cell>
          <cell r="F132">
            <v>196.23029229400456</v>
          </cell>
          <cell r="G132">
            <v>1</v>
          </cell>
          <cell r="H132" t="str">
            <v>PC25/700</v>
          </cell>
          <cell r="I132">
            <v>5975</v>
          </cell>
          <cell r="J132" t="str">
            <v>1 Poste de concreto (25/700) de suspensión (2°) Tipo SU1-25</v>
          </cell>
        </row>
        <row r="133">
          <cell r="C133" t="str">
            <v>EA138SIU0S1-240-S2</v>
          </cell>
          <cell r="D133">
            <v>170</v>
          </cell>
          <cell r="E133">
            <v>25</v>
          </cell>
          <cell r="F133">
            <v>779.15535717935495</v>
          </cell>
          <cell r="G133">
            <v>1</v>
          </cell>
          <cell r="H133" t="str">
            <v>PA25/2350</v>
          </cell>
          <cell r="I133">
            <v>2973</v>
          </cell>
          <cell r="J133" t="str">
            <v>1 Poste autosoportable de acero (25/2350) de suspensión (25°) Tipo SU11-25</v>
          </cell>
        </row>
        <row r="134">
          <cell r="C134" t="str">
            <v>EA138SIU0S1-240-A1</v>
          </cell>
          <cell r="D134">
            <v>170</v>
          </cell>
          <cell r="E134">
            <v>50</v>
          </cell>
          <cell r="F134">
            <v>1383.1474587711496</v>
          </cell>
          <cell r="G134">
            <v>1</v>
          </cell>
          <cell r="H134" t="str">
            <v>PA25/3900</v>
          </cell>
          <cell r="I134">
            <v>4132</v>
          </cell>
          <cell r="J134" t="str">
            <v>1 Poste autosoportable de acero (25/3900) de ángulo medio (50°) Tipo AU1-25</v>
          </cell>
        </row>
        <row r="135">
          <cell r="C135" t="str">
            <v>EA138SIU0S1-240-A2</v>
          </cell>
          <cell r="D135">
            <v>170</v>
          </cell>
          <cell r="E135">
            <v>90</v>
          </cell>
          <cell r="F135">
            <v>2216.5451969469832</v>
          </cell>
          <cell r="G135">
            <v>1</v>
          </cell>
          <cell r="H135" t="str">
            <v>PA25/6100</v>
          </cell>
          <cell r="I135">
            <v>5527</v>
          </cell>
          <cell r="J135" t="str">
            <v>1 Poste autosoportable de acero (25/6100) de ángulo mayor y terminal (90°) Tipo ATU1-25</v>
          </cell>
        </row>
        <row r="136">
          <cell r="C136" t="str">
            <v>EC138SIU0S1-300-S1</v>
          </cell>
          <cell r="D136">
            <v>170</v>
          </cell>
          <cell r="E136">
            <v>2</v>
          </cell>
          <cell r="F136">
            <v>222.94076861685068</v>
          </cell>
          <cell r="G136">
            <v>1</v>
          </cell>
          <cell r="H136" t="str">
            <v>PC25/800</v>
          </cell>
          <cell r="I136">
            <v>6142</v>
          </cell>
          <cell r="J136" t="str">
            <v>1 Poste de concreto (25/800) de suspensión (2°) Tipo SU1-25</v>
          </cell>
        </row>
        <row r="137">
          <cell r="C137" t="str">
            <v>EA138SIU0S1-300-S2</v>
          </cell>
          <cell r="D137">
            <v>170</v>
          </cell>
          <cell r="E137">
            <v>25</v>
          </cell>
          <cell r="F137">
            <v>922.03456524117939</v>
          </cell>
          <cell r="G137">
            <v>1</v>
          </cell>
          <cell r="H137" t="str">
            <v>PA25/2650</v>
          </cell>
          <cell r="I137">
            <v>3215</v>
          </cell>
          <cell r="J137" t="str">
            <v>1 Poste autosoportable de acero (25/2650) de suspensión (25°) Tipo SU11-25</v>
          </cell>
        </row>
        <row r="138">
          <cell r="C138" t="str">
            <v>EA138SIU0S1-300-A1</v>
          </cell>
          <cell r="D138">
            <v>170</v>
          </cell>
          <cell r="E138">
            <v>50</v>
          </cell>
          <cell r="F138">
            <v>1646.3937614201297</v>
          </cell>
          <cell r="G138">
            <v>1</v>
          </cell>
          <cell r="H138" t="str">
            <v>PA25/4400</v>
          </cell>
          <cell r="I138">
            <v>4469</v>
          </cell>
          <cell r="J138" t="str">
            <v>1 Poste autosoportable de acero (25/4400) de ángulo medio (50°) Tipo AU1-25</v>
          </cell>
        </row>
        <row r="139">
          <cell r="C139" t="str">
            <v>EA138SIU0S1-300-A2</v>
          </cell>
          <cell r="D139">
            <v>170</v>
          </cell>
          <cell r="E139">
            <v>90</v>
          </cell>
          <cell r="F139">
            <v>2645.8758972484497</v>
          </cell>
          <cell r="G139">
            <v>1</v>
          </cell>
          <cell r="H139" t="str">
            <v>PA25/7000</v>
          </cell>
          <cell r="I139">
            <v>6044</v>
          </cell>
          <cell r="J139" t="str">
            <v>1 Poste autosoportable de acero (25/7000) de ángulo mayor y terminal (90°) Tipo ATU1-25</v>
          </cell>
        </row>
        <row r="140">
          <cell r="C140" t="str">
            <v>EC138SIU0S1-400-S1</v>
          </cell>
          <cell r="D140">
            <v>170</v>
          </cell>
          <cell r="E140">
            <v>2</v>
          </cell>
          <cell r="F140">
            <v>265.74790530686909</v>
          </cell>
          <cell r="G140">
            <v>1</v>
          </cell>
          <cell r="H140" t="str">
            <v>PC25/900</v>
          </cell>
          <cell r="I140">
            <v>6261</v>
          </cell>
          <cell r="J140" t="str">
            <v>1 Poste de concreto (25/900) de suspensión (2°) Tipo SU1-25</v>
          </cell>
        </row>
        <row r="141">
          <cell r="C141" t="str">
            <v>EA138SIU0S1-400-S2</v>
          </cell>
          <cell r="D141">
            <v>170</v>
          </cell>
          <cell r="E141">
            <v>25</v>
          </cell>
          <cell r="F141">
            <v>1166.256553363527</v>
          </cell>
          <cell r="G141">
            <v>1</v>
          </cell>
          <cell r="H141" t="str">
            <v>PA25/3200</v>
          </cell>
          <cell r="I141">
            <v>3634</v>
          </cell>
          <cell r="J141" t="str">
            <v>1 Poste autosoportable de acero (25/3200) de suspensión (25°) Tipo SU11-25</v>
          </cell>
        </row>
        <row r="142">
          <cell r="C142" t="str">
            <v>EA138SIU0S1-400-A1</v>
          </cell>
          <cell r="D142">
            <v>170</v>
          </cell>
          <cell r="E142">
            <v>50</v>
          </cell>
          <cell r="F142">
            <v>2099.3097768482658</v>
          </cell>
          <cell r="G142">
            <v>1</v>
          </cell>
          <cell r="H142" t="str">
            <v>PA25/5350</v>
          </cell>
          <cell r="I142">
            <v>5075</v>
          </cell>
          <cell r="J142" t="str">
            <v>1 Poste autosoportable de acero (25/5350) de ángulo medio (50°) Tipo AU1-25</v>
          </cell>
        </row>
        <row r="143">
          <cell r="C143" t="str">
            <v>EA138SIU0S1-400-A2</v>
          </cell>
          <cell r="D143">
            <v>170</v>
          </cell>
          <cell r="E143">
            <v>90</v>
          </cell>
          <cell r="F143">
            <v>3386.7511920596735</v>
          </cell>
          <cell r="G143">
            <v>1</v>
          </cell>
          <cell r="H143" t="str">
            <v>PA25/8500</v>
          </cell>
          <cell r="I143">
            <v>6857</v>
          </cell>
          <cell r="J143" t="str">
            <v>1 Poste autosoportable de acero (25/8500) de ángulo mayor y terminal (90°) Tipo ATU1-25</v>
          </cell>
        </row>
        <row r="144">
          <cell r="C144" t="str">
            <v>EA138SIU0D1-240-S1</v>
          </cell>
          <cell r="D144">
            <v>170</v>
          </cell>
          <cell r="E144">
            <v>2</v>
          </cell>
          <cell r="F144">
            <v>196.23029229400456</v>
          </cell>
          <cell r="G144">
            <v>1</v>
          </cell>
          <cell r="H144" t="str">
            <v>PA25/1100</v>
          </cell>
          <cell r="I144">
            <v>1815</v>
          </cell>
          <cell r="J144" t="str">
            <v>1 Poste autosoportable de acero (25/1100) de suspensión (2°) Tipo SU2-25</v>
          </cell>
        </row>
        <row r="145">
          <cell r="C145" t="str">
            <v>EA138SIU0D1-240-S2</v>
          </cell>
          <cell r="D145">
            <v>170</v>
          </cell>
          <cell r="E145">
            <v>25</v>
          </cell>
          <cell r="F145">
            <v>779.15535717935495</v>
          </cell>
          <cell r="G145">
            <v>1</v>
          </cell>
          <cell r="H145" t="str">
            <v>PA25/3850</v>
          </cell>
          <cell r="I145">
            <v>4098</v>
          </cell>
          <cell r="J145" t="str">
            <v>1 Poste autosoportable de acero (25/3850) de suspensión (25°) Tipo SU21-25</v>
          </cell>
        </row>
        <row r="146">
          <cell r="C146" t="str">
            <v>EA138SIU0D1-240-A1</v>
          </cell>
          <cell r="D146">
            <v>170</v>
          </cell>
          <cell r="E146">
            <v>50</v>
          </cell>
          <cell r="F146">
            <v>1383.1474587711496</v>
          </cell>
          <cell r="G146">
            <v>2</v>
          </cell>
          <cell r="H146" t="str">
            <v>PA25/3900</v>
          </cell>
          <cell r="I146">
            <v>4132</v>
          </cell>
          <cell r="J146" t="str">
            <v>2 Postes autosoportables de acero (25/3900) de ángulo medio (50°) Tipo AU2-25</v>
          </cell>
        </row>
        <row r="147">
          <cell r="C147" t="str">
            <v>EA138SIU0D1-240-A2</v>
          </cell>
          <cell r="D147">
            <v>170</v>
          </cell>
          <cell r="E147">
            <v>90</v>
          </cell>
          <cell r="F147">
            <v>2216.5451969469832</v>
          </cell>
          <cell r="G147">
            <v>2</v>
          </cell>
          <cell r="H147" t="str">
            <v>PA25/6100</v>
          </cell>
          <cell r="I147">
            <v>5527</v>
          </cell>
          <cell r="J147" t="str">
            <v>2 Postes autosoportables de acero (25/6100) de ángulo mayor y terminal (90°) Tipo ATU2-25</v>
          </cell>
        </row>
        <row r="148">
          <cell r="C148" t="str">
            <v>EA138SIU0D1-300-S1</v>
          </cell>
          <cell r="D148">
            <v>170</v>
          </cell>
          <cell r="E148">
            <v>2</v>
          </cell>
          <cell r="F148">
            <v>222.94076861685068</v>
          </cell>
          <cell r="G148">
            <v>1</v>
          </cell>
          <cell r="H148" t="str">
            <v>PA25/1200</v>
          </cell>
          <cell r="I148">
            <v>1921</v>
          </cell>
          <cell r="J148" t="str">
            <v>1 Poste autosoportable de acero (25/1200) de suspensión (2°) Tipo SU2-25</v>
          </cell>
        </row>
        <row r="149">
          <cell r="C149" t="str">
            <v>EA138SIU0D1-300-S2</v>
          </cell>
          <cell r="D149">
            <v>170</v>
          </cell>
          <cell r="E149">
            <v>25</v>
          </cell>
          <cell r="F149">
            <v>922.03456524117939</v>
          </cell>
          <cell r="G149">
            <v>1</v>
          </cell>
          <cell r="H149" t="str">
            <v>PA25/4450</v>
          </cell>
          <cell r="I149">
            <v>4502</v>
          </cell>
          <cell r="J149" t="str">
            <v>1 Poste autosoportable de acero (25/4450) de suspensión (25°) Tipo SU21-25</v>
          </cell>
        </row>
        <row r="150">
          <cell r="C150" t="str">
            <v>EA138SIU0D1-300-A1</v>
          </cell>
          <cell r="D150">
            <v>170</v>
          </cell>
          <cell r="E150">
            <v>50</v>
          </cell>
          <cell r="F150">
            <v>1646.3937614201297</v>
          </cell>
          <cell r="G150">
            <v>2</v>
          </cell>
          <cell r="H150" t="str">
            <v>PA25/4400</v>
          </cell>
          <cell r="I150">
            <v>4469</v>
          </cell>
          <cell r="J150" t="str">
            <v>2 Postes autosoportables de acero (25/4400) de ángulo medio (50°) Tipo AU2-25</v>
          </cell>
        </row>
        <row r="151">
          <cell r="C151" t="str">
            <v>EA138SIU0D1-300-A2</v>
          </cell>
          <cell r="D151">
            <v>170</v>
          </cell>
          <cell r="E151">
            <v>90</v>
          </cell>
          <cell r="F151">
            <v>2645.8758972484497</v>
          </cell>
          <cell r="G151">
            <v>2</v>
          </cell>
          <cell r="H151" t="str">
            <v>PA25/7000</v>
          </cell>
          <cell r="I151">
            <v>6044</v>
          </cell>
          <cell r="J151" t="str">
            <v>2 Postes autosoportables de acero (25/7000) de ángulo mayor y terminal (90°) Tipo ATU2-25</v>
          </cell>
        </row>
        <row r="152">
          <cell r="C152" t="str">
            <v>EA138SIU0D1-400-S1</v>
          </cell>
          <cell r="D152">
            <v>170</v>
          </cell>
          <cell r="E152">
            <v>2</v>
          </cell>
          <cell r="F152">
            <v>265.74790530686909</v>
          </cell>
          <cell r="G152">
            <v>1</v>
          </cell>
          <cell r="H152" t="str">
            <v>PA25/1400</v>
          </cell>
          <cell r="I152">
            <v>2123</v>
          </cell>
          <cell r="J152" t="str">
            <v>1 Poste autosoportable de acero (25/1400) de suspensión (2°) Tipo SU2-25</v>
          </cell>
        </row>
        <row r="153">
          <cell r="C153" t="str">
            <v>EA138SIU0D1-400-S2</v>
          </cell>
          <cell r="D153">
            <v>170</v>
          </cell>
          <cell r="E153">
            <v>25</v>
          </cell>
          <cell r="F153">
            <v>1166.256553363527</v>
          </cell>
          <cell r="G153">
            <v>1</v>
          </cell>
          <cell r="H153" t="str">
            <v>PA25/5450</v>
          </cell>
          <cell r="I153">
            <v>5136</v>
          </cell>
          <cell r="J153" t="str">
            <v>1 Poste autosoportable de acero (25/5450) de suspensión (25°) Tipo SU21-25</v>
          </cell>
        </row>
        <row r="154">
          <cell r="C154" t="str">
            <v>EA138SIU0D1-400-A1</v>
          </cell>
          <cell r="D154">
            <v>170</v>
          </cell>
          <cell r="E154">
            <v>50</v>
          </cell>
          <cell r="F154">
            <v>2099.3097768482658</v>
          </cell>
          <cell r="G154">
            <v>2</v>
          </cell>
          <cell r="H154" t="str">
            <v>PA25/5350</v>
          </cell>
          <cell r="I154">
            <v>5075</v>
          </cell>
          <cell r="J154" t="str">
            <v>2 Postes autosoportables de acero (25/5350) de ángulo medio (50°) Tipo AU2-25</v>
          </cell>
        </row>
        <row r="155">
          <cell r="C155" t="str">
            <v>EA138SIU0D1-400-A2</v>
          </cell>
          <cell r="D155">
            <v>170</v>
          </cell>
          <cell r="E155">
            <v>90</v>
          </cell>
          <cell r="F155">
            <v>3386.7511920596735</v>
          </cell>
          <cell r="G155">
            <v>2</v>
          </cell>
          <cell r="H155" t="str">
            <v>PA25/8500</v>
          </cell>
          <cell r="I155">
            <v>6857</v>
          </cell>
          <cell r="J155" t="str">
            <v>2 Postes autosoportables de acero (25/8500) de ángulo mayor y terminal (90°) Tipo ATU2-25</v>
          </cell>
        </row>
        <row r="156">
          <cell r="C156" t="str">
            <v>EC138SEU0S1-240-S1</v>
          </cell>
          <cell r="D156">
            <v>170</v>
          </cell>
          <cell r="E156">
            <v>2</v>
          </cell>
          <cell r="F156">
            <v>163.49364995194455</v>
          </cell>
          <cell r="G156">
            <v>1</v>
          </cell>
          <cell r="H156" t="str">
            <v>PC25/600</v>
          </cell>
          <cell r="I156">
            <v>6006</v>
          </cell>
          <cell r="J156" t="str">
            <v>1 Poste de concreto (25/600) de suspensión (2°) Tipo SU1-25</v>
          </cell>
        </row>
        <row r="157">
          <cell r="C157" t="str">
            <v>EA138SEU0S1-240-S2</v>
          </cell>
          <cell r="D157">
            <v>170</v>
          </cell>
          <cell r="E157">
            <v>25</v>
          </cell>
          <cell r="F157">
            <v>821.42893257680362</v>
          </cell>
          <cell r="G157">
            <v>1</v>
          </cell>
          <cell r="H157" t="str">
            <v>PA25/2450</v>
          </cell>
          <cell r="I157">
            <v>3055</v>
          </cell>
          <cell r="J157" t="str">
            <v>1 Poste autosoportable de acero (25/2450) de suspensión (25°) Tipo SU11-25</v>
          </cell>
        </row>
        <row r="158">
          <cell r="C158" t="str">
            <v>EA138SEU0S1-240-A1</v>
          </cell>
          <cell r="D158">
            <v>170</v>
          </cell>
          <cell r="E158">
            <v>50</v>
          </cell>
          <cell r="F158">
            <v>1503.1421372442651</v>
          </cell>
          <cell r="G158">
            <v>1</v>
          </cell>
          <cell r="H158" t="str">
            <v>PA25/4200</v>
          </cell>
          <cell r="I158">
            <v>4336</v>
          </cell>
          <cell r="J158" t="str">
            <v>1 Poste autosoportable de acero (25/4200) de ángulo medio (50°) Tipo AU1-25</v>
          </cell>
        </row>
        <row r="159">
          <cell r="C159" t="str">
            <v>EA138SEU0S1-240-A2</v>
          </cell>
          <cell r="D159">
            <v>170</v>
          </cell>
          <cell r="E159">
            <v>90</v>
          </cell>
          <cell r="F159">
            <v>2443.7806677104059</v>
          </cell>
          <cell r="G159">
            <v>1</v>
          </cell>
          <cell r="H159" t="str">
            <v>PA25/6750</v>
          </cell>
          <cell r="I159">
            <v>5903</v>
          </cell>
          <cell r="J159" t="str">
            <v>1 Poste autosoportable de acero (25/6750) de ángulo mayor y terminal (90°) Tipo ATU1-25</v>
          </cell>
        </row>
        <row r="160">
          <cell r="C160" t="str">
            <v>EC138SEU0S1-300-S1</v>
          </cell>
          <cell r="D160">
            <v>170</v>
          </cell>
          <cell r="E160">
            <v>2</v>
          </cell>
          <cell r="F160">
            <v>188.17932283668864</v>
          </cell>
          <cell r="G160">
            <v>1</v>
          </cell>
          <cell r="H160" t="str">
            <v>PC25/700</v>
          </cell>
          <cell r="I160">
            <v>5975</v>
          </cell>
          <cell r="J160" t="str">
            <v>1 Poste de concreto (25/700) de suspensión (2°) Tipo SU1-25</v>
          </cell>
        </row>
        <row r="161">
          <cell r="C161" t="str">
            <v>EA138SEU0S1-300-S2</v>
          </cell>
          <cell r="D161">
            <v>170</v>
          </cell>
          <cell r="E161">
            <v>25</v>
          </cell>
          <cell r="F161">
            <v>990.23706011024115</v>
          </cell>
          <cell r="G161">
            <v>1</v>
          </cell>
          <cell r="H161" t="str">
            <v>PA25/2800</v>
          </cell>
          <cell r="I161">
            <v>3332</v>
          </cell>
          <cell r="J161" t="str">
            <v>1 Poste autosoportable de acero (25/2800) de suspensión (25°) Tipo SU11-25</v>
          </cell>
        </row>
        <row r="162">
          <cell r="C162" t="str">
            <v>EA138SEU0S1-300-A1</v>
          </cell>
          <cell r="D162">
            <v>170</v>
          </cell>
          <cell r="E162">
            <v>50</v>
          </cell>
          <cell r="F162">
            <v>1821.2813358081673</v>
          </cell>
          <cell r="G162">
            <v>1</v>
          </cell>
          <cell r="H162" t="str">
            <v>PA25/4850</v>
          </cell>
          <cell r="I162">
            <v>4761</v>
          </cell>
          <cell r="J162" t="str">
            <v>1 Poste autosoportable de acero (25/4850) de ángulo medio (50°) Tipo AU1-25</v>
          </cell>
        </row>
        <row r="163">
          <cell r="C163" t="str">
            <v>EA138SEU0S1-300-A2</v>
          </cell>
          <cell r="D163">
            <v>170</v>
          </cell>
          <cell r="E163">
            <v>90</v>
          </cell>
          <cell r="F163">
            <v>2967.9692111385466</v>
          </cell>
          <cell r="G163">
            <v>1</v>
          </cell>
          <cell r="H163" t="str">
            <v>PA25/7800</v>
          </cell>
          <cell r="I163">
            <v>6484</v>
          </cell>
          <cell r="J163" t="str">
            <v>1 Poste autosoportable de acero (25/7800) de ángulo mayor y terminal (90°) Tipo ATU1-25</v>
          </cell>
        </row>
        <row r="164">
          <cell r="C164" t="str">
            <v>EC138SEU0S1-400-S1</v>
          </cell>
          <cell r="D164">
            <v>170</v>
          </cell>
          <cell r="E164">
            <v>2</v>
          </cell>
          <cell r="F164">
            <v>228.61251464438618</v>
          </cell>
          <cell r="G164">
            <v>1</v>
          </cell>
          <cell r="H164" t="str">
            <v>PC25/800</v>
          </cell>
          <cell r="I164">
            <v>6142</v>
          </cell>
          <cell r="J164" t="str">
            <v>1 Poste de concreto (25/800) de suspensión (2°) Tipo SU1-25</v>
          </cell>
        </row>
        <row r="165">
          <cell r="C165" t="str">
            <v>EA138SEU0S1-400-S2</v>
          </cell>
          <cell r="D165">
            <v>170</v>
          </cell>
          <cell r="E165">
            <v>25</v>
          </cell>
          <cell r="F165">
            <v>1282.6875502177265</v>
          </cell>
          <cell r="G165">
            <v>1</v>
          </cell>
          <cell r="H165" t="str">
            <v>PA25/3450</v>
          </cell>
          <cell r="I165">
            <v>3816</v>
          </cell>
          <cell r="J165" t="str">
            <v>1 Poste autosoportable de acero (25/3450) de suspensión (25°) Tipo SU11-25</v>
          </cell>
        </row>
        <row r="166">
          <cell r="C166" t="str">
            <v>EA138SEU0S1-400-A1</v>
          </cell>
          <cell r="D166">
            <v>170</v>
          </cell>
          <cell r="E166">
            <v>50</v>
          </cell>
          <cell r="F166">
            <v>2374.8570833576409</v>
          </cell>
          <cell r="G166">
            <v>1</v>
          </cell>
          <cell r="H166" t="str">
            <v>PA25/6000</v>
          </cell>
          <cell r="I166">
            <v>5468</v>
          </cell>
          <cell r="J166" t="str">
            <v>1 Poste autosoportable de acero (25/6000) de ángulo medio (50°) Tipo AU1-25</v>
          </cell>
        </row>
        <row r="167">
          <cell r="C167" t="str">
            <v>EA138SEU0S1-400-A2</v>
          </cell>
          <cell r="D167">
            <v>170</v>
          </cell>
          <cell r="E167">
            <v>90</v>
          </cell>
          <cell r="F167">
            <v>3881.8496685661871</v>
          </cell>
          <cell r="G167">
            <v>1</v>
          </cell>
          <cell r="H167" t="str">
            <v>PA25/9700</v>
          </cell>
          <cell r="I167">
            <v>7471</v>
          </cell>
          <cell r="J167" t="str">
            <v>1 Poste autosoportable de acero (25/9700) de ángulo mayor y terminal (90°) Tipo ATU1-25</v>
          </cell>
        </row>
        <row r="168">
          <cell r="C168" t="str">
            <v>EA138SEU0D1-240-S1</v>
          </cell>
          <cell r="D168">
            <v>170</v>
          </cell>
          <cell r="E168">
            <v>2</v>
          </cell>
          <cell r="F168">
            <v>163.49364995194455</v>
          </cell>
          <cell r="G168">
            <v>1</v>
          </cell>
          <cell r="H168" t="str">
            <v>PA25/900</v>
          </cell>
          <cell r="I168">
            <v>1593</v>
          </cell>
          <cell r="J168" t="str">
            <v>1 Poste autosoportable de acero (25/900) de suspensión (2°) Tipo SU2-25</v>
          </cell>
        </row>
        <row r="169">
          <cell r="C169" t="str">
            <v>EA138SEU0D1-240-S2</v>
          </cell>
          <cell r="D169">
            <v>170</v>
          </cell>
          <cell r="E169">
            <v>25</v>
          </cell>
          <cell r="F169">
            <v>821.42893257680362</v>
          </cell>
          <cell r="G169">
            <v>1</v>
          </cell>
          <cell r="H169" t="str">
            <v>PA25/4050</v>
          </cell>
          <cell r="I169">
            <v>4235</v>
          </cell>
          <cell r="J169" t="str">
            <v>1 Poste autosoportable de acero (25/4050) de suspensión (25°) Tipo SU21-25</v>
          </cell>
        </row>
        <row r="170">
          <cell r="C170" t="str">
            <v>EA138SEU0D1-240-A1</v>
          </cell>
          <cell r="D170">
            <v>170</v>
          </cell>
          <cell r="E170">
            <v>50</v>
          </cell>
          <cell r="F170">
            <v>1503.1421372442651</v>
          </cell>
          <cell r="G170">
            <v>2</v>
          </cell>
          <cell r="H170" t="str">
            <v>PA25/4200</v>
          </cell>
          <cell r="I170">
            <v>4336</v>
          </cell>
          <cell r="J170" t="str">
            <v>2 Postes autosoportables de acero (25/4200) de ángulo medio (50°) Tipo AU2-25</v>
          </cell>
        </row>
        <row r="171">
          <cell r="C171" t="str">
            <v>EA138SEU0D1-240-A2</v>
          </cell>
          <cell r="D171">
            <v>170</v>
          </cell>
          <cell r="E171">
            <v>90</v>
          </cell>
          <cell r="F171">
            <v>2443.7806677104059</v>
          </cell>
          <cell r="G171">
            <v>2</v>
          </cell>
          <cell r="H171" t="str">
            <v>PA25/6750</v>
          </cell>
          <cell r="I171">
            <v>5903</v>
          </cell>
          <cell r="J171" t="str">
            <v>2 Postes autosoportables de acero (25/6750) de ángulo mayor y terminal (90°) Tipo ATU2-25</v>
          </cell>
        </row>
        <row r="172">
          <cell r="C172" t="str">
            <v>EA138SEU0D1-300-S1</v>
          </cell>
          <cell r="D172">
            <v>170</v>
          </cell>
          <cell r="E172">
            <v>2</v>
          </cell>
          <cell r="F172">
            <v>188.17932283668864</v>
          </cell>
          <cell r="G172">
            <v>1</v>
          </cell>
          <cell r="H172" t="str">
            <v>PA25/1000</v>
          </cell>
          <cell r="I172">
            <v>1706</v>
          </cell>
          <cell r="J172" t="str">
            <v>1 Poste autosoportable de acero (25/1000) de suspensión (2°) Tipo SU2-25</v>
          </cell>
        </row>
        <row r="173">
          <cell r="C173" t="str">
            <v>EA138SEU0D1-300-S2</v>
          </cell>
          <cell r="D173">
            <v>170</v>
          </cell>
          <cell r="E173">
            <v>25</v>
          </cell>
          <cell r="F173">
            <v>990.23706011024115</v>
          </cell>
          <cell r="G173">
            <v>1</v>
          </cell>
          <cell r="H173" t="str">
            <v>PA25/4750</v>
          </cell>
          <cell r="I173">
            <v>4697</v>
          </cell>
          <cell r="J173" t="str">
            <v>1 Poste autosoportable de acero (25/4750) de suspensión (25°) Tipo SU21-25</v>
          </cell>
        </row>
        <row r="174">
          <cell r="C174" t="str">
            <v>EA138SEU0D1-300-A1</v>
          </cell>
          <cell r="D174">
            <v>170</v>
          </cell>
          <cell r="E174">
            <v>50</v>
          </cell>
          <cell r="F174">
            <v>1821.2813358081673</v>
          </cell>
          <cell r="G174">
            <v>2</v>
          </cell>
          <cell r="H174" t="str">
            <v>PA25/4850</v>
          </cell>
          <cell r="I174">
            <v>4761</v>
          </cell>
          <cell r="J174" t="str">
            <v>2 Postes autosoportables de acero (25/4850) de ángulo medio (50°) Tipo AU2-25</v>
          </cell>
        </row>
        <row r="175">
          <cell r="C175" t="str">
            <v>EA138SEU0D1-300-A2</v>
          </cell>
          <cell r="D175">
            <v>170</v>
          </cell>
          <cell r="E175">
            <v>90</v>
          </cell>
          <cell r="F175">
            <v>2967.9692111385466</v>
          </cell>
          <cell r="G175">
            <v>2</v>
          </cell>
          <cell r="H175" t="str">
            <v>PA25/7800</v>
          </cell>
          <cell r="I175">
            <v>6484</v>
          </cell>
          <cell r="J175" t="str">
            <v>2 Postes autosoportables de acero (25/7800) de ángulo mayor y terminal (90°) Tipo ATU2-25</v>
          </cell>
        </row>
        <row r="176">
          <cell r="C176" t="str">
            <v>EA138SEU0D1-400-S1</v>
          </cell>
          <cell r="D176">
            <v>170</v>
          </cell>
          <cell r="E176">
            <v>2</v>
          </cell>
          <cell r="F176">
            <v>228.61251464438618</v>
          </cell>
          <cell r="G176">
            <v>1</v>
          </cell>
          <cell r="H176" t="str">
            <v>PA25/1150</v>
          </cell>
          <cell r="I176">
            <v>1868</v>
          </cell>
          <cell r="J176" t="str">
            <v>1 Poste autosoportable de acero (25/1150) de suspensión (2°) Tipo SU2-25</v>
          </cell>
        </row>
        <row r="177">
          <cell r="C177" t="str">
            <v>EA138SEU0D1-400-S2</v>
          </cell>
          <cell r="D177">
            <v>170</v>
          </cell>
          <cell r="E177">
            <v>25</v>
          </cell>
          <cell r="F177">
            <v>1282.6875502177265</v>
          </cell>
          <cell r="G177">
            <v>1</v>
          </cell>
          <cell r="H177" t="str">
            <v>PA25/5950</v>
          </cell>
          <cell r="I177">
            <v>5438</v>
          </cell>
          <cell r="J177" t="str">
            <v>1 Poste autosoportable de acero (25/5950) de suspensión (25°) Tipo SU21-25</v>
          </cell>
        </row>
        <row r="178">
          <cell r="C178" t="str">
            <v>EA138SEU0D1-400-A1</v>
          </cell>
          <cell r="D178">
            <v>170</v>
          </cell>
          <cell r="E178">
            <v>50</v>
          </cell>
          <cell r="F178">
            <v>2374.8570833576409</v>
          </cell>
          <cell r="G178">
            <v>2</v>
          </cell>
          <cell r="H178" t="str">
            <v>PA25/6000</v>
          </cell>
          <cell r="I178">
            <v>5468</v>
          </cell>
          <cell r="J178" t="str">
            <v>2 Postes autosoportables de acero (25/6000) de ángulo medio (50°) Tipo AU2-25</v>
          </cell>
        </row>
        <row r="179">
          <cell r="C179" t="str">
            <v>EA138SEU0D1-400-A2</v>
          </cell>
          <cell r="D179">
            <v>170</v>
          </cell>
          <cell r="E179">
            <v>90</v>
          </cell>
          <cell r="F179">
            <v>3881.8496685661871</v>
          </cell>
          <cell r="G179">
            <v>2</v>
          </cell>
          <cell r="H179" t="str">
            <v>PA25/9700</v>
          </cell>
          <cell r="I179">
            <v>7471</v>
          </cell>
          <cell r="J179" t="str">
            <v>2 Postes autosoportables de acero (25/9700) de ángulo mayor y terminal (90°) Tipo ATU2-25</v>
          </cell>
        </row>
        <row r="180">
          <cell r="C180" t="str">
            <v>EC060COU0S09150-S1</v>
          </cell>
          <cell r="D180">
            <v>200</v>
          </cell>
          <cell r="E180">
            <v>2</v>
          </cell>
          <cell r="F180">
            <v>541.70495417500513</v>
          </cell>
          <cell r="G180">
            <v>1</v>
          </cell>
          <cell r="H180" t="str">
            <v>PC23/1600</v>
          </cell>
          <cell r="I180">
            <v>2053</v>
          </cell>
          <cell r="J180" t="str">
            <v>1 Poste de concreto (23/1600) de suspensión (2°) Tipo SU1-23</v>
          </cell>
        </row>
        <row r="181">
          <cell r="C181" t="str">
            <v>EA060COU0S09150-S2</v>
          </cell>
          <cell r="D181">
            <v>200</v>
          </cell>
          <cell r="E181">
            <v>25</v>
          </cell>
          <cell r="F181">
            <v>967.43855744003622</v>
          </cell>
          <cell r="G181">
            <v>1</v>
          </cell>
          <cell r="H181" t="str">
            <v>PA19/2700</v>
          </cell>
          <cell r="I181">
            <v>2468</v>
          </cell>
          <cell r="J181" t="str">
            <v>1 Poste autosoportable de acero (19/2700) de suspensión (25°) Tipo SU11-19</v>
          </cell>
        </row>
        <row r="182">
          <cell r="C182" t="str">
            <v>EA060COU0S09150-A1</v>
          </cell>
          <cell r="D182">
            <v>200</v>
          </cell>
          <cell r="E182">
            <v>50</v>
          </cell>
          <cell r="F182">
            <v>1538.7949052267941</v>
          </cell>
          <cell r="G182">
            <v>1</v>
          </cell>
          <cell r="H182" t="str">
            <v>PA22/4300</v>
          </cell>
          <cell r="I182">
            <v>3852</v>
          </cell>
          <cell r="J182" t="str">
            <v>1 Poste autosoportable de acero (22/4300) de ángulo medio (50°) Tipo AU1-22</v>
          </cell>
        </row>
        <row r="183">
          <cell r="C183" t="str">
            <v>EA060COU0S09150-A2</v>
          </cell>
          <cell r="D183">
            <v>200</v>
          </cell>
          <cell r="E183">
            <v>90</v>
          </cell>
          <cell r="F183">
            <v>2248.7360055039076</v>
          </cell>
          <cell r="G183">
            <v>1</v>
          </cell>
          <cell r="H183" t="str">
            <v>PA22/6250</v>
          </cell>
          <cell r="I183">
            <v>4926</v>
          </cell>
          <cell r="J183" t="str">
            <v>1 Poste autosoportable de acero (22/6250) de ángulo mayor y terminal (90°) Tipo ATU1-22</v>
          </cell>
        </row>
        <row r="184">
          <cell r="C184" t="str">
            <v>EC060COU0D09150-S1</v>
          </cell>
          <cell r="D184">
            <v>200</v>
          </cell>
          <cell r="E184">
            <v>2</v>
          </cell>
          <cell r="F184">
            <v>579.27317667487705</v>
          </cell>
          <cell r="G184">
            <v>1</v>
          </cell>
          <cell r="H184" t="str">
            <v>PC25/3400</v>
          </cell>
          <cell r="I184">
            <v>3750</v>
          </cell>
          <cell r="J184" t="str">
            <v>1 Poste de concreto (25/3400) de suspensión (2°) Tipo SU2-25</v>
          </cell>
        </row>
        <row r="185">
          <cell r="C185" t="str">
            <v>EA060COU0D09150-S2</v>
          </cell>
          <cell r="D185">
            <v>200</v>
          </cell>
          <cell r="E185">
            <v>25</v>
          </cell>
          <cell r="F185">
            <v>1007.086201849495</v>
          </cell>
          <cell r="G185">
            <v>1</v>
          </cell>
          <cell r="H185" t="str">
            <v>PA21/5850</v>
          </cell>
          <cell r="I185">
            <v>4501</v>
          </cell>
          <cell r="J185" t="str">
            <v>1 Poste autosoportable de acero (21/5850) de suspensión (25°) Tipo SU21-21</v>
          </cell>
        </row>
        <row r="186">
          <cell r="C186" t="str">
            <v>EA060COU0D09150-A1</v>
          </cell>
          <cell r="D186">
            <v>200</v>
          </cell>
          <cell r="E186">
            <v>50</v>
          </cell>
          <cell r="F186">
            <v>1538.7949052267941</v>
          </cell>
          <cell r="G186">
            <v>2</v>
          </cell>
          <cell r="H186" t="str">
            <v>PA22/4500</v>
          </cell>
          <cell r="I186">
            <v>3962</v>
          </cell>
          <cell r="J186" t="str">
            <v>2 Postes autosoportables de acero (22/4500) de ángulo medio (50°) Tipo AU2-22</v>
          </cell>
        </row>
        <row r="187">
          <cell r="C187" t="str">
            <v>EA060COU0D09150-A2</v>
          </cell>
          <cell r="D187">
            <v>200</v>
          </cell>
          <cell r="E187">
            <v>90</v>
          </cell>
          <cell r="F187">
            <v>2248.7360055039076</v>
          </cell>
          <cell r="G187">
            <v>2</v>
          </cell>
          <cell r="H187" t="str">
            <v>PA22/6550</v>
          </cell>
          <cell r="I187">
            <v>5066</v>
          </cell>
          <cell r="J187" t="str">
            <v>2 Postes autosoportables de acero (22/6550) de ángulo mayor y terminal (90°) Tipo ATU2-22</v>
          </cell>
        </row>
        <row r="188">
          <cell r="C188" t="str">
            <v>EC060COU0S0-070-S1</v>
          </cell>
          <cell r="D188">
            <v>170</v>
          </cell>
          <cell r="E188">
            <v>2</v>
          </cell>
          <cell r="F188">
            <v>73.430416950654006</v>
          </cell>
          <cell r="G188">
            <v>1</v>
          </cell>
          <cell r="H188" t="str">
            <v>PC18/300</v>
          </cell>
          <cell r="I188">
            <v>3638</v>
          </cell>
          <cell r="J188" t="str">
            <v>1 Poste de concreto (18/300) de suspensión (2°) Tipo SU1-18</v>
          </cell>
        </row>
        <row r="189">
          <cell r="C189" t="str">
            <v>EA060COU0S0-070-S2</v>
          </cell>
          <cell r="D189">
            <v>170</v>
          </cell>
          <cell r="E189">
            <v>25</v>
          </cell>
          <cell r="F189">
            <v>283.69223962846979</v>
          </cell>
          <cell r="G189">
            <v>1</v>
          </cell>
          <cell r="H189" t="str">
            <v>PA17/850</v>
          </cell>
          <cell r="I189">
            <v>1041</v>
          </cell>
          <cell r="J189" t="str">
            <v>1 Poste autosoportable de acero (17/850) de suspensión (25°) Tipo SU11-17</v>
          </cell>
        </row>
        <row r="190">
          <cell r="C190" t="str">
            <v>EA060COU0S0-070-A1</v>
          </cell>
          <cell r="D190">
            <v>170</v>
          </cell>
          <cell r="E190">
            <v>50</v>
          </cell>
          <cell r="F190">
            <v>501.55296961556149</v>
          </cell>
          <cell r="G190">
            <v>1</v>
          </cell>
          <cell r="H190" t="str">
            <v>PA18/1400</v>
          </cell>
          <cell r="I190">
            <v>1525</v>
          </cell>
          <cell r="J190" t="str">
            <v>1 Poste autosoportable de acero (18/1400) de ángulo medio (50°) Tipo AU1-18</v>
          </cell>
        </row>
        <row r="191">
          <cell r="C191" t="str">
            <v>EA060COU0S0-070-A2</v>
          </cell>
          <cell r="D191">
            <v>170</v>
          </cell>
          <cell r="E191">
            <v>90</v>
          </cell>
          <cell r="F191">
            <v>802.16060857321133</v>
          </cell>
          <cell r="G191">
            <v>1</v>
          </cell>
          <cell r="H191" t="str">
            <v>PA17/2150</v>
          </cell>
          <cell r="I191">
            <v>1902</v>
          </cell>
          <cell r="J191" t="str">
            <v>1 Poste autosoportable de acero (17/2150) de ángulo mayor y terminal (90°) Tipo ATU1-17</v>
          </cell>
        </row>
        <row r="192">
          <cell r="C192" t="str">
            <v>EC060COU0S0-120-S1</v>
          </cell>
          <cell r="D192">
            <v>170</v>
          </cell>
          <cell r="E192">
            <v>2</v>
          </cell>
          <cell r="F192">
            <v>103.44801259658075</v>
          </cell>
          <cell r="G192">
            <v>1</v>
          </cell>
          <cell r="H192" t="str">
            <v>PC18/400</v>
          </cell>
          <cell r="I192">
            <v>3696</v>
          </cell>
          <cell r="J192" t="str">
            <v>1 Poste de concreto (18/400) de suspensión (2°) Tipo SU1-18</v>
          </cell>
        </row>
        <row r="193">
          <cell r="C193" t="str">
            <v>EA060COU0S0-120-S2</v>
          </cell>
          <cell r="D193">
            <v>170</v>
          </cell>
          <cell r="E193">
            <v>25</v>
          </cell>
          <cell r="F193">
            <v>446.97156813769527</v>
          </cell>
          <cell r="G193">
            <v>1</v>
          </cell>
          <cell r="H193" t="str">
            <v>PA17/1300</v>
          </cell>
          <cell r="I193">
            <v>1372</v>
          </cell>
          <cell r="J193" t="str">
            <v>1 Poste autosoportable de acero (17/1300) de suspensión (25°) Tipo SU11-17</v>
          </cell>
        </row>
        <row r="194">
          <cell r="C194" t="str">
            <v>EA060COU0S0-120-A1</v>
          </cell>
          <cell r="D194">
            <v>170</v>
          </cell>
          <cell r="E194">
            <v>50</v>
          </cell>
          <cell r="F194">
            <v>802.91013855818574</v>
          </cell>
          <cell r="G194">
            <v>1</v>
          </cell>
          <cell r="H194" t="str">
            <v>PA18/2150</v>
          </cell>
          <cell r="I194">
            <v>2015</v>
          </cell>
          <cell r="J194" t="str">
            <v>1 Poste autosoportable de acero (18/2150) de ángulo medio (50°) Tipo AU1-18</v>
          </cell>
        </row>
        <row r="195">
          <cell r="C195" t="str">
            <v>EA060COU0S0-120-A2</v>
          </cell>
          <cell r="D195">
            <v>170</v>
          </cell>
          <cell r="E195">
            <v>90</v>
          </cell>
          <cell r="F195">
            <v>1294.03973898872</v>
          </cell>
          <cell r="G195">
            <v>1</v>
          </cell>
          <cell r="H195" t="str">
            <v>PA17/3400</v>
          </cell>
          <cell r="I195">
            <v>2562</v>
          </cell>
          <cell r="J195" t="str">
            <v>1 Poste autosoportable de acero (17/3400) de ángulo mayor y terminal (90°) Tipo ATU1-17</v>
          </cell>
        </row>
        <row r="196">
          <cell r="C196" t="str">
            <v>EC060COU0S0-240-S1</v>
          </cell>
          <cell r="D196">
            <v>170</v>
          </cell>
          <cell r="E196">
            <v>2</v>
          </cell>
          <cell r="F196">
            <v>173.2216442924946</v>
          </cell>
          <cell r="G196">
            <v>1</v>
          </cell>
          <cell r="H196" t="str">
            <v>PC18/600</v>
          </cell>
          <cell r="I196">
            <v>3850</v>
          </cell>
          <cell r="J196" t="str">
            <v>1 Poste de concreto (18/600) de suspensión (2°) Tipo SU1-18</v>
          </cell>
        </row>
        <row r="197">
          <cell r="C197" t="str">
            <v>EA060COU0S0-240-S2</v>
          </cell>
          <cell r="D197">
            <v>170</v>
          </cell>
          <cell r="E197">
            <v>25</v>
          </cell>
          <cell r="F197">
            <v>816.67861769959416</v>
          </cell>
          <cell r="G197">
            <v>1</v>
          </cell>
          <cell r="H197" t="str">
            <v>PA17/2300</v>
          </cell>
          <cell r="I197">
            <v>1987</v>
          </cell>
          <cell r="J197" t="str">
            <v>1 Poste autosoportable de acero (17/2300) de suspensión (25°) Tipo SU11-17</v>
          </cell>
        </row>
        <row r="198">
          <cell r="C198" t="str">
            <v>EA060COU0S0-240-A1</v>
          </cell>
          <cell r="D198">
            <v>170</v>
          </cell>
          <cell r="E198">
            <v>50</v>
          </cell>
          <cell r="F198">
            <v>1483.3902639529385</v>
          </cell>
          <cell r="G198">
            <v>1</v>
          </cell>
          <cell r="H198" t="str">
            <v>PA18/3950</v>
          </cell>
          <cell r="I198">
            <v>2992</v>
          </cell>
          <cell r="J198" t="str">
            <v>1 Poste autosoportable de acero (18/3950) de ángulo medio (50°) Tipo AU1-18</v>
          </cell>
        </row>
        <row r="199">
          <cell r="C199" t="str">
            <v>EA060COU0S0-240-A2</v>
          </cell>
          <cell r="D199">
            <v>170</v>
          </cell>
          <cell r="E199">
            <v>90</v>
          </cell>
          <cell r="F199">
            <v>2403.329409744199</v>
          </cell>
          <cell r="G199">
            <v>1</v>
          </cell>
          <cell r="H199" t="str">
            <v>PA18/6300</v>
          </cell>
          <cell r="I199">
            <v>4053</v>
          </cell>
          <cell r="J199" t="str">
            <v>1 Poste autosoportable de acero (18/6300) de ángulo mayor y terminal (90°) Tipo ATU1-18</v>
          </cell>
        </row>
        <row r="200">
          <cell r="C200" t="str">
            <v>EC060COU0S0-300-S1</v>
          </cell>
          <cell r="D200">
            <v>170</v>
          </cell>
          <cell r="E200">
            <v>2</v>
          </cell>
          <cell r="F200">
            <v>186.56706953001239</v>
          </cell>
          <cell r="G200">
            <v>1</v>
          </cell>
          <cell r="H200" t="str">
            <v>PC18/600</v>
          </cell>
          <cell r="I200">
            <v>3850</v>
          </cell>
          <cell r="J200" t="str">
            <v>1 Poste de concreto (18/600) de suspensión (2°) Tipo SU1-18</v>
          </cell>
        </row>
        <row r="201">
          <cell r="C201" t="str">
            <v>EA060COU0S0-300-S2</v>
          </cell>
          <cell r="D201">
            <v>170</v>
          </cell>
          <cell r="E201">
            <v>25</v>
          </cell>
          <cell r="F201">
            <v>970.24236857463927</v>
          </cell>
          <cell r="G201">
            <v>1</v>
          </cell>
          <cell r="H201" t="str">
            <v>PA17/2700</v>
          </cell>
          <cell r="I201">
            <v>2206</v>
          </cell>
          <cell r="J201" t="str">
            <v>1 Poste autosoportable de acero (17/2700) de suspensión (25°) Tipo SU11-17</v>
          </cell>
        </row>
        <row r="202">
          <cell r="C202" t="str">
            <v>EA060COU0S0-300-A1</v>
          </cell>
          <cell r="D202">
            <v>170</v>
          </cell>
          <cell r="E202">
            <v>50</v>
          </cell>
          <cell r="F202">
            <v>1782.2398607885616</v>
          </cell>
          <cell r="G202">
            <v>1</v>
          </cell>
          <cell r="H202" t="str">
            <v>PA18/4700</v>
          </cell>
          <cell r="I202">
            <v>3350</v>
          </cell>
          <cell r="J202" t="str">
            <v>1 Poste autosoportable de acero (18/4700) de ángulo medio (50°) Tipo AU1-18</v>
          </cell>
        </row>
        <row r="203">
          <cell r="C203" t="str">
            <v>EA060COU0S0-300-A2</v>
          </cell>
          <cell r="D203">
            <v>170</v>
          </cell>
          <cell r="E203">
            <v>90</v>
          </cell>
          <cell r="F203">
            <v>2902.6466866925339</v>
          </cell>
          <cell r="G203">
            <v>1</v>
          </cell>
          <cell r="H203" t="str">
            <v>PA18/7600</v>
          </cell>
          <cell r="I203">
            <v>4579</v>
          </cell>
          <cell r="J203" t="str">
            <v>1 Poste autosoportable de acero (18/7600) de ángulo mayor y terminal (90°) Tipo ATU1-18</v>
          </cell>
        </row>
        <row r="204">
          <cell r="C204" t="str">
            <v>EC060COU0S0-400-S1</v>
          </cell>
          <cell r="D204">
            <v>170</v>
          </cell>
          <cell r="E204">
            <v>2</v>
          </cell>
          <cell r="F204">
            <v>226.42153954024963</v>
          </cell>
          <cell r="G204">
            <v>1</v>
          </cell>
          <cell r="H204" t="str">
            <v>PC18/700</v>
          </cell>
          <cell r="I204">
            <v>3903</v>
          </cell>
          <cell r="J204" t="str">
            <v>1 Poste de concreto (18/700) de suspensión (2°) Tipo SU1-18</v>
          </cell>
        </row>
        <row r="205">
          <cell r="C205" t="str">
            <v>EA060COU0S0-400-S2</v>
          </cell>
          <cell r="D205">
            <v>170</v>
          </cell>
          <cell r="E205">
            <v>25</v>
          </cell>
          <cell r="F205">
            <v>1255.515721083937</v>
          </cell>
          <cell r="G205">
            <v>1</v>
          </cell>
          <cell r="H205" t="str">
            <v>PA17/3500</v>
          </cell>
          <cell r="I205">
            <v>2611</v>
          </cell>
          <cell r="J205" t="str">
            <v>1 Poste autosoportable de acero (17/3500) de suspensión (25°) Tipo SU11-17</v>
          </cell>
        </row>
        <row r="206">
          <cell r="C206" t="str">
            <v>EA060COU0S0-400-A1</v>
          </cell>
          <cell r="D206">
            <v>170</v>
          </cell>
          <cell r="E206">
            <v>50</v>
          </cell>
          <cell r="F206">
            <v>2321.8015867787135</v>
          </cell>
          <cell r="G206">
            <v>1</v>
          </cell>
          <cell r="H206" t="str">
            <v>PA18/6100</v>
          </cell>
          <cell r="I206">
            <v>3969</v>
          </cell>
          <cell r="J206" t="str">
            <v>1 Poste autosoportable de acero (18/6100) de ángulo medio (50°) Tipo AU1-18</v>
          </cell>
        </row>
        <row r="207">
          <cell r="C207" t="str">
            <v>EA060COU0S0-400-A2</v>
          </cell>
          <cell r="D207">
            <v>170</v>
          </cell>
          <cell r="E207">
            <v>90</v>
          </cell>
          <cell r="F207">
            <v>3793.0794832560277</v>
          </cell>
          <cell r="G207">
            <v>1</v>
          </cell>
          <cell r="H207" t="str">
            <v>PA18/9900</v>
          </cell>
          <cell r="I207">
            <v>5437</v>
          </cell>
          <cell r="J207" t="str">
            <v>1 Poste autosoportable de acero (18/9900) de ángulo mayor y terminal (90°) Tipo ATU1-18</v>
          </cell>
        </row>
        <row r="208">
          <cell r="C208" t="str">
            <v>EC060COU0D0-070-S1</v>
          </cell>
          <cell r="D208">
            <v>170</v>
          </cell>
          <cell r="E208">
            <v>2</v>
          </cell>
          <cell r="F208">
            <v>73.430416950654006</v>
          </cell>
          <cell r="G208">
            <v>1</v>
          </cell>
          <cell r="H208" t="str">
            <v>PC18/500</v>
          </cell>
          <cell r="I208">
            <v>3819</v>
          </cell>
          <cell r="J208" t="str">
            <v>1 Poste de concreto (18/500) de suspensión (2°) Tipo SU2-18</v>
          </cell>
        </row>
        <row r="209">
          <cell r="C209" t="str">
            <v>EA060COU0D0-070-S2</v>
          </cell>
          <cell r="D209">
            <v>170</v>
          </cell>
          <cell r="E209">
            <v>25</v>
          </cell>
          <cell r="F209">
            <v>283.69223962846979</v>
          </cell>
          <cell r="G209">
            <v>1</v>
          </cell>
          <cell r="H209" t="str">
            <v>PA18/1550</v>
          </cell>
          <cell r="I209">
            <v>1629</v>
          </cell>
          <cell r="J209" t="str">
            <v>1 Poste autosoportable de acero (18/1550) de suspensión (25°) Tipo SU21-18</v>
          </cell>
        </row>
        <row r="210">
          <cell r="C210" t="str">
            <v>EA060COU0D0-070-A1</v>
          </cell>
          <cell r="D210">
            <v>170</v>
          </cell>
          <cell r="E210">
            <v>50</v>
          </cell>
          <cell r="F210">
            <v>501.55296961556149</v>
          </cell>
          <cell r="G210">
            <v>2</v>
          </cell>
          <cell r="H210" t="str">
            <v>PA18/1400</v>
          </cell>
          <cell r="I210">
            <v>1525</v>
          </cell>
          <cell r="J210" t="str">
            <v>2 Postes autosoportables de acero (18/1400) de ángulo medio (50°) Tipo AU2-18</v>
          </cell>
        </row>
        <row r="211">
          <cell r="C211" t="str">
            <v>EA060COU0D0-070-A2</v>
          </cell>
          <cell r="D211">
            <v>170</v>
          </cell>
          <cell r="E211">
            <v>90</v>
          </cell>
          <cell r="F211">
            <v>802.16060857321133</v>
          </cell>
          <cell r="G211">
            <v>2</v>
          </cell>
          <cell r="H211" t="str">
            <v>PA17/2150</v>
          </cell>
          <cell r="I211">
            <v>1902</v>
          </cell>
          <cell r="J211" t="str">
            <v>2 Postes autosoportables de acero (17/2150) de ángulo mayor y terminal (90°) Tipo ATU2-17</v>
          </cell>
        </row>
        <row r="212">
          <cell r="C212" t="str">
            <v>EC060COU0D0-120-S1</v>
          </cell>
          <cell r="D212">
            <v>170</v>
          </cell>
          <cell r="E212">
            <v>2</v>
          </cell>
          <cell r="F212">
            <v>103.44801259658075</v>
          </cell>
          <cell r="G212">
            <v>1</v>
          </cell>
          <cell r="H212" t="str">
            <v>PC18/700</v>
          </cell>
          <cell r="I212">
            <v>3903</v>
          </cell>
          <cell r="J212" t="str">
            <v>1 Poste de concreto (18/700) de suspensión (2°) Tipo SU2-18</v>
          </cell>
        </row>
        <row r="213">
          <cell r="C213" t="str">
            <v>EA060COU0D0-120-S2</v>
          </cell>
          <cell r="D213">
            <v>170</v>
          </cell>
          <cell r="E213">
            <v>25</v>
          </cell>
          <cell r="F213">
            <v>446.97156813769527</v>
          </cell>
          <cell r="G213">
            <v>1</v>
          </cell>
          <cell r="H213" t="str">
            <v>PA18/2400</v>
          </cell>
          <cell r="I213">
            <v>2164</v>
          </cell>
          <cell r="J213" t="str">
            <v>1 Poste autosoportable de acero (18/2400) de suspensión (25°) Tipo SU21-18</v>
          </cell>
        </row>
        <row r="214">
          <cell r="C214" t="str">
            <v>EA060COU0D0-120-A1</v>
          </cell>
          <cell r="D214">
            <v>170</v>
          </cell>
          <cell r="E214">
            <v>50</v>
          </cell>
          <cell r="F214">
            <v>802.91013855818574</v>
          </cell>
          <cell r="G214">
            <v>2</v>
          </cell>
          <cell r="H214" t="str">
            <v>PA18/2150</v>
          </cell>
          <cell r="I214">
            <v>2015</v>
          </cell>
          <cell r="J214" t="str">
            <v>2 Postes autosoportables de acero (18/2150) de ángulo medio (50°) Tipo AU2-18</v>
          </cell>
        </row>
        <row r="215">
          <cell r="C215" t="str">
            <v>EA060COU0D0-120-A2</v>
          </cell>
          <cell r="D215">
            <v>170</v>
          </cell>
          <cell r="E215">
            <v>90</v>
          </cell>
          <cell r="F215">
            <v>1294.03973898872</v>
          </cell>
          <cell r="G215">
            <v>2</v>
          </cell>
          <cell r="H215" t="str">
            <v>PA17/3400</v>
          </cell>
          <cell r="I215">
            <v>2562</v>
          </cell>
          <cell r="J215" t="str">
            <v>2 Postes autosoportables de acero (17/3400) de ángulo mayor y terminal (90°) Tipo ATU2-17</v>
          </cell>
        </row>
        <row r="216">
          <cell r="C216" t="str">
            <v>EC060COU0D0-240-S1</v>
          </cell>
          <cell r="D216">
            <v>170</v>
          </cell>
          <cell r="E216">
            <v>2</v>
          </cell>
          <cell r="F216">
            <v>173.2216442924946</v>
          </cell>
          <cell r="G216">
            <v>1</v>
          </cell>
          <cell r="H216" t="str">
            <v>PC18/1000</v>
          </cell>
          <cell r="I216">
            <v>4123</v>
          </cell>
          <cell r="J216" t="str">
            <v>1 Poste de concreto (18/1000) de suspensión (2°) Tipo SU2-18</v>
          </cell>
        </row>
        <row r="217">
          <cell r="C217" t="str">
            <v>EA060COU0D0-240-S2</v>
          </cell>
          <cell r="D217">
            <v>170</v>
          </cell>
          <cell r="E217">
            <v>25</v>
          </cell>
          <cell r="F217">
            <v>816.67861769959416</v>
          </cell>
          <cell r="G217">
            <v>1</v>
          </cell>
          <cell r="H217" t="str">
            <v>PA18/4300</v>
          </cell>
          <cell r="I217">
            <v>3162</v>
          </cell>
          <cell r="J217" t="str">
            <v>1 Poste autosoportable de acero (18/4300) de suspensión (25°) Tipo SU21-18</v>
          </cell>
        </row>
        <row r="218">
          <cell r="C218" t="str">
            <v>EA060COU0D0-240-A1</v>
          </cell>
          <cell r="D218">
            <v>170</v>
          </cell>
          <cell r="E218">
            <v>50</v>
          </cell>
          <cell r="F218">
            <v>1483.3902639529385</v>
          </cell>
          <cell r="G218">
            <v>2</v>
          </cell>
          <cell r="H218" t="str">
            <v>PA18/3950</v>
          </cell>
          <cell r="I218">
            <v>2992</v>
          </cell>
          <cell r="J218" t="str">
            <v>2 Postes autosoportables de acero (18/3950) de ángulo medio (50°) Tipo AU2-18</v>
          </cell>
        </row>
        <row r="219">
          <cell r="C219" t="str">
            <v>EA060COU0D0-240-A2</v>
          </cell>
          <cell r="D219">
            <v>170</v>
          </cell>
          <cell r="E219">
            <v>90</v>
          </cell>
          <cell r="F219">
            <v>2403.329409744199</v>
          </cell>
          <cell r="G219">
            <v>2</v>
          </cell>
          <cell r="H219" t="str">
            <v>PA18/6300</v>
          </cell>
          <cell r="I219">
            <v>4053</v>
          </cell>
          <cell r="J219" t="str">
            <v>2 Postes autosoportables de acero (18/6300) de ángulo mayor y terminal (90°) Tipo ATU2-18</v>
          </cell>
        </row>
        <row r="220">
          <cell r="C220" t="str">
            <v>EC060COU0D0-300-S1</v>
          </cell>
          <cell r="D220">
            <v>170</v>
          </cell>
          <cell r="E220">
            <v>2</v>
          </cell>
          <cell r="F220">
            <v>186.56706953001239</v>
          </cell>
          <cell r="G220">
            <v>1</v>
          </cell>
          <cell r="H220" t="str">
            <v>PC19/1100</v>
          </cell>
          <cell r="I220">
            <v>4518</v>
          </cell>
          <cell r="J220" t="str">
            <v>1 Poste de concreto (19/1100) de suspensión (2°) Tipo SU2-19</v>
          </cell>
        </row>
        <row r="221">
          <cell r="C221" t="str">
            <v>EA060COU0D0-300-S2</v>
          </cell>
          <cell r="D221">
            <v>170</v>
          </cell>
          <cell r="E221">
            <v>25</v>
          </cell>
          <cell r="F221">
            <v>970.24236857463927</v>
          </cell>
          <cell r="G221">
            <v>1</v>
          </cell>
          <cell r="H221" t="str">
            <v>PA18/5100</v>
          </cell>
          <cell r="I221">
            <v>3533</v>
          </cell>
          <cell r="J221" t="str">
            <v>1 Poste autosoportable de acero (18/5100) de suspensión (25°) Tipo SU21-18</v>
          </cell>
        </row>
        <row r="222">
          <cell r="C222" t="str">
            <v>EA060COU0D0-300-A1</v>
          </cell>
          <cell r="D222">
            <v>170</v>
          </cell>
          <cell r="E222">
            <v>50</v>
          </cell>
          <cell r="F222">
            <v>1782.2398607885616</v>
          </cell>
          <cell r="G222">
            <v>2</v>
          </cell>
          <cell r="H222" t="str">
            <v>PA18/4700</v>
          </cell>
          <cell r="I222">
            <v>3350</v>
          </cell>
          <cell r="J222" t="str">
            <v>2 Postes autosoportables de acero (18/4700) de ángulo medio (50°) Tipo AU2-18</v>
          </cell>
        </row>
        <row r="223">
          <cell r="C223" t="str">
            <v>EA060COU0D0-300-A2</v>
          </cell>
          <cell r="D223">
            <v>170</v>
          </cell>
          <cell r="E223">
            <v>90</v>
          </cell>
          <cell r="F223">
            <v>2902.6466866925339</v>
          </cell>
          <cell r="G223">
            <v>2</v>
          </cell>
          <cell r="H223" t="str">
            <v>PA18/7600</v>
          </cell>
          <cell r="I223">
            <v>4579</v>
          </cell>
          <cell r="J223" t="str">
            <v>2 Postes autosoportables de acero (18/7600) de ángulo mayor y terminal (90°) Tipo ATU2-18</v>
          </cell>
        </row>
        <row r="224">
          <cell r="C224" t="str">
            <v>EC060COU0D0-400-S1</v>
          </cell>
          <cell r="D224">
            <v>170</v>
          </cell>
          <cell r="E224">
            <v>2</v>
          </cell>
          <cell r="F224">
            <v>226.42153954024963</v>
          </cell>
          <cell r="G224">
            <v>1</v>
          </cell>
          <cell r="H224" t="str">
            <v>PC18/1300</v>
          </cell>
          <cell r="I224">
            <v>4328</v>
          </cell>
          <cell r="J224" t="str">
            <v>1 Poste de concreto (18/1300) de suspensión (2°) Tipo SU2-18</v>
          </cell>
        </row>
        <row r="225">
          <cell r="C225" t="str">
            <v>EA060COU0D0-400-S2</v>
          </cell>
          <cell r="D225">
            <v>170</v>
          </cell>
          <cell r="E225">
            <v>25</v>
          </cell>
          <cell r="F225">
            <v>1255.515721083937</v>
          </cell>
          <cell r="G225">
            <v>1</v>
          </cell>
          <cell r="H225" t="str">
            <v>PA18/6600</v>
          </cell>
          <cell r="I225">
            <v>4177</v>
          </cell>
          <cell r="J225" t="str">
            <v>1 Poste autosoportable de acero (18/6600) de suspensión (25°) Tipo SU21-18</v>
          </cell>
        </row>
        <row r="226">
          <cell r="C226" t="str">
            <v>EA060COU0D0-400-A1</v>
          </cell>
          <cell r="D226">
            <v>170</v>
          </cell>
          <cell r="E226">
            <v>50</v>
          </cell>
          <cell r="F226">
            <v>2321.8015867787135</v>
          </cell>
          <cell r="G226">
            <v>2</v>
          </cell>
          <cell r="H226" t="str">
            <v>PA18/6100</v>
          </cell>
          <cell r="I226">
            <v>3969</v>
          </cell>
          <cell r="J226" t="str">
            <v>2 Postes autosoportables de acero (18/6100) de ángulo medio (50°) Tipo AU2-18</v>
          </cell>
        </row>
        <row r="227">
          <cell r="C227" t="str">
            <v>EA060COU0D0-400-A2</v>
          </cell>
          <cell r="D227">
            <v>170</v>
          </cell>
          <cell r="E227">
            <v>90</v>
          </cell>
          <cell r="F227">
            <v>3793.0794832560277</v>
          </cell>
          <cell r="G227">
            <v>2</v>
          </cell>
          <cell r="H227" t="str">
            <v>PA18/9900</v>
          </cell>
          <cell r="I227">
            <v>5437</v>
          </cell>
          <cell r="J227" t="str">
            <v>2 Postes autosoportables de acero (18/9900) de ángulo mayor y terminal (90°) Tipo ATU2-18</v>
          </cell>
        </row>
        <row r="228">
          <cell r="C228" t="str">
            <v>EC060COU0D0-500-S1</v>
          </cell>
          <cell r="D228">
            <v>170</v>
          </cell>
          <cell r="E228">
            <v>2</v>
          </cell>
          <cell r="F228">
            <v>247.70614538303187</v>
          </cell>
          <cell r="G228">
            <v>1</v>
          </cell>
          <cell r="H228" t="str">
            <v>PC18/1400</v>
          </cell>
          <cell r="I228">
            <v>4398</v>
          </cell>
          <cell r="J228" t="str">
            <v>1 Poste de concreto (18/1400) de suspensión (2°) Tipo SU2-18</v>
          </cell>
        </row>
        <row r="229">
          <cell r="C229" t="str">
            <v>EA060COU0D0-500-S2</v>
          </cell>
          <cell r="D229">
            <v>170</v>
          </cell>
          <cell r="E229">
            <v>25</v>
          </cell>
          <cell r="F229">
            <v>1519.4811454505684</v>
          </cell>
          <cell r="G229">
            <v>1</v>
          </cell>
          <cell r="H229" t="str">
            <v>PA18/7950</v>
          </cell>
          <cell r="I229">
            <v>4715</v>
          </cell>
          <cell r="J229" t="str">
            <v>1 Poste autosoportable de acero (18/7950) de suspensión (25°) Tipo SU21-18</v>
          </cell>
        </row>
        <row r="230">
          <cell r="C230" t="str">
            <v>EA060COU0D0-500-A1</v>
          </cell>
          <cell r="D230">
            <v>170</v>
          </cell>
          <cell r="E230">
            <v>50</v>
          </cell>
          <cell r="F230">
            <v>2837.2183664324357</v>
          </cell>
          <cell r="G230">
            <v>2</v>
          </cell>
          <cell r="H230" t="str">
            <v>PA18/7400</v>
          </cell>
          <cell r="I230">
            <v>4500</v>
          </cell>
          <cell r="J230" t="str">
            <v>2 Postes autosoportables de acero (18/7400) de ángulo medio (50°) Tipo AU2-18</v>
          </cell>
        </row>
        <row r="231">
          <cell r="C231" t="str">
            <v>EA060COU0D0-500-A2</v>
          </cell>
          <cell r="D231">
            <v>170</v>
          </cell>
          <cell r="E231">
            <v>90</v>
          </cell>
          <cell r="F231">
            <v>4655.4527714555179</v>
          </cell>
          <cell r="G231">
            <v>2</v>
          </cell>
          <cell r="H231" t="str">
            <v>PA18/12100</v>
          </cell>
          <cell r="I231">
            <v>6195</v>
          </cell>
          <cell r="J231" t="str">
            <v>2 Postes autosoportables de acero (18/1210) de ángulo mayor y terminal (90°) Tipo ATU2-18</v>
          </cell>
        </row>
        <row r="232">
          <cell r="C232" t="str">
            <v>EC060SIU0S1-070-S1</v>
          </cell>
          <cell r="D232">
            <v>170</v>
          </cell>
          <cell r="E232">
            <v>2</v>
          </cell>
          <cell r="F232">
            <v>93.848541965925236</v>
          </cell>
          <cell r="G232">
            <v>1</v>
          </cell>
          <cell r="H232" t="str">
            <v>PC21/500</v>
          </cell>
          <cell r="I232">
            <v>4812</v>
          </cell>
          <cell r="J232" t="str">
            <v>1 Poste de concreto (21/500) de suspensión (2°) Tipo SU1-21</v>
          </cell>
        </row>
        <row r="233">
          <cell r="C233" t="str">
            <v>EA060SIU0S1-070-S2</v>
          </cell>
          <cell r="D233">
            <v>170</v>
          </cell>
          <cell r="E233">
            <v>25</v>
          </cell>
          <cell r="F233">
            <v>303.90341794794017</v>
          </cell>
          <cell r="G233">
            <v>1</v>
          </cell>
          <cell r="H233" t="str">
            <v>PA21/1300</v>
          </cell>
          <cell r="I233">
            <v>1697</v>
          </cell>
          <cell r="J233" t="str">
            <v>1 Poste autosoportable de acero (21/1300) de suspensión (25°) Tipo SU11-21</v>
          </cell>
        </row>
        <row r="234">
          <cell r="C234" t="str">
            <v>EA060SIU0S1-070-A1</v>
          </cell>
          <cell r="D234">
            <v>170</v>
          </cell>
          <cell r="E234">
            <v>50</v>
          </cell>
          <cell r="F234">
            <v>521.54972214131715</v>
          </cell>
          <cell r="G234">
            <v>1</v>
          </cell>
          <cell r="H234" t="str">
            <v>PA21/2150</v>
          </cell>
          <cell r="I234">
            <v>2354</v>
          </cell>
          <cell r="J234" t="str">
            <v>1 Poste autosoportable de acero (21/2150) de ángulo medio (50°) Tipo AU1-21</v>
          </cell>
        </row>
        <row r="235">
          <cell r="C235" t="str">
            <v>EA060SIU0S1-070-A2</v>
          </cell>
          <cell r="D235">
            <v>170</v>
          </cell>
          <cell r="E235">
            <v>90</v>
          </cell>
          <cell r="F235">
            <v>821.86149303874311</v>
          </cell>
          <cell r="G235">
            <v>1</v>
          </cell>
          <cell r="H235" t="str">
            <v>PA21/3300</v>
          </cell>
          <cell r="I235">
            <v>3110</v>
          </cell>
          <cell r="J235" t="str">
            <v>1 Poste autosoportable de acero (21/3300) de ángulo mayor y terminal (90°) Tipo ATU1-21</v>
          </cell>
        </row>
        <row r="236">
          <cell r="C236" t="str">
            <v>EC060SIU0S1-120-S1</v>
          </cell>
          <cell r="D236">
            <v>170</v>
          </cell>
          <cell r="E236">
            <v>2</v>
          </cell>
          <cell r="F236">
            <v>129.33264891485945</v>
          </cell>
          <cell r="G236">
            <v>1</v>
          </cell>
          <cell r="H236" t="str">
            <v>PC21/600</v>
          </cell>
          <cell r="I236">
            <v>4774</v>
          </cell>
          <cell r="J236" t="str">
            <v>1 Poste de concreto (21/600) de suspensión (2°) Tipo SU1-21</v>
          </cell>
        </row>
        <row r="237">
          <cell r="C237" t="str">
            <v>EA060SIU0S1-120-S2</v>
          </cell>
          <cell r="D237">
            <v>170</v>
          </cell>
          <cell r="E237">
            <v>25</v>
          </cell>
          <cell r="F237">
            <v>457.30734406185996</v>
          </cell>
          <cell r="G237">
            <v>1</v>
          </cell>
          <cell r="H237" t="str">
            <v>PA21/1650</v>
          </cell>
          <cell r="I237">
            <v>1982</v>
          </cell>
          <cell r="J237" t="str">
            <v>1 Poste autosoportable de acero (21/1650) de suspensión (25°) Tipo SU11-21</v>
          </cell>
        </row>
        <row r="238">
          <cell r="C238" t="str">
            <v>EA060SIU0S1-120-A1</v>
          </cell>
          <cell r="D238">
            <v>170</v>
          </cell>
          <cell r="E238">
            <v>50</v>
          </cell>
          <cell r="F238">
            <v>797.13511494305567</v>
          </cell>
          <cell r="G238">
            <v>1</v>
          </cell>
          <cell r="H238" t="str">
            <v>PA21/2750</v>
          </cell>
          <cell r="I238">
            <v>2762</v>
          </cell>
          <cell r="J238" t="str">
            <v>1 Poste autosoportable de acero (21/2750) de ángulo medio (50°) Tipo AU1-21</v>
          </cell>
        </row>
        <row r="239">
          <cell r="C239" t="str">
            <v>EA060SIU0S1-120-A2</v>
          </cell>
          <cell r="D239">
            <v>170</v>
          </cell>
          <cell r="E239">
            <v>90</v>
          </cell>
          <cell r="F239">
            <v>1266.0347824640912</v>
          </cell>
          <cell r="G239">
            <v>1</v>
          </cell>
          <cell r="H239" t="str">
            <v>PA21/4300</v>
          </cell>
          <cell r="I239">
            <v>3694</v>
          </cell>
          <cell r="J239" t="str">
            <v>1 Poste autosoportable de acero (21/4300) de ángulo mayor y terminal (90°) Tipo ATU1-21</v>
          </cell>
        </row>
        <row r="240">
          <cell r="C240" t="str">
            <v>EC060SIU0S1-240-S1</v>
          </cell>
          <cell r="D240">
            <v>170</v>
          </cell>
          <cell r="E240">
            <v>2</v>
          </cell>
          <cell r="F240">
            <v>196.23029229400456</v>
          </cell>
          <cell r="G240">
            <v>1</v>
          </cell>
          <cell r="H240" t="str">
            <v>PC21/700</v>
          </cell>
          <cell r="I240">
            <v>5044</v>
          </cell>
          <cell r="J240" t="str">
            <v>1 Poste de concreto (21/700) de suspensión (2°) Tipo SU1-21</v>
          </cell>
        </row>
        <row r="241">
          <cell r="C241" t="str">
            <v>EA060SIU0S1-240-S2</v>
          </cell>
          <cell r="D241">
            <v>170</v>
          </cell>
          <cell r="E241">
            <v>25</v>
          </cell>
          <cell r="F241">
            <v>779.15535717935495</v>
          </cell>
          <cell r="G241">
            <v>1</v>
          </cell>
          <cell r="H241" t="str">
            <v>PA21/2400</v>
          </cell>
          <cell r="I241">
            <v>2529</v>
          </cell>
          <cell r="J241" t="str">
            <v>1 Poste autosoportable de acero (21/2400) de suspensión (25°) Tipo SU11-21</v>
          </cell>
        </row>
        <row r="242">
          <cell r="C242" t="str">
            <v>EA060SIU0S1-240-A1</v>
          </cell>
          <cell r="D242">
            <v>170</v>
          </cell>
          <cell r="E242">
            <v>50</v>
          </cell>
          <cell r="F242">
            <v>1383.1474587711496</v>
          </cell>
          <cell r="G242">
            <v>1</v>
          </cell>
          <cell r="H242" t="str">
            <v>PA21/4050</v>
          </cell>
          <cell r="I242">
            <v>3553</v>
          </cell>
          <cell r="J242" t="str">
            <v>1 Poste autosoportable de acero (21/4050) de ángulo medio (50°) Tipo AU1-21</v>
          </cell>
        </row>
        <row r="243">
          <cell r="C243" t="str">
            <v>EA060SIU0S1-240-A2</v>
          </cell>
          <cell r="D243">
            <v>170</v>
          </cell>
          <cell r="E243">
            <v>90</v>
          </cell>
          <cell r="F243">
            <v>2216.5451969469832</v>
          </cell>
          <cell r="G243">
            <v>1</v>
          </cell>
          <cell r="H243" t="str">
            <v>PA21/6400</v>
          </cell>
          <cell r="I243">
            <v>4783</v>
          </cell>
          <cell r="J243" t="str">
            <v>1 Poste autosoportable de acero (21/6400) de ángulo mayor y terminal (90°) Tipo ATU1-21</v>
          </cell>
        </row>
        <row r="244">
          <cell r="C244" t="str">
            <v>EC060SIU0D1-070-S1</v>
          </cell>
          <cell r="D244">
            <v>170</v>
          </cell>
          <cell r="E244">
            <v>2</v>
          </cell>
          <cell r="F244">
            <v>93.848541965925236</v>
          </cell>
          <cell r="G244">
            <v>1</v>
          </cell>
          <cell r="H244" t="str">
            <v>PC21/700</v>
          </cell>
          <cell r="I244">
            <v>5044</v>
          </cell>
          <cell r="J244" t="str">
            <v>1 Poste de concreto (21/700) de suspensión (2°) Tipo SU2-21</v>
          </cell>
        </row>
        <row r="245">
          <cell r="C245" t="str">
            <v>EA060SIU0D1-070-S2</v>
          </cell>
          <cell r="D245">
            <v>170</v>
          </cell>
          <cell r="E245">
            <v>25</v>
          </cell>
          <cell r="F245">
            <v>303.90341794794017</v>
          </cell>
          <cell r="G245">
            <v>1</v>
          </cell>
          <cell r="H245" t="str">
            <v>PA21/1950</v>
          </cell>
          <cell r="I245">
            <v>2209</v>
          </cell>
          <cell r="J245" t="str">
            <v>1 Poste autosoportable de acero (21/1950) de suspensión (25°) Tipo SU21-21</v>
          </cell>
        </row>
        <row r="246">
          <cell r="C246" t="str">
            <v>EA060SIU0D1-070-A1</v>
          </cell>
          <cell r="D246">
            <v>170</v>
          </cell>
          <cell r="E246">
            <v>50</v>
          </cell>
          <cell r="F246">
            <v>521.54972214131715</v>
          </cell>
          <cell r="G246">
            <v>2</v>
          </cell>
          <cell r="H246" t="str">
            <v>PA21/2150</v>
          </cell>
          <cell r="I246">
            <v>2354</v>
          </cell>
          <cell r="J246" t="str">
            <v>2 Postes autosoportables de acero (21/2150) de ángulo medio (50°) Tipo AU2-21</v>
          </cell>
        </row>
        <row r="247">
          <cell r="C247" t="str">
            <v>EA060SIU0D1-070-A2</v>
          </cell>
          <cell r="D247">
            <v>170</v>
          </cell>
          <cell r="E247">
            <v>90</v>
          </cell>
          <cell r="F247">
            <v>821.86149303874311</v>
          </cell>
          <cell r="G247">
            <v>2</v>
          </cell>
          <cell r="H247" t="str">
            <v>PA21/3300</v>
          </cell>
          <cell r="I247">
            <v>3110</v>
          </cell>
          <cell r="J247" t="str">
            <v>2 Postes autosoportables de acero (21/3300) de ángulo mayor y terminal (90°) Tipo ATU2-21</v>
          </cell>
        </row>
        <row r="248">
          <cell r="C248" t="str">
            <v>EC060SIU0D1-120-S1</v>
          </cell>
          <cell r="D248">
            <v>170</v>
          </cell>
          <cell r="E248">
            <v>2</v>
          </cell>
          <cell r="F248">
            <v>129.33264891485945</v>
          </cell>
          <cell r="G248">
            <v>1</v>
          </cell>
          <cell r="H248" t="str">
            <v>PC21/800</v>
          </cell>
          <cell r="I248">
            <v>4918</v>
          </cell>
          <cell r="J248" t="str">
            <v>1 Poste de concreto (21/800) de suspensión (2°) Tipo SU2-21</v>
          </cell>
        </row>
        <row r="249">
          <cell r="C249" t="str">
            <v>EA060SIU0D1-120-S2</v>
          </cell>
          <cell r="D249">
            <v>170</v>
          </cell>
          <cell r="E249">
            <v>25</v>
          </cell>
          <cell r="F249">
            <v>457.30734406185996</v>
          </cell>
          <cell r="G249">
            <v>1</v>
          </cell>
          <cell r="H249" t="str">
            <v>PA21/2650</v>
          </cell>
          <cell r="I249">
            <v>2697</v>
          </cell>
          <cell r="J249" t="str">
            <v>1 Poste autosoportable de acero (21/2650) de suspensión (25°) Tipo SU21-21</v>
          </cell>
        </row>
        <row r="250">
          <cell r="C250" t="str">
            <v>EA060SIU0D1-120-A1</v>
          </cell>
          <cell r="D250">
            <v>170</v>
          </cell>
          <cell r="E250">
            <v>50</v>
          </cell>
          <cell r="F250">
            <v>797.13511494305567</v>
          </cell>
          <cell r="G250">
            <v>2</v>
          </cell>
          <cell r="H250" t="str">
            <v>PA21/2750</v>
          </cell>
          <cell r="I250">
            <v>2762</v>
          </cell>
          <cell r="J250" t="str">
            <v>2 Postes autosoportables de acero (21/2750) de ángulo medio (50°) Tipo AU2-21</v>
          </cell>
        </row>
        <row r="251">
          <cell r="C251" t="str">
            <v>EA060SIU0D1-120-A2</v>
          </cell>
          <cell r="D251">
            <v>170</v>
          </cell>
          <cell r="E251">
            <v>90</v>
          </cell>
          <cell r="F251">
            <v>1266.0347824640912</v>
          </cell>
          <cell r="G251">
            <v>2</v>
          </cell>
          <cell r="H251" t="str">
            <v>PA21/4300</v>
          </cell>
          <cell r="I251">
            <v>3694</v>
          </cell>
          <cell r="J251" t="str">
            <v>2 Postes autosoportables de acero (21/4300) de ángulo mayor y terminal (90°) Tipo ATU2-21</v>
          </cell>
        </row>
        <row r="252">
          <cell r="C252" t="str">
            <v>EC060SIU0D1-240-S1</v>
          </cell>
          <cell r="D252">
            <v>170</v>
          </cell>
          <cell r="E252">
            <v>2</v>
          </cell>
          <cell r="F252">
            <v>196.23029229400456</v>
          </cell>
          <cell r="G252">
            <v>1</v>
          </cell>
          <cell r="H252" t="str">
            <v>PC21/1100</v>
          </cell>
          <cell r="I252">
            <v>5065</v>
          </cell>
          <cell r="J252" t="str">
            <v>1 Poste de concreto (21/1100) de suspensión (2°) Tipo SU2-21</v>
          </cell>
        </row>
        <row r="253">
          <cell r="C253" t="str">
            <v>EA060SIU0D1-240-S2</v>
          </cell>
          <cell r="D253">
            <v>170</v>
          </cell>
          <cell r="E253">
            <v>25</v>
          </cell>
          <cell r="F253">
            <v>779.15535717935495</v>
          </cell>
          <cell r="G253">
            <v>1</v>
          </cell>
          <cell r="H253" t="str">
            <v>PA21/4050</v>
          </cell>
          <cell r="I253">
            <v>3553</v>
          </cell>
          <cell r="J253" t="str">
            <v>1 Poste autosoportable de acero (21/4050) de suspensión (25°) Tipo SU21-21</v>
          </cell>
        </row>
        <row r="254">
          <cell r="C254" t="str">
            <v>EA060SIU0D1-240-A1</v>
          </cell>
          <cell r="D254">
            <v>170</v>
          </cell>
          <cell r="E254">
            <v>50</v>
          </cell>
          <cell r="F254">
            <v>1383.1474587711496</v>
          </cell>
          <cell r="G254">
            <v>2</v>
          </cell>
          <cell r="H254" t="str">
            <v>PA21/4050</v>
          </cell>
          <cell r="I254">
            <v>3553</v>
          </cell>
          <cell r="J254" t="str">
            <v>2 Postes autosoportables de acero (21/4050) de ángulo medio (50°) Tipo AU2-21</v>
          </cell>
        </row>
        <row r="255">
          <cell r="C255" t="str">
            <v>EA060SIU0D1-240-A2</v>
          </cell>
          <cell r="D255">
            <v>170</v>
          </cell>
          <cell r="E255">
            <v>90</v>
          </cell>
          <cell r="F255">
            <v>2216.5451969469832</v>
          </cell>
          <cell r="G255">
            <v>2</v>
          </cell>
          <cell r="H255" t="str">
            <v>PA21/6400</v>
          </cell>
          <cell r="I255">
            <v>4783</v>
          </cell>
          <cell r="J255" t="str">
            <v>2 Postes autosoportables de acero (21/6400) de ángulo mayor y terminal (90°) Tipo ATU2-21</v>
          </cell>
        </row>
        <row r="256">
          <cell r="C256" t="str">
            <v>EC060SEU0S1-070-S1</v>
          </cell>
          <cell r="D256">
            <v>170</v>
          </cell>
          <cell r="E256">
            <v>2</v>
          </cell>
          <cell r="F256">
            <v>73.765154106121088</v>
          </cell>
          <cell r="G256">
            <v>1</v>
          </cell>
          <cell r="H256" t="str">
            <v>PC21/400</v>
          </cell>
          <cell r="I256">
            <v>4697</v>
          </cell>
          <cell r="J256" t="str">
            <v>1 Poste de concreto (21/400) de suspensión (2°) Tipo SU1-21</v>
          </cell>
        </row>
        <row r="257">
          <cell r="C257" t="str">
            <v>EA060SEU0S1-070-S2</v>
          </cell>
          <cell r="D257">
            <v>170</v>
          </cell>
          <cell r="E257">
            <v>25</v>
          </cell>
          <cell r="F257">
            <v>287.84355142380258</v>
          </cell>
          <cell r="G257">
            <v>1</v>
          </cell>
          <cell r="H257" t="str">
            <v>PA21/1300</v>
          </cell>
          <cell r="I257">
            <v>1643</v>
          </cell>
          <cell r="J257" t="str">
            <v>1 Poste autosoportable de acero (21/1300) de suspensión (25°) Tipo SU11-21</v>
          </cell>
        </row>
        <row r="258">
          <cell r="C258" t="str">
            <v>EA060SEU0S1-070-A1</v>
          </cell>
          <cell r="D258">
            <v>170</v>
          </cell>
          <cell r="E258">
            <v>50</v>
          </cell>
          <cell r="F258">
            <v>509.65878787574803</v>
          </cell>
          <cell r="G258">
            <v>1</v>
          </cell>
          <cell r="H258" t="str">
            <v>PA21/2150</v>
          </cell>
          <cell r="I258">
            <v>2279</v>
          </cell>
          <cell r="J258" t="str">
            <v>1 Poste autosoportable de acero (21/2150) de ángulo medio (50°) Tipo AU1-21</v>
          </cell>
        </row>
        <row r="259">
          <cell r="C259" t="str">
            <v>EA060SEU0S1-070-A2</v>
          </cell>
          <cell r="D259">
            <v>170</v>
          </cell>
          <cell r="E259">
            <v>90</v>
          </cell>
          <cell r="F259">
            <v>815.72291663636918</v>
          </cell>
          <cell r="G259">
            <v>1</v>
          </cell>
          <cell r="H259" t="str">
            <v>PA21/3450</v>
          </cell>
          <cell r="I259">
            <v>3099</v>
          </cell>
          <cell r="J259" t="str">
            <v>1 Poste autosoportable de acero (21/3450) de ángulo mayor y terminal (90°) Tipo ATU1-21</v>
          </cell>
        </row>
        <row r="260">
          <cell r="C260" t="str">
            <v>EC060SEU0S1-120-S1</v>
          </cell>
          <cell r="D260">
            <v>170</v>
          </cell>
          <cell r="E260">
            <v>2</v>
          </cell>
          <cell r="F260">
            <v>104.06373349568813</v>
          </cell>
          <cell r="G260">
            <v>1</v>
          </cell>
          <cell r="H260" t="str">
            <v>PC21/500</v>
          </cell>
          <cell r="I260">
            <v>4812</v>
          </cell>
          <cell r="J260" t="str">
            <v>1 Poste de concreto (21/500) de suspensión (2°) Tipo SU1-21</v>
          </cell>
        </row>
        <row r="261">
          <cell r="C261" t="str">
            <v>EA060SEU0S1-120-S2</v>
          </cell>
          <cell r="D261">
            <v>170</v>
          </cell>
          <cell r="E261">
            <v>25</v>
          </cell>
          <cell r="F261">
            <v>454.60755771743158</v>
          </cell>
          <cell r="G261">
            <v>1</v>
          </cell>
          <cell r="H261" t="str">
            <v>PA21/1650</v>
          </cell>
          <cell r="I261">
            <v>1919</v>
          </cell>
          <cell r="J261" t="str">
            <v>1 Poste autosoportable de acero (21/1650) de suspensión (25°) Tipo SU11-21</v>
          </cell>
        </row>
        <row r="262">
          <cell r="C262" t="str">
            <v>EA060SEU0S1-120-A1</v>
          </cell>
          <cell r="D262">
            <v>170</v>
          </cell>
          <cell r="E262">
            <v>50</v>
          </cell>
          <cell r="F262">
            <v>817.82011083239786</v>
          </cell>
          <cell r="G262">
            <v>1</v>
          </cell>
          <cell r="H262" t="str">
            <v>PA21/2850</v>
          </cell>
          <cell r="I262">
            <v>2737</v>
          </cell>
          <cell r="J262" t="str">
            <v>1 Poste autosoportable de acero (21/2850) de ángulo medio (50°) Tipo AU1-21</v>
          </cell>
        </row>
        <row r="263">
          <cell r="C263" t="str">
            <v>EA060SEU0S1-120-A2</v>
          </cell>
          <cell r="D263">
            <v>170</v>
          </cell>
          <cell r="E263">
            <v>90</v>
          </cell>
          <cell r="F263">
            <v>1318.9864662289815</v>
          </cell>
          <cell r="G263">
            <v>1</v>
          </cell>
          <cell r="H263" t="str">
            <v>PA21/4550</v>
          </cell>
          <cell r="I263">
            <v>3709</v>
          </cell>
          <cell r="J263" t="str">
            <v>1 Poste autosoportable de acero (21/4550) de ángulo mayor y terminal (90°) Tipo ATU1-21</v>
          </cell>
        </row>
        <row r="264">
          <cell r="C264" t="str">
            <v>EC060SEU0S1-240-S1</v>
          </cell>
          <cell r="D264">
            <v>170</v>
          </cell>
          <cell r="E264">
            <v>2</v>
          </cell>
          <cell r="F264">
            <v>163.49364995194455</v>
          </cell>
          <cell r="G264">
            <v>1</v>
          </cell>
          <cell r="H264" t="str">
            <v>PC21/600</v>
          </cell>
          <cell r="I264">
            <v>4774</v>
          </cell>
          <cell r="J264" t="str">
            <v>1 Poste de concreto (21/600) de suspensión (2°) Tipo SU1-21</v>
          </cell>
        </row>
        <row r="265">
          <cell r="C265" t="str">
            <v>EA060SEU0S1-240-S2</v>
          </cell>
          <cell r="D265">
            <v>170</v>
          </cell>
          <cell r="E265">
            <v>25</v>
          </cell>
          <cell r="F265">
            <v>821.42893257680362</v>
          </cell>
          <cell r="G265">
            <v>1</v>
          </cell>
          <cell r="H265" t="str">
            <v>PA21/2500</v>
          </cell>
          <cell r="I265">
            <v>2513</v>
          </cell>
          <cell r="J265" t="str">
            <v>1 Poste autosoportable de acero (21/2500) de suspensión (25°) Tipo SU11-21</v>
          </cell>
        </row>
        <row r="266">
          <cell r="C266" t="str">
            <v>EA060SEU0S1-240-A1</v>
          </cell>
          <cell r="D266">
            <v>170</v>
          </cell>
          <cell r="E266">
            <v>50</v>
          </cell>
          <cell r="F266">
            <v>1503.1421372442651</v>
          </cell>
          <cell r="G266">
            <v>1</v>
          </cell>
          <cell r="H266" t="str">
            <v>PA21/4350</v>
          </cell>
          <cell r="I266">
            <v>3603</v>
          </cell>
          <cell r="J266" t="str">
            <v>1 Poste autosoportable de acero (21/4350) de ángulo medio (50°) Tipo AU1-21</v>
          </cell>
        </row>
        <row r="267">
          <cell r="C267" t="str">
            <v>EA060SEU0S1-240-A2</v>
          </cell>
          <cell r="D267">
            <v>170</v>
          </cell>
          <cell r="E267">
            <v>90</v>
          </cell>
          <cell r="F267">
            <v>2443.7806677104059</v>
          </cell>
          <cell r="G267">
            <v>1</v>
          </cell>
          <cell r="H267" t="str">
            <v>PA21/7000</v>
          </cell>
          <cell r="I267">
            <v>4908</v>
          </cell>
          <cell r="J267" t="str">
            <v>1 Poste autosoportable de acero (21/7000) de ángulo mayor y terminal (90°) Tipo ATU1-21</v>
          </cell>
        </row>
        <row r="268">
          <cell r="C268" t="str">
            <v>EC060SEU0D1-070-S1</v>
          </cell>
          <cell r="D268">
            <v>170</v>
          </cell>
          <cell r="E268">
            <v>2</v>
          </cell>
          <cell r="F268">
            <v>73.765154106121088</v>
          </cell>
          <cell r="G268">
            <v>1</v>
          </cell>
          <cell r="H268" t="str">
            <v>PC21/500</v>
          </cell>
          <cell r="I268">
            <v>4812</v>
          </cell>
          <cell r="J268" t="str">
            <v>1 Poste de concreto (21/500) de suspensión (2°) Tipo SU2-21</v>
          </cell>
        </row>
        <row r="269">
          <cell r="C269" t="str">
            <v>EA060SEU0D1-070-S2</v>
          </cell>
          <cell r="D269">
            <v>170</v>
          </cell>
          <cell r="E269">
            <v>25</v>
          </cell>
          <cell r="F269">
            <v>287.84355142380258</v>
          </cell>
          <cell r="G269">
            <v>1</v>
          </cell>
          <cell r="H269" t="str">
            <v>PA21/1850</v>
          </cell>
          <cell r="I269">
            <v>2067</v>
          </cell>
          <cell r="J269" t="str">
            <v>1 Poste autosoportable de acero (21/1850) de suspensión (25°) Tipo SU21-21</v>
          </cell>
        </row>
        <row r="270">
          <cell r="C270" t="str">
            <v>EA060SEU0D1-070-A1</v>
          </cell>
          <cell r="D270">
            <v>170</v>
          </cell>
          <cell r="E270">
            <v>50</v>
          </cell>
          <cell r="F270">
            <v>509.65878787574803</v>
          </cell>
          <cell r="G270">
            <v>2</v>
          </cell>
          <cell r="H270" t="str">
            <v>PA21/2150</v>
          </cell>
          <cell r="I270">
            <v>2279</v>
          </cell>
          <cell r="J270" t="str">
            <v>2 Postes autosoportables de acero (21/2150) de ángulo medio (50°) Tipo AU2-21</v>
          </cell>
        </row>
        <row r="271">
          <cell r="C271" t="str">
            <v>EA060SEU0D1-070-A2</v>
          </cell>
          <cell r="D271">
            <v>170</v>
          </cell>
          <cell r="E271">
            <v>90</v>
          </cell>
          <cell r="F271">
            <v>815.72291663636918</v>
          </cell>
          <cell r="G271">
            <v>2</v>
          </cell>
          <cell r="H271" t="str">
            <v>PA21/3450</v>
          </cell>
          <cell r="I271">
            <v>3099</v>
          </cell>
          <cell r="J271" t="str">
            <v>2 Postes autosoportables de acero (21/3450) de ángulo mayor y terminal (90°) Tipo ATU2-21</v>
          </cell>
        </row>
        <row r="272">
          <cell r="C272" t="str">
            <v>EC060SEU0D1-120-S1</v>
          </cell>
          <cell r="D272">
            <v>170</v>
          </cell>
          <cell r="E272">
            <v>2</v>
          </cell>
          <cell r="F272">
            <v>104.06373349568813</v>
          </cell>
          <cell r="G272">
            <v>1</v>
          </cell>
          <cell r="H272" t="str">
            <v>PC21/700</v>
          </cell>
          <cell r="I272">
            <v>5044</v>
          </cell>
          <cell r="J272" t="str">
            <v>1 Poste de concreto (21/700) de suspensión (2°) Tipo SU2-21</v>
          </cell>
        </row>
        <row r="273">
          <cell r="C273" t="str">
            <v>EA060SEU0D1-120-S2</v>
          </cell>
          <cell r="D273">
            <v>170</v>
          </cell>
          <cell r="E273">
            <v>25</v>
          </cell>
          <cell r="F273">
            <v>454.60755771743158</v>
          </cell>
          <cell r="G273">
            <v>1</v>
          </cell>
          <cell r="H273" t="str">
            <v>PA21/2600</v>
          </cell>
          <cell r="I273">
            <v>2578</v>
          </cell>
          <cell r="J273" t="str">
            <v>1 Poste autosoportable de acero (21/2600) de suspensión (25°) Tipo SU21-21</v>
          </cell>
        </row>
        <row r="274">
          <cell r="C274" t="str">
            <v>EA060SEU0D1-120-A1</v>
          </cell>
          <cell r="D274">
            <v>170</v>
          </cell>
          <cell r="E274">
            <v>50</v>
          </cell>
          <cell r="F274">
            <v>817.82011083239786</v>
          </cell>
          <cell r="G274">
            <v>2</v>
          </cell>
          <cell r="H274" t="str">
            <v>PA21/2850</v>
          </cell>
          <cell r="I274">
            <v>2737</v>
          </cell>
          <cell r="J274" t="str">
            <v>2 Postes autosoportables de acero (21/2850) de ángulo medio (50°) Tipo AU2-21</v>
          </cell>
        </row>
        <row r="275">
          <cell r="C275" t="str">
            <v>EA060SEU0D1-120-A2</v>
          </cell>
          <cell r="D275">
            <v>170</v>
          </cell>
          <cell r="E275">
            <v>90</v>
          </cell>
          <cell r="F275">
            <v>1318.9864662289815</v>
          </cell>
          <cell r="G275">
            <v>2</v>
          </cell>
          <cell r="H275" t="str">
            <v>PA21/4550</v>
          </cell>
          <cell r="I275">
            <v>3709</v>
          </cell>
          <cell r="J275" t="str">
            <v>2 Postes autosoportables de acero (21/4550) de ángulo mayor y terminal (90°) Tipo ATU2-21</v>
          </cell>
        </row>
        <row r="276">
          <cell r="C276" t="str">
            <v>EC060SEU0D1-240-S1</v>
          </cell>
          <cell r="D276">
            <v>170</v>
          </cell>
          <cell r="E276">
            <v>2</v>
          </cell>
          <cell r="F276">
            <v>163.49364995194455</v>
          </cell>
          <cell r="G276">
            <v>1</v>
          </cell>
          <cell r="H276" t="str">
            <v>PC21/900</v>
          </cell>
          <cell r="I276">
            <v>4955</v>
          </cell>
          <cell r="J276" t="str">
            <v>1 Poste de concreto (21/900) de suspensión (2°) Tipo SU2-21</v>
          </cell>
        </row>
        <row r="277">
          <cell r="C277" t="str">
            <v>EA060SEU0D1-240-S2</v>
          </cell>
          <cell r="D277">
            <v>170</v>
          </cell>
          <cell r="E277">
            <v>25</v>
          </cell>
          <cell r="F277">
            <v>821.42893257680362</v>
          </cell>
          <cell r="G277">
            <v>1</v>
          </cell>
          <cell r="H277" t="str">
            <v>PA21/4200</v>
          </cell>
          <cell r="I277">
            <v>3521</v>
          </cell>
          <cell r="J277" t="str">
            <v>1 Poste autosoportable de acero (21/4200) de suspensión (25°) Tipo SU21-21</v>
          </cell>
        </row>
        <row r="278">
          <cell r="C278" t="str">
            <v>EA060SEU0D1-240-A1</v>
          </cell>
          <cell r="D278">
            <v>170</v>
          </cell>
          <cell r="E278">
            <v>50</v>
          </cell>
          <cell r="F278">
            <v>1503.1421372442651</v>
          </cell>
          <cell r="G278">
            <v>2</v>
          </cell>
          <cell r="H278" t="str">
            <v>PA21/4350</v>
          </cell>
          <cell r="I278">
            <v>3603</v>
          </cell>
          <cell r="J278" t="str">
            <v>2 Postes autosoportables de acero (21/4350) de ángulo medio (50°) Tipo AU2-21</v>
          </cell>
        </row>
        <row r="279">
          <cell r="C279" t="str">
            <v>EA060SEU0D1-240-A2</v>
          </cell>
          <cell r="D279">
            <v>170</v>
          </cell>
          <cell r="E279">
            <v>90</v>
          </cell>
          <cell r="F279">
            <v>2443.7806677104059</v>
          </cell>
          <cell r="G279">
            <v>2</v>
          </cell>
          <cell r="H279" t="str">
            <v>PA21/7000</v>
          </cell>
          <cell r="I279">
            <v>4908</v>
          </cell>
          <cell r="J279" t="str">
            <v>2 Postes autosoportables de acero (21/7000) de ángulo mayor y terminal (90°) Tipo ATU2-21</v>
          </cell>
        </row>
        <row r="280">
          <cell r="C280" t="str">
            <v>EC033COU0S0-035-S1</v>
          </cell>
          <cell r="D280">
            <v>150</v>
          </cell>
          <cell r="E280">
            <v>3</v>
          </cell>
          <cell r="F280">
            <v>50.424454870214305</v>
          </cell>
          <cell r="G280">
            <v>1</v>
          </cell>
          <cell r="H280" t="str">
            <v>PC15/300</v>
          </cell>
          <cell r="I280">
            <v>2695</v>
          </cell>
          <cell r="J280" t="str">
            <v>1 Poste de concreto (15/300) de suspensión (3°) Tipo SU1-15</v>
          </cell>
        </row>
        <row r="281">
          <cell r="C281" t="str">
            <v>EA033COU0S0-035-S3</v>
          </cell>
          <cell r="D281">
            <v>150</v>
          </cell>
          <cell r="E281">
            <v>30</v>
          </cell>
          <cell r="F281">
            <v>190.55409545350233</v>
          </cell>
          <cell r="G281">
            <v>1</v>
          </cell>
          <cell r="H281" t="str">
            <v>PA15/600</v>
          </cell>
          <cell r="I281">
            <v>704</v>
          </cell>
          <cell r="J281" t="str">
            <v>1 Poste autosoportable de acero (15/600) de suspensión (30°) Tipo SU11-15</v>
          </cell>
        </row>
        <row r="282">
          <cell r="C282" t="str">
            <v>EA033COU0S0-035-A2</v>
          </cell>
          <cell r="D282">
            <v>150</v>
          </cell>
          <cell r="E282">
            <v>50</v>
          </cell>
          <cell r="F282">
            <v>289.2169156033429</v>
          </cell>
          <cell r="G282">
            <v>1</v>
          </cell>
          <cell r="H282" t="str">
            <v>PA15/850</v>
          </cell>
          <cell r="I282">
            <v>883</v>
          </cell>
          <cell r="J282" t="str">
            <v>1 Poste autosoportable de acero (15/850) de ángulo mayor (50°) Tipo AU12-15</v>
          </cell>
        </row>
        <row r="283">
          <cell r="C283" t="str">
            <v>EA033COU0S0-035-RT</v>
          </cell>
          <cell r="D283">
            <v>150</v>
          </cell>
          <cell r="E283">
            <v>90</v>
          </cell>
          <cell r="F283">
            <v>460.57573040635504</v>
          </cell>
          <cell r="G283">
            <v>1</v>
          </cell>
          <cell r="H283" t="str">
            <v>PA15/1300</v>
          </cell>
          <cell r="I283">
            <v>1163</v>
          </cell>
          <cell r="J283" t="str">
            <v>1 Poste autosoportable de acero (15/1300) de retención y terminal (90°) Tipo RTU1-15</v>
          </cell>
        </row>
        <row r="284">
          <cell r="C284" t="str">
            <v>EC033COU0S0-050-S1</v>
          </cell>
          <cell r="D284">
            <v>150</v>
          </cell>
          <cell r="E284">
            <v>3</v>
          </cell>
          <cell r="F284">
            <v>63.289128338966833</v>
          </cell>
          <cell r="G284">
            <v>1</v>
          </cell>
          <cell r="H284" t="str">
            <v>PC15/300</v>
          </cell>
          <cell r="I284">
            <v>2695</v>
          </cell>
          <cell r="J284" t="str">
            <v>1 Poste de concreto (15/300) de suspensión (3°) Tipo SU1-15</v>
          </cell>
        </row>
        <row r="285">
          <cell r="C285" t="str">
            <v>EA033COU0S0-050-S3</v>
          </cell>
          <cell r="D285">
            <v>150</v>
          </cell>
          <cell r="E285">
            <v>30</v>
          </cell>
          <cell r="F285">
            <v>256.1494265817297</v>
          </cell>
          <cell r="G285">
            <v>1</v>
          </cell>
          <cell r="H285" t="str">
            <v>PA15/800</v>
          </cell>
          <cell r="I285">
            <v>848</v>
          </cell>
          <cell r="J285" t="str">
            <v>1 Poste autosoportable de acero (15/800) de suspensión (30°) Tipo SU11-15</v>
          </cell>
        </row>
        <row r="286">
          <cell r="C286" t="str">
            <v>EA033COU0S0-050-A2</v>
          </cell>
          <cell r="D286">
            <v>150</v>
          </cell>
          <cell r="E286">
            <v>50</v>
          </cell>
          <cell r="F286">
            <v>391.93897717477984</v>
          </cell>
          <cell r="G286">
            <v>1</v>
          </cell>
          <cell r="H286" t="str">
            <v>PA15/1150</v>
          </cell>
          <cell r="I286">
            <v>1074</v>
          </cell>
          <cell r="J286" t="str">
            <v>1 Poste autosoportable de acero (15/1150) de ángulo mayor (50°) Tipo AU12-15</v>
          </cell>
        </row>
        <row r="287">
          <cell r="C287" t="str">
            <v>EA033COU0S0-050-RT</v>
          </cell>
          <cell r="D287">
            <v>150</v>
          </cell>
          <cell r="E287">
            <v>90</v>
          </cell>
          <cell r="F287">
            <v>627.77995979538787</v>
          </cell>
          <cell r="G287">
            <v>1</v>
          </cell>
          <cell r="H287" t="str">
            <v>PA15/1750</v>
          </cell>
          <cell r="I287">
            <v>1411</v>
          </cell>
          <cell r="J287" t="str">
            <v>1 Poste autosoportable de acero (15/1750) de retención y terminal (90°) Tipo RTU1-15</v>
          </cell>
        </row>
        <row r="288">
          <cell r="C288" t="str">
            <v>EC033COU0S0-070-S1</v>
          </cell>
          <cell r="D288">
            <v>150</v>
          </cell>
          <cell r="E288">
            <v>3</v>
          </cell>
          <cell r="F288">
            <v>75.439694657880594</v>
          </cell>
          <cell r="G288">
            <v>1</v>
          </cell>
          <cell r="H288" t="str">
            <v>PC15/300</v>
          </cell>
          <cell r="I288">
            <v>2695</v>
          </cell>
          <cell r="J288" t="str">
            <v>1 Poste de concreto (15/300) de suspensión (3°) Tipo SU1-15</v>
          </cell>
        </row>
        <row r="289">
          <cell r="C289" t="str">
            <v>EA033COU0S0-070-S3</v>
          </cell>
          <cell r="D289">
            <v>150</v>
          </cell>
          <cell r="E289">
            <v>30</v>
          </cell>
          <cell r="F289">
            <v>314.68417415956031</v>
          </cell>
          <cell r="G289">
            <v>1</v>
          </cell>
          <cell r="H289" t="str">
            <v>PA15/950</v>
          </cell>
          <cell r="I289">
            <v>949</v>
          </cell>
          <cell r="J289" t="str">
            <v>1 Poste autosoportable de acero (15/950) de suspensión (30°) Tipo SU11-15</v>
          </cell>
        </row>
        <row r="290">
          <cell r="C290" t="str">
            <v>EA033COU0S0-070-A2</v>
          </cell>
          <cell r="D290">
            <v>150</v>
          </cell>
          <cell r="E290">
            <v>50</v>
          </cell>
          <cell r="F290">
            <v>483.13201256593055</v>
          </cell>
          <cell r="G290">
            <v>1</v>
          </cell>
          <cell r="H290" t="str">
            <v>PA15/1400</v>
          </cell>
          <cell r="I290">
            <v>1221</v>
          </cell>
          <cell r="J290" t="str">
            <v>1 Poste autosoportable de acero (15/1400) de ángulo mayor (50°) Tipo AU12-15</v>
          </cell>
        </row>
        <row r="291">
          <cell r="C291" t="str">
            <v>EA033COU0S0-070-RT</v>
          </cell>
          <cell r="D291">
            <v>150</v>
          </cell>
          <cell r="E291">
            <v>90</v>
          </cell>
          <cell r="F291">
            <v>775.69431619365173</v>
          </cell>
          <cell r="G291">
            <v>1</v>
          </cell>
          <cell r="H291" t="str">
            <v>PA15/2150</v>
          </cell>
          <cell r="I291">
            <v>1613</v>
          </cell>
          <cell r="J291" t="str">
            <v>1 Poste autosoportable de acero (15/2150) de retención y terminal (90°) Tipo RTU1-15</v>
          </cell>
        </row>
        <row r="292">
          <cell r="C292" t="str">
            <v>EC033COU0S0-120-S1</v>
          </cell>
          <cell r="D292">
            <v>150</v>
          </cell>
          <cell r="E292">
            <v>3</v>
          </cell>
          <cell r="F292">
            <v>109.08399501653129</v>
          </cell>
          <cell r="G292">
            <v>1</v>
          </cell>
          <cell r="H292" t="str">
            <v>PC15/400</v>
          </cell>
          <cell r="I292">
            <v>2772</v>
          </cell>
          <cell r="J292" t="str">
            <v>1 Poste de concreto (15/400) de suspensión (3°) Tipo SU1-15</v>
          </cell>
        </row>
        <row r="293">
          <cell r="C293" t="str">
            <v>EA033COU0S0-120-S3</v>
          </cell>
          <cell r="D293">
            <v>150</v>
          </cell>
          <cell r="E293">
            <v>30</v>
          </cell>
          <cell r="F293">
            <v>503.59846276089468</v>
          </cell>
          <cell r="G293">
            <v>1</v>
          </cell>
          <cell r="H293" t="str">
            <v>PA15/1500</v>
          </cell>
          <cell r="I293">
            <v>1277</v>
          </cell>
          <cell r="J293" t="str">
            <v>1 Poste autosoportable de acero (15/1500) de suspensión (30°) Tipo SU11-15</v>
          </cell>
        </row>
        <row r="294">
          <cell r="C294" t="str">
            <v>EA033COU0S0-120-A2</v>
          </cell>
          <cell r="D294">
            <v>150</v>
          </cell>
          <cell r="E294">
            <v>50</v>
          </cell>
          <cell r="F294">
            <v>781.36917433591816</v>
          </cell>
          <cell r="G294">
            <v>1</v>
          </cell>
          <cell r="H294" t="str">
            <v>PA15/2150</v>
          </cell>
          <cell r="I294">
            <v>1613</v>
          </cell>
          <cell r="J294" t="str">
            <v>1 Poste autosoportable de acero (15/2150) de ángulo mayor (50°) Tipo AU12-15</v>
          </cell>
        </row>
        <row r="295">
          <cell r="C295" t="str">
            <v>EA033COU0S0-120-RT</v>
          </cell>
          <cell r="D295">
            <v>150</v>
          </cell>
          <cell r="E295">
            <v>90</v>
          </cell>
          <cell r="F295">
            <v>1263.8048056121872</v>
          </cell>
          <cell r="G295">
            <v>1</v>
          </cell>
          <cell r="H295" t="str">
            <v>PA15/3450</v>
          </cell>
          <cell r="I295">
            <v>2194</v>
          </cell>
          <cell r="J295" t="str">
            <v>1 Poste autosoportable de acero (15/3450) de retención y terminal (90°) Tipo RTU1-15</v>
          </cell>
        </row>
        <row r="296">
          <cell r="C296" t="str">
            <v>EC033COU0S0-150-S1</v>
          </cell>
          <cell r="D296">
            <v>150</v>
          </cell>
          <cell r="E296">
            <v>3</v>
          </cell>
          <cell r="F296">
            <v>127.6305869756638</v>
          </cell>
          <cell r="G296">
            <v>1</v>
          </cell>
          <cell r="H296" t="str">
            <v>PC15/500</v>
          </cell>
          <cell r="I296">
            <v>2849</v>
          </cell>
          <cell r="J296" t="str">
            <v>1 Poste de concreto (15/500) de suspensión (3°) Tipo SU1-15</v>
          </cell>
        </row>
        <row r="297">
          <cell r="C297" t="str">
            <v>EA033COU0S0-150-S3</v>
          </cell>
          <cell r="D297">
            <v>150</v>
          </cell>
          <cell r="E297">
            <v>30</v>
          </cell>
          <cell r="F297">
            <v>613.05228046350362</v>
          </cell>
          <cell r="G297">
            <v>1</v>
          </cell>
          <cell r="H297" t="str">
            <v>PA15/1800</v>
          </cell>
          <cell r="I297">
            <v>1437</v>
          </cell>
          <cell r="J297" t="str">
            <v>1 Poste autosoportable de acero (15/1800) de suspensión (30°) Tipo SU11-15</v>
          </cell>
        </row>
        <row r="298">
          <cell r="C298" t="str">
            <v>EA033COU0S0-150-A2</v>
          </cell>
          <cell r="D298">
            <v>150</v>
          </cell>
          <cell r="E298">
            <v>50</v>
          </cell>
          <cell r="F298">
            <v>954.82917393206185</v>
          </cell>
          <cell r="G298">
            <v>1</v>
          </cell>
          <cell r="H298" t="str">
            <v>PA15/2650</v>
          </cell>
          <cell r="I298">
            <v>1848</v>
          </cell>
          <cell r="J298" t="str">
            <v>1 Poste autosoportable de acero (15/2650) de ángulo mayor (50°) Tipo AU12-15</v>
          </cell>
        </row>
        <row r="299">
          <cell r="C299" t="str">
            <v>EA033COU0S0-150-RT</v>
          </cell>
          <cell r="D299">
            <v>150</v>
          </cell>
          <cell r="E299">
            <v>90</v>
          </cell>
          <cell r="F299">
            <v>1548.4315390669904</v>
          </cell>
          <cell r="G299">
            <v>1</v>
          </cell>
          <cell r="H299" t="str">
            <v>PA15/4200</v>
          </cell>
          <cell r="I299">
            <v>2493</v>
          </cell>
          <cell r="J299" t="str">
            <v>1 Poste autosoportable de acero (15/4200) de retención y terminal (90°) Tipo RTU1-15</v>
          </cell>
        </row>
        <row r="300">
          <cell r="C300" t="str">
            <v>EC033COU0D0-035-S1</v>
          </cell>
          <cell r="D300">
            <v>150</v>
          </cell>
          <cell r="E300">
            <v>3</v>
          </cell>
          <cell r="F300">
            <v>50.424454870214305</v>
          </cell>
          <cell r="G300">
            <v>1</v>
          </cell>
          <cell r="H300" t="str">
            <v>PC15/400</v>
          </cell>
          <cell r="I300">
            <v>2772</v>
          </cell>
          <cell r="J300" t="str">
            <v>1 Poste de concreto (15/400) de suspensión (3°) Tipo SU2-15</v>
          </cell>
        </row>
        <row r="301">
          <cell r="C301" t="str">
            <v>EA033COU0D0-035-S3</v>
          </cell>
          <cell r="D301">
            <v>150</v>
          </cell>
          <cell r="E301">
            <v>30</v>
          </cell>
          <cell r="F301">
            <v>190.55409545350233</v>
          </cell>
          <cell r="G301">
            <v>2</v>
          </cell>
          <cell r="H301" t="str">
            <v>PA15/600</v>
          </cell>
          <cell r="I301">
            <v>704</v>
          </cell>
          <cell r="J301" t="str">
            <v>2 Postes autosoportables de acero (15/600) de suspensión (30°) Tipo SU21-15</v>
          </cell>
        </row>
        <row r="302">
          <cell r="C302" t="str">
            <v>EA033COU0D0-035-A2</v>
          </cell>
          <cell r="D302">
            <v>150</v>
          </cell>
          <cell r="E302">
            <v>50</v>
          </cell>
          <cell r="F302">
            <v>289.2169156033429</v>
          </cell>
          <cell r="G302">
            <v>2</v>
          </cell>
          <cell r="H302" t="str">
            <v>PA15/850</v>
          </cell>
          <cell r="I302">
            <v>883</v>
          </cell>
          <cell r="J302" t="str">
            <v>2 Postes autosoportables de acero (15/850) de ángulo mayor (50°) Tipo AU22-15</v>
          </cell>
        </row>
        <row r="303">
          <cell r="C303" t="str">
            <v>EA033COU0D0-035-RT</v>
          </cell>
          <cell r="D303">
            <v>150</v>
          </cell>
          <cell r="E303">
            <v>90</v>
          </cell>
          <cell r="F303">
            <v>460.57573040635504</v>
          </cell>
          <cell r="G303">
            <v>2</v>
          </cell>
          <cell r="H303" t="str">
            <v>PA15/1300</v>
          </cell>
          <cell r="I303">
            <v>1163</v>
          </cell>
          <cell r="J303" t="str">
            <v>2 Postes autosoportables de acero (15/1300) de retención y terminal (90°) Tipo RTU2-15</v>
          </cell>
        </row>
        <row r="304">
          <cell r="C304" t="str">
            <v>EC033COU0D0-050-S1</v>
          </cell>
          <cell r="D304">
            <v>150</v>
          </cell>
          <cell r="E304">
            <v>3</v>
          </cell>
          <cell r="F304">
            <v>63.289128338966833</v>
          </cell>
          <cell r="G304">
            <v>1</v>
          </cell>
          <cell r="H304" t="str">
            <v>PC15/400</v>
          </cell>
          <cell r="I304">
            <v>2772</v>
          </cell>
          <cell r="J304" t="str">
            <v>1 Poste de concreto (15/400) de suspensión (3°) Tipo SU2-15</v>
          </cell>
        </row>
        <row r="305">
          <cell r="C305" t="str">
            <v>EA033COU0D0-050-S3</v>
          </cell>
          <cell r="D305">
            <v>150</v>
          </cell>
          <cell r="E305">
            <v>30</v>
          </cell>
          <cell r="F305">
            <v>256.1494265817297</v>
          </cell>
          <cell r="G305">
            <v>2</v>
          </cell>
          <cell r="H305" t="str">
            <v>PA15/750</v>
          </cell>
          <cell r="I305">
            <v>814</v>
          </cell>
          <cell r="J305" t="str">
            <v>2 Postes autosoportables de acero (15/750) de suspensión (30°) Tipo SU21-15</v>
          </cell>
        </row>
        <row r="306">
          <cell r="C306" t="str">
            <v>EA033COU0D0-050-A2</v>
          </cell>
          <cell r="D306">
            <v>150</v>
          </cell>
          <cell r="E306">
            <v>50</v>
          </cell>
          <cell r="F306">
            <v>391.93897717477984</v>
          </cell>
          <cell r="G306">
            <v>2</v>
          </cell>
          <cell r="H306" t="str">
            <v>PA15/1150</v>
          </cell>
          <cell r="I306">
            <v>1074</v>
          </cell>
          <cell r="J306" t="str">
            <v>2 Postes autosoportables de acero (15/1150) de ángulo mayor (50°) Tipo AU22-15</v>
          </cell>
        </row>
        <row r="307">
          <cell r="C307" t="str">
            <v>EA033COU0D0-050-RT</v>
          </cell>
          <cell r="D307">
            <v>150</v>
          </cell>
          <cell r="E307">
            <v>90</v>
          </cell>
          <cell r="F307">
            <v>627.77995979538787</v>
          </cell>
          <cell r="G307">
            <v>2</v>
          </cell>
          <cell r="H307" t="str">
            <v>PA15/1750</v>
          </cell>
          <cell r="I307">
            <v>1411</v>
          </cell>
          <cell r="J307" t="str">
            <v>2 Postes autosoportables de acero (15/1750) de retención y terminal (90°) Tipo RTU2-15</v>
          </cell>
        </row>
        <row r="308">
          <cell r="C308" t="str">
            <v>EC033COU0D0-070-S1</v>
          </cell>
          <cell r="D308">
            <v>150</v>
          </cell>
          <cell r="E308">
            <v>3</v>
          </cell>
          <cell r="F308">
            <v>75.439694657880594</v>
          </cell>
          <cell r="G308">
            <v>1</v>
          </cell>
          <cell r="H308" t="str">
            <v>PC15/500</v>
          </cell>
          <cell r="I308">
            <v>2849</v>
          </cell>
          <cell r="J308" t="str">
            <v>1 Poste de concreto (15/500) de suspensión (3°) Tipo SU2-15</v>
          </cell>
        </row>
        <row r="309">
          <cell r="C309" t="str">
            <v>EA033COU0D0-070-S3</v>
          </cell>
          <cell r="D309">
            <v>150</v>
          </cell>
          <cell r="E309">
            <v>30</v>
          </cell>
          <cell r="F309">
            <v>314.68417415956031</v>
          </cell>
          <cell r="G309">
            <v>2</v>
          </cell>
          <cell r="H309" t="str">
            <v>PA15/950</v>
          </cell>
          <cell r="I309">
            <v>949</v>
          </cell>
          <cell r="J309" t="str">
            <v>2 Postes autosoportables de acero (15/950) de suspensión (30°) Tipo SU21-15</v>
          </cell>
        </row>
        <row r="310">
          <cell r="C310" t="str">
            <v>EA033COU0D0-070-A2</v>
          </cell>
          <cell r="D310">
            <v>150</v>
          </cell>
          <cell r="E310">
            <v>50</v>
          </cell>
          <cell r="F310">
            <v>483.13201256593055</v>
          </cell>
          <cell r="G310">
            <v>2</v>
          </cell>
          <cell r="H310" t="str">
            <v>PA15/1400</v>
          </cell>
          <cell r="I310">
            <v>1221</v>
          </cell>
          <cell r="J310" t="str">
            <v>2 Postes autosoportables de acero (15/1400) de ángulo mayor (50°) Tipo AU22-15</v>
          </cell>
        </row>
        <row r="311">
          <cell r="C311" t="str">
            <v>EA033COU0D0-070-RT</v>
          </cell>
          <cell r="D311">
            <v>150</v>
          </cell>
          <cell r="E311">
            <v>90</v>
          </cell>
          <cell r="F311">
            <v>775.69431619365173</v>
          </cell>
          <cell r="G311">
            <v>2</v>
          </cell>
          <cell r="H311" t="str">
            <v>PA15/2150</v>
          </cell>
          <cell r="I311">
            <v>1613</v>
          </cell>
          <cell r="J311" t="str">
            <v>2 Postes autosoportables de acero (15/2150) de retención y terminal (90°) Tipo RTU2-15</v>
          </cell>
        </row>
        <row r="312">
          <cell r="C312" t="str">
            <v>EC033COU0D0-120-S1</v>
          </cell>
          <cell r="D312">
            <v>150</v>
          </cell>
          <cell r="E312">
            <v>3</v>
          </cell>
          <cell r="F312">
            <v>109.08399501653129</v>
          </cell>
          <cell r="G312">
            <v>1</v>
          </cell>
          <cell r="H312" t="str">
            <v>PC15/700</v>
          </cell>
          <cell r="I312">
            <v>3003</v>
          </cell>
          <cell r="J312" t="str">
            <v>1 Poste de concreto (15/700) de suspensión (3°) Tipo SU2-15</v>
          </cell>
        </row>
        <row r="313">
          <cell r="C313" t="str">
            <v>EA033COU0D0-120-S3</v>
          </cell>
          <cell r="D313">
            <v>150</v>
          </cell>
          <cell r="E313">
            <v>30</v>
          </cell>
          <cell r="F313">
            <v>503.59846276089468</v>
          </cell>
          <cell r="G313">
            <v>2</v>
          </cell>
          <cell r="H313" t="str">
            <v>PA15/1450</v>
          </cell>
          <cell r="I313">
            <v>1249</v>
          </cell>
          <cell r="J313" t="str">
            <v>2 Postes autosoportables de acero (15/1450) de suspensión (30°) Tipo SU21-15</v>
          </cell>
        </row>
        <row r="314">
          <cell r="C314" t="str">
            <v>EA033COU0D0-120-A2</v>
          </cell>
          <cell r="D314">
            <v>150</v>
          </cell>
          <cell r="E314">
            <v>50</v>
          </cell>
          <cell r="F314">
            <v>781.36917433591816</v>
          </cell>
          <cell r="G314">
            <v>2</v>
          </cell>
          <cell r="H314" t="str">
            <v>PA15/2150</v>
          </cell>
          <cell r="I314">
            <v>1613</v>
          </cell>
          <cell r="J314" t="str">
            <v>2 Postes autosoportables de acero (15/2150) de ángulo mayor (50°) Tipo AU22-15</v>
          </cell>
        </row>
        <row r="315">
          <cell r="C315" t="str">
            <v>EA033COU0D0-120-RT</v>
          </cell>
          <cell r="D315">
            <v>150</v>
          </cell>
          <cell r="E315">
            <v>90</v>
          </cell>
          <cell r="F315">
            <v>1263.8048056121872</v>
          </cell>
          <cell r="G315">
            <v>2</v>
          </cell>
          <cell r="H315" t="str">
            <v>PA15/3450</v>
          </cell>
          <cell r="I315">
            <v>2194</v>
          </cell>
          <cell r="J315" t="str">
            <v>2 Postes autosoportables de acero (15/3450) de retención y terminal (90°) Tipo RTU2-15</v>
          </cell>
        </row>
        <row r="316">
          <cell r="C316" t="str">
            <v>EC033COU0D0-150-S1</v>
          </cell>
          <cell r="D316">
            <v>150</v>
          </cell>
          <cell r="E316">
            <v>3</v>
          </cell>
          <cell r="F316">
            <v>127.6305869756638</v>
          </cell>
          <cell r="G316">
            <v>1</v>
          </cell>
          <cell r="H316" t="str">
            <v>PC15/800</v>
          </cell>
          <cell r="I316">
            <v>3080</v>
          </cell>
          <cell r="J316" t="str">
            <v>1 Poste de concreto (15/800) de suspensión (3°) Tipo SU2-15</v>
          </cell>
        </row>
        <row r="317">
          <cell r="C317" t="str">
            <v>EA033COU0D0-150-S3</v>
          </cell>
          <cell r="D317">
            <v>150</v>
          </cell>
          <cell r="E317">
            <v>30</v>
          </cell>
          <cell r="F317">
            <v>613.05228046350362</v>
          </cell>
          <cell r="G317">
            <v>2</v>
          </cell>
          <cell r="H317" t="str">
            <v>PA15/1700</v>
          </cell>
          <cell r="I317">
            <v>1385</v>
          </cell>
          <cell r="J317" t="str">
            <v>2 Postes autosoportables de acero (15/1700) de suspensión (30°) Tipo SU21-15</v>
          </cell>
        </row>
        <row r="318">
          <cell r="C318" t="str">
            <v>EA033COU0D0-150-A2</v>
          </cell>
          <cell r="D318">
            <v>150</v>
          </cell>
          <cell r="E318">
            <v>50</v>
          </cell>
          <cell r="F318">
            <v>954.82917393206185</v>
          </cell>
          <cell r="G318">
            <v>2</v>
          </cell>
          <cell r="H318" t="str">
            <v>PA15/2650</v>
          </cell>
          <cell r="I318">
            <v>1848</v>
          </cell>
          <cell r="J318" t="str">
            <v>2 Postes autosoportables de acero (15/2650) de ángulo mayor (50°) Tipo AU22-15</v>
          </cell>
        </row>
        <row r="319">
          <cell r="C319" t="str">
            <v>EA033COU0D0-150-RT</v>
          </cell>
          <cell r="D319">
            <v>150</v>
          </cell>
          <cell r="E319">
            <v>90</v>
          </cell>
          <cell r="F319">
            <v>1548.4315390669904</v>
          </cell>
          <cell r="G319">
            <v>2</v>
          </cell>
          <cell r="H319" t="str">
            <v>PA15/4200</v>
          </cell>
          <cell r="I319">
            <v>2493</v>
          </cell>
          <cell r="J319" t="str">
            <v>2 Postes autosoportables de acero (15/4200) de retención y terminal (90°) Tipo RTU2-15</v>
          </cell>
        </row>
        <row r="320">
          <cell r="C320" t="str">
            <v>EC033SIU0S0-035-S1</v>
          </cell>
          <cell r="D320">
            <v>150</v>
          </cell>
          <cell r="E320">
            <v>3</v>
          </cell>
          <cell r="F320">
            <v>63.718056232028715</v>
          </cell>
          <cell r="G320">
            <v>1</v>
          </cell>
          <cell r="H320" t="str">
            <v>PC16/300</v>
          </cell>
          <cell r="I320">
            <v>3003</v>
          </cell>
          <cell r="J320" t="str">
            <v>1 Poste de concreto (16/300) de suspensión (3°) Tipo SUS1-16</v>
          </cell>
        </row>
        <row r="321">
          <cell r="C321" t="str">
            <v>EA033SIU0S0-035-S3</v>
          </cell>
          <cell r="D321">
            <v>150</v>
          </cell>
          <cell r="E321">
            <v>30</v>
          </cell>
          <cell r="F321">
            <v>207.52344194467219</v>
          </cell>
          <cell r="G321">
            <v>1</v>
          </cell>
          <cell r="H321" t="str">
            <v>PA16/650</v>
          </cell>
          <cell r="I321">
            <v>790</v>
          </cell>
          <cell r="J321" t="str">
            <v>1 Poste autosoportable de acero (16/650) de suspensión (30°) Tipo SUS11-16</v>
          </cell>
        </row>
        <row r="322">
          <cell r="C322" t="str">
            <v>EA033SIU0S0-035-A2</v>
          </cell>
          <cell r="D322">
            <v>150</v>
          </cell>
          <cell r="E322">
            <v>50</v>
          </cell>
          <cell r="F322">
            <v>308.77428971739596</v>
          </cell>
          <cell r="G322">
            <v>1</v>
          </cell>
          <cell r="H322" t="str">
            <v>PA16/900</v>
          </cell>
          <cell r="I322">
            <v>977</v>
          </cell>
          <cell r="J322" t="str">
            <v>1 Poste autosoportable de acero (16/900) de ángulo mayor (50°) Tipo AUS1-16</v>
          </cell>
        </row>
        <row r="323">
          <cell r="C323" t="str">
            <v>EA033SIU0S0-035-RT</v>
          </cell>
          <cell r="D323">
            <v>150</v>
          </cell>
          <cell r="E323">
            <v>90</v>
          </cell>
          <cell r="F323">
            <v>484.62802312765245</v>
          </cell>
          <cell r="G323">
            <v>1</v>
          </cell>
          <cell r="H323" t="str">
            <v>PA16/1350</v>
          </cell>
          <cell r="I323">
            <v>1271</v>
          </cell>
          <cell r="J323" t="str">
            <v>1 Poste autosoportable de acero (16/1350) de retención y terminal (90°) Tipo RTUS1-16</v>
          </cell>
        </row>
        <row r="324">
          <cell r="C324" t="str">
            <v>EC033SIU0S0-050-S1</v>
          </cell>
          <cell r="D324">
            <v>150</v>
          </cell>
          <cell r="E324">
            <v>3</v>
          </cell>
          <cell r="F324">
            <v>78.773929676365498</v>
          </cell>
          <cell r="G324">
            <v>1</v>
          </cell>
          <cell r="H324" t="str">
            <v>PC16/300</v>
          </cell>
          <cell r="I324">
            <v>3003</v>
          </cell>
          <cell r="J324" t="str">
            <v>1 Poste de concreto (16/300) de suspensión (3°) Tipo SUS1-16</v>
          </cell>
        </row>
        <row r="325">
          <cell r="C325" t="str">
            <v>EA033SIU0S0-050-S3</v>
          </cell>
          <cell r="D325">
            <v>150</v>
          </cell>
          <cell r="E325">
            <v>30</v>
          </cell>
          <cell r="F325">
            <v>271.89013422560248</v>
          </cell>
          <cell r="G325">
            <v>1</v>
          </cell>
          <cell r="H325" t="str">
            <v>PA16/850</v>
          </cell>
          <cell r="I325">
            <v>941</v>
          </cell>
          <cell r="J325" t="str">
            <v>1 Poste autosoportable de acero (16/850) de suspensión (30°) Tipo SUS11-16</v>
          </cell>
        </row>
        <row r="326">
          <cell r="C326" t="str">
            <v>EA033SIU0S0-050-A2</v>
          </cell>
          <cell r="D326">
            <v>150</v>
          </cell>
          <cell r="E326">
            <v>50</v>
          </cell>
          <cell r="F326">
            <v>407.8598639569546</v>
          </cell>
          <cell r="G326">
            <v>1</v>
          </cell>
          <cell r="H326" t="str">
            <v>PA16/1150</v>
          </cell>
          <cell r="I326">
            <v>1145</v>
          </cell>
          <cell r="J326" t="str">
            <v>1 Poste autosoportable de acero (16/1150) de ángulo mayor (50°) Tipo AUS1-16</v>
          </cell>
        </row>
        <row r="327">
          <cell r="C327" t="str">
            <v>EA033SIU0S0-050-RT</v>
          </cell>
          <cell r="D327">
            <v>150</v>
          </cell>
          <cell r="E327">
            <v>90</v>
          </cell>
          <cell r="F327">
            <v>644.01378394895301</v>
          </cell>
          <cell r="G327">
            <v>1</v>
          </cell>
          <cell r="H327" t="str">
            <v>PA16/1750</v>
          </cell>
          <cell r="I327">
            <v>1505</v>
          </cell>
          <cell r="J327" t="str">
            <v>1 Poste autosoportable de acero (16/1750) de retención y terminal (90°) Tipo RTUS1-16</v>
          </cell>
        </row>
        <row r="328">
          <cell r="C328" t="str">
            <v>EC033SIU0S0-070-S1</v>
          </cell>
          <cell r="D328">
            <v>150</v>
          </cell>
          <cell r="E328">
            <v>3</v>
          </cell>
          <cell r="F328">
            <v>93.054965450789254</v>
          </cell>
          <cell r="G328">
            <v>1</v>
          </cell>
          <cell r="H328" t="str">
            <v>PC16/400</v>
          </cell>
          <cell r="I328">
            <v>3080</v>
          </cell>
          <cell r="J328" t="str">
            <v>1 Poste de concreto (16/400) de suspensión (3°) Tipo SUS1-16</v>
          </cell>
        </row>
        <row r="329">
          <cell r="C329" t="str">
            <v>EA033SIU0S0-070-S3</v>
          </cell>
          <cell r="D329">
            <v>150</v>
          </cell>
          <cell r="E329">
            <v>30</v>
          </cell>
          <cell r="F329">
            <v>328.59578277149819</v>
          </cell>
          <cell r="G329">
            <v>1</v>
          </cell>
          <cell r="H329" t="str">
            <v>PA16/950</v>
          </cell>
          <cell r="I329">
            <v>1012</v>
          </cell>
          <cell r="J329" t="str">
            <v>1 Poste autosoportable de acero (16/950) de suspensión (30°) Tipo SUS11-16</v>
          </cell>
        </row>
        <row r="330">
          <cell r="C330" t="str">
            <v>EA033SIU0S0-070-A2</v>
          </cell>
          <cell r="D330">
            <v>150</v>
          </cell>
          <cell r="E330">
            <v>50</v>
          </cell>
          <cell r="F330">
            <v>494.43593764898856</v>
          </cell>
          <cell r="G330">
            <v>1</v>
          </cell>
          <cell r="H330" t="str">
            <v>PA16/1350</v>
          </cell>
          <cell r="I330">
            <v>1271</v>
          </cell>
          <cell r="J330" t="str">
            <v>1 Poste autosoportable de acero (16/1350) de ángulo mayor (50°) Tipo AUS1-16</v>
          </cell>
        </row>
        <row r="331">
          <cell r="C331" t="str">
            <v>EA033SIU0S0-070-RT</v>
          </cell>
          <cell r="D331">
            <v>150</v>
          </cell>
          <cell r="E331">
            <v>90</v>
          </cell>
          <cell r="F331">
            <v>782.46918404713188</v>
          </cell>
          <cell r="G331">
            <v>1</v>
          </cell>
          <cell r="H331" t="str">
            <v>PA16/2100</v>
          </cell>
          <cell r="I331">
            <v>1694</v>
          </cell>
          <cell r="J331" t="str">
            <v>1 Poste autosoportable de acero (16/2100) de retención y terminal (90°) Tipo RTUS1-16</v>
          </cell>
        </row>
        <row r="332">
          <cell r="C332" t="str">
            <v>EC033SIU0S0-120-S1</v>
          </cell>
          <cell r="D332">
            <v>150</v>
          </cell>
          <cell r="E332">
            <v>3</v>
          </cell>
          <cell r="F332">
            <v>130.49327109671924</v>
          </cell>
          <cell r="G332">
            <v>1</v>
          </cell>
          <cell r="H332" t="str">
            <v>PC16/500</v>
          </cell>
          <cell r="I332">
            <v>3157</v>
          </cell>
          <cell r="J332" t="str">
            <v>1 Poste de concreto (16/500) de suspensión (3°) Tipo SUS1-16</v>
          </cell>
        </row>
        <row r="333">
          <cell r="C333" t="str">
            <v>EA033SIU0S0-120-S3</v>
          </cell>
          <cell r="D333">
            <v>150</v>
          </cell>
          <cell r="E333">
            <v>30</v>
          </cell>
          <cell r="F333">
            <v>501.60394390354111</v>
          </cell>
          <cell r="G333">
            <v>1</v>
          </cell>
          <cell r="H333" t="str">
            <v>PA16/1450</v>
          </cell>
          <cell r="I333">
            <v>1331</v>
          </cell>
          <cell r="J333" t="str">
            <v>1 Poste autosoportable de acero (16/1450) de suspensión (30°) Tipo SUS11-16</v>
          </cell>
        </row>
        <row r="334">
          <cell r="C334" t="str">
            <v>EA033SIU0S0-120-A2</v>
          </cell>
          <cell r="D334">
            <v>150</v>
          </cell>
          <cell r="E334">
            <v>50</v>
          </cell>
          <cell r="F334">
            <v>762.89645428476376</v>
          </cell>
          <cell r="G334">
            <v>1</v>
          </cell>
          <cell r="H334" t="str">
            <v>PA16/2050</v>
          </cell>
          <cell r="I334">
            <v>1668</v>
          </cell>
          <cell r="J334" t="str">
            <v>1 Poste autosoportable de acero (16/2050) de ángulo mayor (50°) Tipo AUS1-16</v>
          </cell>
        </row>
        <row r="335">
          <cell r="C335" t="str">
            <v>EA033SIU0S0-120-RT</v>
          </cell>
          <cell r="D335">
            <v>150</v>
          </cell>
          <cell r="E335">
            <v>90</v>
          </cell>
          <cell r="F335">
            <v>1216.7125405047805</v>
          </cell>
          <cell r="G335">
            <v>1</v>
          </cell>
          <cell r="H335" t="str">
            <v>PA16/3200</v>
          </cell>
          <cell r="I335">
            <v>2227</v>
          </cell>
          <cell r="J335" t="str">
            <v>1 Poste autosoportable de acero (16/3200) de retención y terminal (90°) Tipo RTUS1-16</v>
          </cell>
        </row>
        <row r="336">
          <cell r="C336" t="str">
            <v>EC033SIU0S0-150-S1</v>
          </cell>
          <cell r="D336">
            <v>150</v>
          </cell>
          <cell r="E336">
            <v>3</v>
          </cell>
          <cell r="F336">
            <v>150.65991989980131</v>
          </cell>
          <cell r="G336">
            <v>1</v>
          </cell>
          <cell r="H336" t="str">
            <v>PC16/500</v>
          </cell>
          <cell r="I336">
            <v>3157</v>
          </cell>
          <cell r="J336" t="str">
            <v>1 Poste de concreto (16/500) de suspensión (3°) Tipo SUS1-16</v>
          </cell>
        </row>
        <row r="337">
          <cell r="C337" t="str">
            <v>EA033SIU0S0-150-S3</v>
          </cell>
          <cell r="D337">
            <v>150</v>
          </cell>
          <cell r="E337">
            <v>30</v>
          </cell>
          <cell r="F337">
            <v>599.60333261024039</v>
          </cell>
          <cell r="G337">
            <v>1</v>
          </cell>
          <cell r="H337" t="str">
            <v>PA16/1700</v>
          </cell>
          <cell r="I337">
            <v>1477</v>
          </cell>
          <cell r="J337" t="str">
            <v>1 Poste autosoportable de acero (16/1700) de suspensión (30°) Tipo SUS11-16</v>
          </cell>
        </row>
        <row r="338">
          <cell r="C338" t="str">
            <v>EA033SIU0S0-150-A2</v>
          </cell>
          <cell r="D338">
            <v>150</v>
          </cell>
          <cell r="E338">
            <v>50</v>
          </cell>
          <cell r="F338">
            <v>915.69650890993216</v>
          </cell>
          <cell r="G338">
            <v>1</v>
          </cell>
          <cell r="H338" t="str">
            <v>PA16/2400</v>
          </cell>
          <cell r="I338">
            <v>1848</v>
          </cell>
          <cell r="J338" t="str">
            <v>1 Poste autosoportable de acero (16/2400) de ángulo mayor (50°) Tipo AUS1-16</v>
          </cell>
        </row>
        <row r="339">
          <cell r="C339" t="str">
            <v>EA033SIU0S0-150-RT</v>
          </cell>
          <cell r="D339">
            <v>150</v>
          </cell>
          <cell r="E339">
            <v>90</v>
          </cell>
          <cell r="F339">
            <v>1464.6910741957518</v>
          </cell>
          <cell r="G339">
            <v>1</v>
          </cell>
          <cell r="H339" t="str">
            <v>PA16/3800</v>
          </cell>
          <cell r="I339">
            <v>2491</v>
          </cell>
          <cell r="J339" t="str">
            <v>1 Poste autosoportable de acero (16/3800) de retención y terminal (90°) Tipo RTUS1-16</v>
          </cell>
        </row>
        <row r="340">
          <cell r="C340" t="str">
            <v>EC033SIU0S0-185-S1</v>
          </cell>
          <cell r="D340">
            <v>150</v>
          </cell>
          <cell r="E340">
            <v>3</v>
          </cell>
          <cell r="F340">
            <v>170.82570014756772</v>
          </cell>
          <cell r="G340">
            <v>1</v>
          </cell>
          <cell r="H340" t="str">
            <v>PC16/600</v>
          </cell>
          <cell r="I340">
            <v>3234</v>
          </cell>
          <cell r="J340" t="str">
            <v>1 Poste de concreto (16/600) de suspensión (3°) Tipo SUS1-16</v>
          </cell>
        </row>
        <row r="341">
          <cell r="C341" t="str">
            <v>EA033SIU0S0-185-S3</v>
          </cell>
          <cell r="D341">
            <v>150</v>
          </cell>
          <cell r="E341">
            <v>30</v>
          </cell>
          <cell r="F341">
            <v>703.2271386621187</v>
          </cell>
          <cell r="G341">
            <v>1</v>
          </cell>
          <cell r="H341" t="str">
            <v>PA16/1950</v>
          </cell>
          <cell r="I341">
            <v>1614</v>
          </cell>
          <cell r="J341" t="str">
            <v>1 Poste autosoportable de acero (16/1950) de suspensión (30°) Tipo SUS11-16</v>
          </cell>
        </row>
        <row r="342">
          <cell r="C342" t="str">
            <v>EA033SIU0S0-185-A2</v>
          </cell>
          <cell r="D342">
            <v>150</v>
          </cell>
          <cell r="E342">
            <v>50</v>
          </cell>
          <cell r="F342">
            <v>1078.0816459385906</v>
          </cell>
          <cell r="G342">
            <v>1</v>
          </cell>
          <cell r="H342" t="str">
            <v>PA16/2850</v>
          </cell>
          <cell r="I342">
            <v>2066</v>
          </cell>
          <cell r="J342" t="str">
            <v>1 Poste autosoportable de acero (16/2850) de ángulo mayor (50°) Tipo AUS1-16</v>
          </cell>
        </row>
        <row r="343">
          <cell r="C343" t="str">
            <v>EA033SIU0S0-185-RT</v>
          </cell>
          <cell r="D343">
            <v>150</v>
          </cell>
          <cell r="E343">
            <v>90</v>
          </cell>
          <cell r="F343">
            <v>1729.1336226904139</v>
          </cell>
          <cell r="G343">
            <v>1</v>
          </cell>
          <cell r="H343" t="str">
            <v>PA16/4450</v>
          </cell>
          <cell r="I343">
            <v>2760</v>
          </cell>
          <cell r="J343" t="str">
            <v>1 Poste autosoportable de acero (16/4450) de retención y terminal (90°) Tipo RTUS1-16</v>
          </cell>
        </row>
        <row r="344">
          <cell r="C344" t="str">
            <v>EC033SIU0S0-300-S1</v>
          </cell>
          <cell r="D344">
            <v>150</v>
          </cell>
          <cell r="E344">
            <v>3</v>
          </cell>
          <cell r="F344">
            <v>232.9493314423687</v>
          </cell>
          <cell r="G344">
            <v>1</v>
          </cell>
          <cell r="H344" t="str">
            <v>PC16/700</v>
          </cell>
          <cell r="I344">
            <v>3311</v>
          </cell>
          <cell r="J344" t="str">
            <v>1 Poste de concreto (16/700) de suspensión (3°) Tipo SUS1-16</v>
          </cell>
        </row>
        <row r="345">
          <cell r="C345" t="str">
            <v>EA033SIU0S0-300-S3</v>
          </cell>
          <cell r="D345">
            <v>150</v>
          </cell>
          <cell r="E345">
            <v>30</v>
          </cell>
          <cell r="F345">
            <v>1035.8111660065051</v>
          </cell>
          <cell r="G345">
            <v>1</v>
          </cell>
          <cell r="H345" t="str">
            <v>PA16/2800</v>
          </cell>
          <cell r="I345">
            <v>2042</v>
          </cell>
          <cell r="J345" t="str">
            <v>1 Poste autosoportable de acero (16/2800) de suspensión (30°) Tipo SUS11-16</v>
          </cell>
        </row>
        <row r="346">
          <cell r="C346" t="str">
            <v>EA033SIU0S0-300-A2</v>
          </cell>
          <cell r="D346">
            <v>150</v>
          </cell>
          <cell r="E346">
            <v>50</v>
          </cell>
          <cell r="F346">
            <v>1601.0920905778582</v>
          </cell>
          <cell r="G346">
            <v>1</v>
          </cell>
          <cell r="H346" t="str">
            <v>PA16/4150</v>
          </cell>
          <cell r="I346">
            <v>2637</v>
          </cell>
          <cell r="J346" t="str">
            <v>1 Poste autosoportable de acero (16/4150) de ángulo mayor (50°) Tipo AUS1-16</v>
          </cell>
        </row>
        <row r="347">
          <cell r="C347" t="str">
            <v>EA033SIU0S0-300-RT</v>
          </cell>
          <cell r="D347">
            <v>150</v>
          </cell>
          <cell r="E347">
            <v>90</v>
          </cell>
          <cell r="F347">
            <v>2582.8790404966467</v>
          </cell>
          <cell r="G347">
            <v>1</v>
          </cell>
          <cell r="H347" t="str">
            <v>PA16/6600</v>
          </cell>
          <cell r="I347">
            <v>3566</v>
          </cell>
          <cell r="J347" t="str">
            <v>1 Poste autosoportable de acero (16/6600) de retención y terminal (90°) Tipo RTUS1-16</v>
          </cell>
        </row>
        <row r="348">
          <cell r="C348" t="str">
            <v>EC033SIU0D0-035-S1</v>
          </cell>
          <cell r="D348">
            <v>150</v>
          </cell>
          <cell r="E348">
            <v>3</v>
          </cell>
          <cell r="F348">
            <v>63.718056232028715</v>
          </cell>
          <cell r="G348">
            <v>1</v>
          </cell>
          <cell r="H348" t="str">
            <v>PC16/500</v>
          </cell>
          <cell r="I348">
            <v>3157</v>
          </cell>
          <cell r="J348" t="str">
            <v>1 Poste de concreto (16/500) de suspensión (3°) Tipo SUS2-16</v>
          </cell>
        </row>
        <row r="349">
          <cell r="C349" t="str">
            <v>EA033SIU0D0-035-S3</v>
          </cell>
          <cell r="D349">
            <v>150</v>
          </cell>
          <cell r="E349">
            <v>30</v>
          </cell>
          <cell r="F349">
            <v>207.52344194467219</v>
          </cell>
          <cell r="G349">
            <v>2</v>
          </cell>
          <cell r="H349" t="str">
            <v>PA16/650</v>
          </cell>
          <cell r="I349">
            <v>790</v>
          </cell>
          <cell r="J349" t="str">
            <v>2 Postes autosoportables de acero (16/650) de suspensión (30°) Tipo SUS21-16</v>
          </cell>
        </row>
        <row r="350">
          <cell r="C350" t="str">
            <v>EA033SIU0D0-035-A2</v>
          </cell>
          <cell r="D350">
            <v>150</v>
          </cell>
          <cell r="E350">
            <v>50</v>
          </cell>
          <cell r="F350">
            <v>308.77428971739596</v>
          </cell>
          <cell r="G350">
            <v>2</v>
          </cell>
          <cell r="H350" t="str">
            <v>PA16/900</v>
          </cell>
          <cell r="I350">
            <v>977</v>
          </cell>
          <cell r="J350" t="str">
            <v>2 Postes autosoportables de acero (16/900) de ángulo mayor (50°) Tipo AUS2-16</v>
          </cell>
        </row>
        <row r="351">
          <cell r="C351" t="str">
            <v>EA033SIU0D0-035-RT</v>
          </cell>
          <cell r="D351">
            <v>150</v>
          </cell>
          <cell r="E351">
            <v>90</v>
          </cell>
          <cell r="F351">
            <v>484.62802312765245</v>
          </cell>
          <cell r="G351">
            <v>2</v>
          </cell>
          <cell r="H351" t="str">
            <v>PA16/1350</v>
          </cell>
          <cell r="I351">
            <v>1271</v>
          </cell>
          <cell r="J351" t="str">
            <v>2 Postes autosoportables de acero (16/1350) de retención y terminal (90°) Tipo RTUS2-16</v>
          </cell>
        </row>
        <row r="352">
          <cell r="C352" t="str">
            <v>EC033SIU0D0-050-S1</v>
          </cell>
          <cell r="D352">
            <v>150</v>
          </cell>
          <cell r="E352">
            <v>3</v>
          </cell>
          <cell r="F352">
            <v>78.773929676365498</v>
          </cell>
          <cell r="G352">
            <v>1</v>
          </cell>
          <cell r="H352" t="str">
            <v>PC16/500</v>
          </cell>
          <cell r="I352">
            <v>3157</v>
          </cell>
          <cell r="J352" t="str">
            <v>1 Poste de concreto (16/500) de suspensión (3°) Tipo SUS2-16</v>
          </cell>
        </row>
        <row r="353">
          <cell r="C353" t="str">
            <v>EA033SIU0D0-050-S3</v>
          </cell>
          <cell r="D353">
            <v>150</v>
          </cell>
          <cell r="E353">
            <v>30</v>
          </cell>
          <cell r="F353">
            <v>271.89013422560248</v>
          </cell>
          <cell r="G353">
            <v>2</v>
          </cell>
          <cell r="H353" t="str">
            <v>PA16/800</v>
          </cell>
          <cell r="I353">
            <v>905</v>
          </cell>
          <cell r="J353" t="str">
            <v>2 Postes autosoportables de acero (16/800) de suspensión (30°) Tipo SUS21-16</v>
          </cell>
        </row>
        <row r="354">
          <cell r="C354" t="str">
            <v>EA033SIU0D0-050-A2</v>
          </cell>
          <cell r="D354">
            <v>150</v>
          </cell>
          <cell r="E354">
            <v>50</v>
          </cell>
          <cell r="F354">
            <v>407.8598639569546</v>
          </cell>
          <cell r="G354">
            <v>2</v>
          </cell>
          <cell r="H354" t="str">
            <v>PA16/1150</v>
          </cell>
          <cell r="I354">
            <v>1145</v>
          </cell>
          <cell r="J354" t="str">
            <v>2 Postes autosoportables de acero (16/1150) de ángulo mayor (50°) Tipo AUS2-16</v>
          </cell>
        </row>
        <row r="355">
          <cell r="C355" t="str">
            <v>EA033SIU0D0-050-RT</v>
          </cell>
          <cell r="D355">
            <v>150</v>
          </cell>
          <cell r="E355">
            <v>90</v>
          </cell>
          <cell r="F355">
            <v>644.01378394895301</v>
          </cell>
          <cell r="G355">
            <v>2</v>
          </cell>
          <cell r="H355" t="str">
            <v>PA16/1750</v>
          </cell>
          <cell r="I355">
            <v>1505</v>
          </cell>
          <cell r="J355" t="str">
            <v>2 Postes autosoportables de acero (16/1750) de retención y terminal (90°) Tipo RTUS2-16</v>
          </cell>
        </row>
        <row r="356">
          <cell r="C356" t="str">
            <v>EC033SIU0D0-070-S1</v>
          </cell>
          <cell r="D356">
            <v>150</v>
          </cell>
          <cell r="E356">
            <v>3</v>
          </cell>
          <cell r="F356">
            <v>93.054965450789254</v>
          </cell>
          <cell r="G356">
            <v>1</v>
          </cell>
          <cell r="H356" t="str">
            <v>PC16/600</v>
          </cell>
          <cell r="I356">
            <v>3234</v>
          </cell>
          <cell r="J356" t="str">
            <v>1 Poste de concreto (16/600) de suspensión (3°) Tipo SUS2-16</v>
          </cell>
        </row>
        <row r="357">
          <cell r="C357" t="str">
            <v>EA033SIU0D0-070-S3</v>
          </cell>
          <cell r="D357">
            <v>150</v>
          </cell>
          <cell r="E357">
            <v>30</v>
          </cell>
          <cell r="F357">
            <v>328.59578277149819</v>
          </cell>
          <cell r="G357">
            <v>2</v>
          </cell>
          <cell r="H357" t="str">
            <v>PA16/950</v>
          </cell>
          <cell r="I357">
            <v>1012</v>
          </cell>
          <cell r="J357" t="str">
            <v>2 Postes autosoportables de acero (16/950) de suspensión (30°) Tipo SUS21-16</v>
          </cell>
        </row>
        <row r="358">
          <cell r="C358" t="str">
            <v>EA033SIU0D0-070-A2</v>
          </cell>
          <cell r="D358">
            <v>150</v>
          </cell>
          <cell r="E358">
            <v>50</v>
          </cell>
          <cell r="F358">
            <v>494.43593764898856</v>
          </cell>
          <cell r="G358">
            <v>2</v>
          </cell>
          <cell r="H358" t="str">
            <v>PA16/1350</v>
          </cell>
          <cell r="I358">
            <v>1271</v>
          </cell>
          <cell r="J358" t="str">
            <v>2 Postes autosoportables de acero (16/1350) de ángulo mayor (50°) Tipo AUS2-16</v>
          </cell>
        </row>
        <row r="359">
          <cell r="C359" t="str">
            <v>EA033SIU0D0-070-RT</v>
          </cell>
          <cell r="D359">
            <v>150</v>
          </cell>
          <cell r="E359">
            <v>90</v>
          </cell>
          <cell r="F359">
            <v>782.46918404713188</v>
          </cell>
          <cell r="G359">
            <v>2</v>
          </cell>
          <cell r="H359" t="str">
            <v>PA16/2100</v>
          </cell>
          <cell r="I359">
            <v>1694</v>
          </cell>
          <cell r="J359" t="str">
            <v>2 Postes autosoportables de acero (16/2100) de retención y terminal (90°) Tipo RTUS2-16</v>
          </cell>
        </row>
        <row r="360">
          <cell r="C360" t="str">
            <v>EC033SIU0D0-120-S1</v>
          </cell>
          <cell r="D360">
            <v>150</v>
          </cell>
          <cell r="E360">
            <v>3</v>
          </cell>
          <cell r="F360">
            <v>130.49327109671924</v>
          </cell>
          <cell r="G360">
            <v>1</v>
          </cell>
          <cell r="H360" t="str">
            <v>PC16/800</v>
          </cell>
          <cell r="I360">
            <v>3388</v>
          </cell>
          <cell r="J360" t="str">
            <v>1 Poste de concreto (16/800) de suspensión (3°) Tipo SUS2-16</v>
          </cell>
        </row>
        <row r="361">
          <cell r="C361" t="str">
            <v>EA033SIU0D0-120-S3</v>
          </cell>
          <cell r="D361">
            <v>150</v>
          </cell>
          <cell r="E361">
            <v>30</v>
          </cell>
          <cell r="F361">
            <v>501.60394390354111</v>
          </cell>
          <cell r="G361">
            <v>2</v>
          </cell>
          <cell r="H361" t="str">
            <v>PA16/1400</v>
          </cell>
          <cell r="I361">
            <v>1301</v>
          </cell>
          <cell r="J361" t="str">
            <v>2 Postes autosoportables de acero (16/1400) de suspensión (30°) Tipo SUS21-16</v>
          </cell>
        </row>
        <row r="362">
          <cell r="C362" t="str">
            <v>EA033SIU0D0-120-A2</v>
          </cell>
          <cell r="D362">
            <v>150</v>
          </cell>
          <cell r="E362">
            <v>50</v>
          </cell>
          <cell r="F362">
            <v>762.89645428476376</v>
          </cell>
          <cell r="G362">
            <v>2</v>
          </cell>
          <cell r="H362" t="str">
            <v>PA16/2050</v>
          </cell>
          <cell r="I362">
            <v>1668</v>
          </cell>
          <cell r="J362" t="str">
            <v>2 Postes autosoportables de acero (16/2050) de ángulo mayor (50°) Tipo AUS2-16</v>
          </cell>
        </row>
        <row r="363">
          <cell r="C363" t="str">
            <v>EA033SIU0D0-120-RT</v>
          </cell>
          <cell r="D363">
            <v>150</v>
          </cell>
          <cell r="E363">
            <v>90</v>
          </cell>
          <cell r="F363">
            <v>1216.7125405047805</v>
          </cell>
          <cell r="G363">
            <v>2</v>
          </cell>
          <cell r="H363" t="str">
            <v>PA16/3200</v>
          </cell>
          <cell r="I363">
            <v>2227</v>
          </cell>
          <cell r="J363" t="str">
            <v>2 Postes autosoportables de acero (16/3200) de retención y terminal (90°) Tipo RTUS2-16</v>
          </cell>
        </row>
        <row r="364">
          <cell r="C364" t="str">
            <v>EC033SIU0D0-150-S1</v>
          </cell>
          <cell r="D364">
            <v>150</v>
          </cell>
          <cell r="E364">
            <v>3</v>
          </cell>
          <cell r="F364">
            <v>150.65991989980131</v>
          </cell>
          <cell r="G364">
            <v>1</v>
          </cell>
          <cell r="H364" t="str">
            <v>PC16/900</v>
          </cell>
          <cell r="I364">
            <v>3465</v>
          </cell>
          <cell r="J364" t="str">
            <v>1 Poste de concreto (16/900) de suspensión (3°) Tipo SUS2-16</v>
          </cell>
        </row>
        <row r="365">
          <cell r="C365" t="str">
            <v>EA033SIU0D0-150-S3</v>
          </cell>
          <cell r="D365">
            <v>150</v>
          </cell>
          <cell r="E365">
            <v>30</v>
          </cell>
          <cell r="F365">
            <v>599.60333261024039</v>
          </cell>
          <cell r="G365">
            <v>2</v>
          </cell>
          <cell r="H365" t="str">
            <v>PA16/1600</v>
          </cell>
          <cell r="I365">
            <v>1419</v>
          </cell>
          <cell r="J365" t="str">
            <v>2 Postes autosoportables de acero (16/1600) de suspensión (30°) Tipo SUS21-16</v>
          </cell>
        </row>
        <row r="366">
          <cell r="C366" t="str">
            <v>EA033SIU0D0-150-A2</v>
          </cell>
          <cell r="D366">
            <v>150</v>
          </cell>
          <cell r="E366">
            <v>50</v>
          </cell>
          <cell r="F366">
            <v>915.69650890993216</v>
          </cell>
          <cell r="G366">
            <v>2</v>
          </cell>
          <cell r="H366" t="str">
            <v>PA16/2400</v>
          </cell>
          <cell r="I366">
            <v>1848</v>
          </cell>
          <cell r="J366" t="str">
            <v>2 Postes autosoportables de acero (16/2400) de ángulo mayor (50°) Tipo AUS2-16</v>
          </cell>
        </row>
        <row r="367">
          <cell r="C367" t="str">
            <v>EA033SIU0D0-150-RT</v>
          </cell>
          <cell r="D367">
            <v>150</v>
          </cell>
          <cell r="E367">
            <v>90</v>
          </cell>
          <cell r="F367">
            <v>1464.6910741957518</v>
          </cell>
          <cell r="G367">
            <v>2</v>
          </cell>
          <cell r="H367" t="str">
            <v>PA16/3800</v>
          </cell>
          <cell r="I367">
            <v>2491</v>
          </cell>
          <cell r="J367" t="str">
            <v>2 Postes autosoportables de acero (16/3800) de retención y terminal (90°) Tipo RTUS2-16</v>
          </cell>
        </row>
        <row r="368">
          <cell r="C368" t="str">
            <v>EC033SIU0D0-185-S1</v>
          </cell>
          <cell r="D368">
            <v>150</v>
          </cell>
          <cell r="E368">
            <v>3</v>
          </cell>
          <cell r="F368">
            <v>170.82570014756772</v>
          </cell>
          <cell r="G368">
            <v>1</v>
          </cell>
          <cell r="H368" t="str">
            <v>PC16/1000</v>
          </cell>
          <cell r="I368">
            <v>3542</v>
          </cell>
          <cell r="J368" t="str">
            <v>1 Poste de concreto (16/1000) de suspensión (3°) Tipo SUS2-16</v>
          </cell>
        </row>
        <row r="369">
          <cell r="C369" t="str">
            <v>EA033SIU0D0-185-S3</v>
          </cell>
          <cell r="D369">
            <v>150</v>
          </cell>
          <cell r="E369">
            <v>30</v>
          </cell>
          <cell r="F369">
            <v>703.2271386621187</v>
          </cell>
          <cell r="G369">
            <v>2</v>
          </cell>
          <cell r="H369" t="str">
            <v>PA16/1900</v>
          </cell>
          <cell r="I369">
            <v>1587</v>
          </cell>
          <cell r="J369" t="str">
            <v>2 Postes autosoportables de acero (16/1900) de suspensión (30°) Tipo SUS21-16</v>
          </cell>
        </row>
        <row r="370">
          <cell r="C370" t="str">
            <v>EA033SIU0D0-185-A2</v>
          </cell>
          <cell r="D370">
            <v>150</v>
          </cell>
          <cell r="E370">
            <v>50</v>
          </cell>
          <cell r="F370">
            <v>1078.0816459385906</v>
          </cell>
          <cell r="G370">
            <v>2</v>
          </cell>
          <cell r="H370" t="str">
            <v>PA16/2850</v>
          </cell>
          <cell r="I370">
            <v>2066</v>
          </cell>
          <cell r="J370" t="str">
            <v>2 Postes autosoportables de acero (16/2850) de ángulo mayor (50°) Tipo AUS2-16</v>
          </cell>
        </row>
        <row r="371">
          <cell r="C371" t="str">
            <v>EA033SIU0D0-185-RT</v>
          </cell>
          <cell r="D371">
            <v>150</v>
          </cell>
          <cell r="E371">
            <v>90</v>
          </cell>
          <cell r="F371">
            <v>1729.1336226904139</v>
          </cell>
          <cell r="G371">
            <v>2</v>
          </cell>
          <cell r="H371" t="str">
            <v>PA16/4450</v>
          </cell>
          <cell r="I371">
            <v>2760</v>
          </cell>
          <cell r="J371" t="str">
            <v>2 Postes autosoportables de acero (16/4450) de retención y terminal (90°) Tipo RTUS2-16</v>
          </cell>
        </row>
        <row r="372">
          <cell r="C372" t="str">
            <v>EC033SEU0S0-035-S1</v>
          </cell>
          <cell r="D372">
            <v>150</v>
          </cell>
          <cell r="E372">
            <v>3</v>
          </cell>
          <cell r="F372">
            <v>50.687794970191511</v>
          </cell>
          <cell r="G372">
            <v>1</v>
          </cell>
          <cell r="H372" t="str">
            <v>PC16/300</v>
          </cell>
          <cell r="I372">
            <v>3003</v>
          </cell>
          <cell r="J372" t="str">
            <v>1 Poste de concreto (16/300) de suspensión (3°) Tipo SUS1-16</v>
          </cell>
        </row>
        <row r="373">
          <cell r="C373" t="str">
            <v>EA033SEU0S0-035-S3</v>
          </cell>
          <cell r="D373">
            <v>150</v>
          </cell>
          <cell r="E373">
            <v>30</v>
          </cell>
          <cell r="F373">
            <v>193.15781504723367</v>
          </cell>
          <cell r="G373">
            <v>1</v>
          </cell>
          <cell r="H373" t="str">
            <v>PA16/600</v>
          </cell>
          <cell r="I373">
            <v>750</v>
          </cell>
          <cell r="J373" t="str">
            <v>1 Poste autosoportable de acero (16/600) de suspensión (30°) Tipo SUS11-16</v>
          </cell>
        </row>
        <row r="374">
          <cell r="C374" t="str">
            <v>EA033SEU0S0-035-A2</v>
          </cell>
          <cell r="D374">
            <v>150</v>
          </cell>
          <cell r="E374">
            <v>50</v>
          </cell>
          <cell r="F374">
            <v>293.46845531645431</v>
          </cell>
          <cell r="G374">
            <v>1</v>
          </cell>
          <cell r="H374" t="str">
            <v>PA16/850</v>
          </cell>
          <cell r="I374">
            <v>941</v>
          </cell>
          <cell r="J374" t="str">
            <v>1 Poste autosoportable de acero (16/850) de ángulo mayor (50°) Tipo AUS1-16</v>
          </cell>
        </row>
        <row r="375">
          <cell r="C375" t="str">
            <v>EA033SEU0S0-035-RT</v>
          </cell>
          <cell r="D375">
            <v>150</v>
          </cell>
          <cell r="E375">
            <v>90</v>
          </cell>
          <cell r="F375">
            <v>467.68922462509164</v>
          </cell>
          <cell r="G375">
            <v>1</v>
          </cell>
          <cell r="H375" t="str">
            <v>PA16/1250</v>
          </cell>
          <cell r="I375">
            <v>1209</v>
          </cell>
          <cell r="J375" t="str">
            <v>1 Poste autosoportable de acero (16/1250) de retención y terminal (90°) Tipo RTUS1-16</v>
          </cell>
        </row>
        <row r="376">
          <cell r="C376" t="str">
            <v>EC033SEU0S0-050-S1</v>
          </cell>
          <cell r="D376">
            <v>150</v>
          </cell>
          <cell r="E376">
            <v>3</v>
          </cell>
          <cell r="F376">
            <v>63.712147823622061</v>
          </cell>
          <cell r="G376">
            <v>1</v>
          </cell>
          <cell r="H376" t="str">
            <v>PC16/300</v>
          </cell>
          <cell r="I376">
            <v>3003</v>
          </cell>
          <cell r="J376" t="str">
            <v>1 Poste de concreto (16/300) de suspensión (3°) Tipo SUS1-16</v>
          </cell>
        </row>
        <row r="377">
          <cell r="C377" t="str">
            <v>EA033SEU0S0-050-S3</v>
          </cell>
          <cell r="D377">
            <v>150</v>
          </cell>
          <cell r="E377">
            <v>30</v>
          </cell>
          <cell r="F377">
            <v>260.33194235058642</v>
          </cell>
          <cell r="G377">
            <v>1</v>
          </cell>
          <cell r="H377" t="str">
            <v>PA16/800</v>
          </cell>
          <cell r="I377">
            <v>905</v>
          </cell>
          <cell r="J377" t="str">
            <v>1 Poste autosoportable de acero (16/800) de suspensión (30°) Tipo SUS11-16</v>
          </cell>
        </row>
        <row r="378">
          <cell r="C378" t="str">
            <v>EA033SEU0S0-050-A2</v>
          </cell>
          <cell r="D378">
            <v>150</v>
          </cell>
          <cell r="E378">
            <v>50</v>
          </cell>
          <cell r="F378">
            <v>398.76848828450954</v>
          </cell>
          <cell r="G378">
            <v>1</v>
          </cell>
          <cell r="H378" t="str">
            <v>PA16/1100</v>
          </cell>
          <cell r="I378">
            <v>1113</v>
          </cell>
          <cell r="J378" t="str">
            <v>1 Poste autosoportable de acero (16/1100) de ángulo mayor (50°) Tipo AUS1-16</v>
          </cell>
        </row>
        <row r="379">
          <cell r="C379" t="str">
            <v>EA033SEU0S0-050-RT</v>
          </cell>
          <cell r="D379">
            <v>150</v>
          </cell>
          <cell r="E379">
            <v>90</v>
          </cell>
          <cell r="F379">
            <v>639.20680537936244</v>
          </cell>
          <cell r="G379">
            <v>1</v>
          </cell>
          <cell r="H379" t="str">
            <v>PA16/1700</v>
          </cell>
          <cell r="I379">
            <v>1477</v>
          </cell>
          <cell r="J379" t="str">
            <v>1 Poste autosoportable de acero (16/1700) de retención y terminal (90°) Tipo RTUS1-16</v>
          </cell>
        </row>
        <row r="380">
          <cell r="C380" t="str">
            <v>EC033SEU0S0-070-S1</v>
          </cell>
          <cell r="D380">
            <v>150</v>
          </cell>
          <cell r="E380">
            <v>3</v>
          </cell>
          <cell r="F380">
            <v>75.978416254056611</v>
          </cell>
          <cell r="G380">
            <v>1</v>
          </cell>
          <cell r="H380" t="str">
            <v>PC16/300</v>
          </cell>
          <cell r="I380">
            <v>3003</v>
          </cell>
          <cell r="J380" t="str">
            <v>1 Poste de concreto (16/300) de suspensión (3°) Tipo SUS1-16</v>
          </cell>
        </row>
        <row r="381">
          <cell r="C381" t="str">
            <v>EA033SEU0S0-070-S3</v>
          </cell>
          <cell r="D381">
            <v>150</v>
          </cell>
          <cell r="E381">
            <v>30</v>
          </cell>
          <cell r="F381">
            <v>320.01067010777018</v>
          </cell>
          <cell r="G381">
            <v>1</v>
          </cell>
          <cell r="H381" t="str">
            <v>PA16/950</v>
          </cell>
          <cell r="I381">
            <v>1012</v>
          </cell>
          <cell r="J381" t="str">
            <v>1 Poste autosoportable de acero (16/950) de suspensión (30°) Tipo SUS11-16</v>
          </cell>
        </row>
        <row r="382">
          <cell r="C382" t="str">
            <v>EA033SEU0S0-070-A2</v>
          </cell>
          <cell r="D382">
            <v>150</v>
          </cell>
          <cell r="E382">
            <v>50</v>
          </cell>
          <cell r="F382">
            <v>491.82949639255412</v>
          </cell>
          <cell r="G382">
            <v>1</v>
          </cell>
          <cell r="H382" t="str">
            <v>PA16/1350</v>
          </cell>
          <cell r="I382">
            <v>1271</v>
          </cell>
          <cell r="J382" t="str">
            <v>1 Poste autosoportable de acero (16/1350) de ángulo mayor (50°) Tipo AUS1-16</v>
          </cell>
        </row>
        <row r="383">
          <cell r="C383" t="str">
            <v>EA033SEU0S0-070-RT</v>
          </cell>
          <cell r="D383">
            <v>150</v>
          </cell>
          <cell r="E383">
            <v>90</v>
          </cell>
          <cell r="F383">
            <v>790.24657375047082</v>
          </cell>
          <cell r="G383">
            <v>1</v>
          </cell>
          <cell r="H383" t="str">
            <v>PA16/2100</v>
          </cell>
          <cell r="I383">
            <v>1694</v>
          </cell>
          <cell r="J383" t="str">
            <v>1 Poste autosoportable de acero (16/2100) de retención y terminal (90°) Tipo RTUS1-16</v>
          </cell>
        </row>
        <row r="384">
          <cell r="C384" t="str">
            <v>EC033SEU0S0-120-S1</v>
          </cell>
          <cell r="D384">
            <v>150</v>
          </cell>
          <cell r="E384">
            <v>3</v>
          </cell>
          <cell r="F384">
            <v>110.07557781843352</v>
          </cell>
          <cell r="G384">
            <v>1</v>
          </cell>
          <cell r="H384" t="str">
            <v>PC16/400</v>
          </cell>
          <cell r="I384">
            <v>3080</v>
          </cell>
          <cell r="J384" t="str">
            <v>1 Poste de concreto (16/400) de suspensión (3°) Tipo SUS1-16</v>
          </cell>
        </row>
        <row r="385">
          <cell r="C385" t="str">
            <v>EA033SEU0S0-120-S3</v>
          </cell>
          <cell r="D385">
            <v>150</v>
          </cell>
          <cell r="E385">
            <v>30</v>
          </cell>
          <cell r="F385">
            <v>513.40252818937813</v>
          </cell>
          <cell r="G385">
            <v>1</v>
          </cell>
          <cell r="H385" t="str">
            <v>PA16/1450</v>
          </cell>
          <cell r="I385">
            <v>1331</v>
          </cell>
          <cell r="J385" t="str">
            <v>1 Poste autosoportable de acero (16/1450) de suspensión (30°) Tipo SUS11-16</v>
          </cell>
        </row>
        <row r="386">
          <cell r="C386" t="str">
            <v>EA033SEU0S0-120-A2</v>
          </cell>
          <cell r="D386">
            <v>150</v>
          </cell>
          <cell r="E386">
            <v>50</v>
          </cell>
          <cell r="F386">
            <v>797.37795409065586</v>
          </cell>
          <cell r="G386">
            <v>1</v>
          </cell>
          <cell r="H386" t="str">
            <v>PA16/2100</v>
          </cell>
          <cell r="I386">
            <v>1694</v>
          </cell>
          <cell r="J386" t="str">
            <v>1 Poste autosoportable de acero (16/2100) de ángulo mayor (50°) Tipo AUS1-16</v>
          </cell>
        </row>
        <row r="387">
          <cell r="C387" t="str">
            <v>EA033SEU0S0-120-RT</v>
          </cell>
          <cell r="D387">
            <v>150</v>
          </cell>
          <cell r="E387">
            <v>90</v>
          </cell>
          <cell r="F387">
            <v>1290.5900104835337</v>
          </cell>
          <cell r="G387">
            <v>1</v>
          </cell>
          <cell r="H387" t="str">
            <v>PA16/3350</v>
          </cell>
          <cell r="I387">
            <v>2295</v>
          </cell>
          <cell r="J387" t="str">
            <v>1 Poste autosoportable de acero (16/3350) de retención y terminal (90°) Tipo RTUS1-16</v>
          </cell>
        </row>
        <row r="388">
          <cell r="C388" t="str">
            <v>EC033SEU0S0-150-S1</v>
          </cell>
          <cell r="D388">
            <v>150</v>
          </cell>
          <cell r="E388">
            <v>3</v>
          </cell>
          <cell r="F388">
            <v>128.89755127376486</v>
          </cell>
          <cell r="G388">
            <v>1</v>
          </cell>
          <cell r="H388" t="str">
            <v>PC16/500</v>
          </cell>
          <cell r="I388">
            <v>3157</v>
          </cell>
          <cell r="J388" t="str">
            <v>1 Poste de concreto (16/500) de suspensión (3°) Tipo SUS1-16</v>
          </cell>
        </row>
        <row r="389">
          <cell r="C389" t="str">
            <v>EA033SEU0S0-150-S3</v>
          </cell>
          <cell r="D389">
            <v>150</v>
          </cell>
          <cell r="E389">
            <v>30</v>
          </cell>
          <cell r="F389">
            <v>625.57912224646566</v>
          </cell>
          <cell r="G389">
            <v>1</v>
          </cell>
          <cell r="H389" t="str">
            <v>PA16/1750</v>
          </cell>
          <cell r="I389">
            <v>1505</v>
          </cell>
          <cell r="J389" t="str">
            <v>1 Poste autosoportable de acero (16/1750) de suspensión (30°) Tipo SUS11-16</v>
          </cell>
        </row>
        <row r="390">
          <cell r="C390" t="str">
            <v>EA033SEU0S0-150-A2</v>
          </cell>
          <cell r="D390">
            <v>150</v>
          </cell>
          <cell r="E390">
            <v>50</v>
          </cell>
          <cell r="F390">
            <v>975.28389780031171</v>
          </cell>
          <cell r="G390">
            <v>1</v>
          </cell>
          <cell r="H390" t="str">
            <v>PA16/2550</v>
          </cell>
          <cell r="I390">
            <v>1922</v>
          </cell>
          <cell r="J390" t="str">
            <v>1 Poste autosoportable de acero (16/2550) de ángulo mayor (50°) Tipo AUS1-16</v>
          </cell>
        </row>
        <row r="391">
          <cell r="C391" t="str">
            <v>EA033SEU0S0-150-RT</v>
          </cell>
          <cell r="D391">
            <v>150</v>
          </cell>
          <cell r="E391">
            <v>90</v>
          </cell>
          <cell r="F391">
            <v>1582.6555072764193</v>
          </cell>
          <cell r="G391">
            <v>1</v>
          </cell>
          <cell r="H391" t="str">
            <v>PA16/4100</v>
          </cell>
          <cell r="I391">
            <v>2617</v>
          </cell>
          <cell r="J391" t="str">
            <v>1 Poste autosoportable de acero (16/4100) de retención y terminal (90°) Tipo RTUS1-16</v>
          </cell>
        </row>
        <row r="392">
          <cell r="C392" t="str">
            <v>EC033SEU0D0-035-S1</v>
          </cell>
          <cell r="D392">
            <v>150</v>
          </cell>
          <cell r="E392">
            <v>3</v>
          </cell>
          <cell r="F392">
            <v>50.687794970191511</v>
          </cell>
          <cell r="G392">
            <v>1</v>
          </cell>
          <cell r="H392" t="str">
            <v>PC16/400</v>
          </cell>
          <cell r="I392">
            <v>3080</v>
          </cell>
          <cell r="J392" t="str">
            <v>1 Poste de concreto (16/400) de suspensión (3°) Tipo SUS2-16</v>
          </cell>
        </row>
        <row r="393">
          <cell r="C393" t="str">
            <v>EA033SEU0D0-035-S3</v>
          </cell>
          <cell r="D393">
            <v>150</v>
          </cell>
          <cell r="E393">
            <v>30</v>
          </cell>
          <cell r="F393">
            <v>193.15781504723367</v>
          </cell>
          <cell r="G393">
            <v>2</v>
          </cell>
          <cell r="H393" t="str">
            <v>PA16/600</v>
          </cell>
          <cell r="I393">
            <v>750</v>
          </cell>
          <cell r="J393" t="str">
            <v>2 Postes autosoportables de acero (16/600) de suspensión (30°) Tipo SUS21-16</v>
          </cell>
        </row>
        <row r="394">
          <cell r="C394" t="str">
            <v>EA033SEU0D0-035-A2</v>
          </cell>
          <cell r="D394">
            <v>150</v>
          </cell>
          <cell r="E394">
            <v>50</v>
          </cell>
          <cell r="F394">
            <v>293.46845531645431</v>
          </cell>
          <cell r="G394">
            <v>2</v>
          </cell>
          <cell r="H394" t="str">
            <v>PA16/850</v>
          </cell>
          <cell r="I394">
            <v>941</v>
          </cell>
          <cell r="J394" t="str">
            <v>2 Postes autosoportables de acero (16/850) de ángulo mayor (50°) Tipo AUS2-16</v>
          </cell>
        </row>
        <row r="395">
          <cell r="C395" t="str">
            <v>EA033SEU0D0-035-RT</v>
          </cell>
          <cell r="D395">
            <v>150</v>
          </cell>
          <cell r="E395">
            <v>90</v>
          </cell>
          <cell r="F395">
            <v>467.68922462509164</v>
          </cell>
          <cell r="G395">
            <v>2</v>
          </cell>
          <cell r="H395" t="str">
            <v>PA16/1250</v>
          </cell>
          <cell r="I395">
            <v>1209</v>
          </cell>
          <cell r="J395" t="str">
            <v>2 Postes autosoportables de acero (16/1250) de retención y terminal (90°) Tipo RTUS2-16</v>
          </cell>
        </row>
        <row r="396">
          <cell r="C396" t="str">
            <v>EC033SEU0D0-050-S1</v>
          </cell>
          <cell r="D396">
            <v>150</v>
          </cell>
          <cell r="E396">
            <v>3</v>
          </cell>
          <cell r="F396">
            <v>63.712147823622061</v>
          </cell>
          <cell r="G396">
            <v>1</v>
          </cell>
          <cell r="H396" t="str">
            <v>PC16/500</v>
          </cell>
          <cell r="I396">
            <v>3157</v>
          </cell>
          <cell r="J396" t="str">
            <v>1 Poste de concreto (16/500) de suspensión (3°) Tipo SUS2-16</v>
          </cell>
        </row>
        <row r="397">
          <cell r="C397" t="str">
            <v>EA033SEU0D0-050-S3</v>
          </cell>
          <cell r="D397">
            <v>150</v>
          </cell>
          <cell r="E397">
            <v>30</v>
          </cell>
          <cell r="F397">
            <v>260.33194235058642</v>
          </cell>
          <cell r="G397">
            <v>2</v>
          </cell>
          <cell r="H397" t="str">
            <v>PA16/750</v>
          </cell>
          <cell r="I397">
            <v>867</v>
          </cell>
          <cell r="J397" t="str">
            <v>2 Postes autosoportables de acero (16/750) de suspensión (30°) Tipo SUS21-16</v>
          </cell>
        </row>
        <row r="398">
          <cell r="C398" t="str">
            <v>EA033SEU0D0-050-A2</v>
          </cell>
          <cell r="D398">
            <v>150</v>
          </cell>
          <cell r="E398">
            <v>50</v>
          </cell>
          <cell r="F398">
            <v>398.76848828450954</v>
          </cell>
          <cell r="G398">
            <v>2</v>
          </cell>
          <cell r="H398" t="str">
            <v>PA16/1100</v>
          </cell>
          <cell r="I398">
            <v>1113</v>
          </cell>
          <cell r="J398" t="str">
            <v>2 Postes autosoportables de acero (16/1100) de ángulo mayor (50°) Tipo AUS2-16</v>
          </cell>
        </row>
        <row r="399">
          <cell r="C399" t="str">
            <v>EA033SEU0D0-050-RT</v>
          </cell>
          <cell r="D399">
            <v>150</v>
          </cell>
          <cell r="E399">
            <v>90</v>
          </cell>
          <cell r="F399">
            <v>639.20680537936244</v>
          </cell>
          <cell r="G399">
            <v>2</v>
          </cell>
          <cell r="H399" t="str">
            <v>PA16/1700</v>
          </cell>
          <cell r="I399">
            <v>1477</v>
          </cell>
          <cell r="J399" t="str">
            <v>2 Postes autosoportables de acero (16/1700) de retención y terminal (90°) Tipo RTUS2-16</v>
          </cell>
        </row>
        <row r="400">
          <cell r="C400" t="str">
            <v>EC033SEU0D0-070-S1</v>
          </cell>
          <cell r="D400">
            <v>150</v>
          </cell>
          <cell r="E400">
            <v>3</v>
          </cell>
          <cell r="F400">
            <v>75.978416254056611</v>
          </cell>
          <cell r="G400">
            <v>1</v>
          </cell>
          <cell r="H400" t="str">
            <v>PC16/500</v>
          </cell>
          <cell r="I400">
            <v>3157</v>
          </cell>
          <cell r="J400" t="str">
            <v>1 Poste de concreto (16/500) de suspensión (3°) Tipo SUS2-16</v>
          </cell>
        </row>
        <row r="401">
          <cell r="C401" t="str">
            <v>EA033SEU0D0-070-S3</v>
          </cell>
          <cell r="D401">
            <v>150</v>
          </cell>
          <cell r="E401">
            <v>30</v>
          </cell>
          <cell r="F401">
            <v>320.01067010777018</v>
          </cell>
          <cell r="G401">
            <v>2</v>
          </cell>
          <cell r="H401" t="str">
            <v>PA16/900</v>
          </cell>
          <cell r="I401">
            <v>977</v>
          </cell>
          <cell r="J401" t="str">
            <v>2 Postes autosoportables de acero (16/900) de suspensión (30°) Tipo SUS21-16</v>
          </cell>
        </row>
        <row r="402">
          <cell r="C402" t="str">
            <v>EA033SEU0D0-070-A2</v>
          </cell>
          <cell r="D402">
            <v>150</v>
          </cell>
          <cell r="E402">
            <v>50</v>
          </cell>
          <cell r="F402">
            <v>491.82949639255412</v>
          </cell>
          <cell r="G402">
            <v>2</v>
          </cell>
          <cell r="H402" t="str">
            <v>PA16/1350</v>
          </cell>
          <cell r="I402">
            <v>1271</v>
          </cell>
          <cell r="J402" t="str">
            <v>2 Postes autosoportables de acero (16/1350) de ángulo mayor (50°) Tipo AUS2-16</v>
          </cell>
        </row>
        <row r="403">
          <cell r="C403" t="str">
            <v>EA033SEU0D0-070-RT</v>
          </cell>
          <cell r="D403">
            <v>150</v>
          </cell>
          <cell r="E403">
            <v>90</v>
          </cell>
          <cell r="F403">
            <v>790.24657375047082</v>
          </cell>
          <cell r="G403">
            <v>2</v>
          </cell>
          <cell r="H403" t="str">
            <v>PA16/2100</v>
          </cell>
          <cell r="I403">
            <v>1694</v>
          </cell>
          <cell r="J403" t="str">
            <v>2 Postes autosoportables de acero (16/2100) de retención y terminal (90°) Tipo RTUS2-16</v>
          </cell>
        </row>
        <row r="404">
          <cell r="C404" t="str">
            <v>EC033SEU0D0-120-S1</v>
          </cell>
          <cell r="D404">
            <v>150</v>
          </cell>
          <cell r="E404">
            <v>3</v>
          </cell>
          <cell r="F404">
            <v>110.07557781843352</v>
          </cell>
          <cell r="G404">
            <v>1</v>
          </cell>
          <cell r="H404" t="str">
            <v>PC16/700</v>
          </cell>
          <cell r="I404">
            <v>3311</v>
          </cell>
          <cell r="J404" t="str">
            <v>1 Poste de concreto (16/700) de suspensión (3°) Tipo SUS2-16</v>
          </cell>
        </row>
        <row r="405">
          <cell r="C405" t="str">
            <v>EA033SEU0D0-120-S3</v>
          </cell>
          <cell r="D405">
            <v>150</v>
          </cell>
          <cell r="E405">
            <v>30</v>
          </cell>
          <cell r="F405">
            <v>513.40252818937813</v>
          </cell>
          <cell r="G405">
            <v>2</v>
          </cell>
          <cell r="H405" t="str">
            <v>PA16/1400</v>
          </cell>
          <cell r="I405">
            <v>1301</v>
          </cell>
          <cell r="J405" t="str">
            <v>2 Postes autosoportables de acero (16/1400) de suspensión (30°) Tipo SUS21-16</v>
          </cell>
        </row>
        <row r="406">
          <cell r="C406" t="str">
            <v>EA033SEU0D0-120-A2</v>
          </cell>
          <cell r="D406">
            <v>150</v>
          </cell>
          <cell r="E406">
            <v>50</v>
          </cell>
          <cell r="F406">
            <v>797.37795409065586</v>
          </cell>
          <cell r="G406">
            <v>2</v>
          </cell>
          <cell r="H406" t="str">
            <v>PA16/2100</v>
          </cell>
          <cell r="I406">
            <v>1694</v>
          </cell>
          <cell r="J406" t="str">
            <v>2 Postes autosoportables de acero (16/2100) de ángulo mayor (50°) Tipo AUS2-16</v>
          </cell>
        </row>
        <row r="407">
          <cell r="C407" t="str">
            <v>EA033SEU0D0-120-RT</v>
          </cell>
          <cell r="D407">
            <v>150</v>
          </cell>
          <cell r="E407">
            <v>90</v>
          </cell>
          <cell r="F407">
            <v>1290.5900104835337</v>
          </cell>
          <cell r="G407">
            <v>2</v>
          </cell>
          <cell r="H407" t="str">
            <v>PA16/3350</v>
          </cell>
          <cell r="I407">
            <v>2295</v>
          </cell>
          <cell r="J407" t="str">
            <v>2 Postes autosoportables de acero (16/3350) de retención y terminal (90°) Tipo RTUS2-16</v>
          </cell>
        </row>
        <row r="408">
          <cell r="C408" t="str">
            <v>EC033SEU0D0-150-S1</v>
          </cell>
          <cell r="D408">
            <v>150</v>
          </cell>
          <cell r="E408">
            <v>3</v>
          </cell>
          <cell r="F408">
            <v>128.89755127376486</v>
          </cell>
          <cell r="G408">
            <v>1</v>
          </cell>
          <cell r="H408" t="str">
            <v>PC16/800</v>
          </cell>
          <cell r="I408">
            <v>3388</v>
          </cell>
          <cell r="J408" t="str">
            <v>1 Poste de concreto (16/800) de suspensión (3°) Tipo SUS2-16</v>
          </cell>
        </row>
        <row r="409">
          <cell r="C409" t="str">
            <v>EA033SEU0D0-150-S3</v>
          </cell>
          <cell r="D409">
            <v>150</v>
          </cell>
          <cell r="E409">
            <v>30</v>
          </cell>
          <cell r="F409">
            <v>625.57912224646566</v>
          </cell>
          <cell r="G409">
            <v>2</v>
          </cell>
          <cell r="H409" t="str">
            <v>PA16/1650</v>
          </cell>
          <cell r="I409">
            <v>1448</v>
          </cell>
          <cell r="J409" t="str">
            <v>2 Postes autosoportables de acero (16/1650) de suspensión (30°) Tipo SUS21-16</v>
          </cell>
        </row>
        <row r="410">
          <cell r="C410" t="str">
            <v>EA033SEU0D0-150-A2</v>
          </cell>
          <cell r="D410">
            <v>150</v>
          </cell>
          <cell r="E410">
            <v>50</v>
          </cell>
          <cell r="F410">
            <v>975.28389780031171</v>
          </cell>
          <cell r="G410">
            <v>2</v>
          </cell>
          <cell r="H410" t="str">
            <v>PA16/2550</v>
          </cell>
          <cell r="I410">
            <v>1922</v>
          </cell>
          <cell r="J410" t="str">
            <v>2 Postes autosoportables de acero (16/2550) de ángulo mayor (50°) Tipo AUS2-16</v>
          </cell>
        </row>
        <row r="411">
          <cell r="C411" t="str">
            <v>EA033SEU0D0-150-RT</v>
          </cell>
          <cell r="D411">
            <v>150</v>
          </cell>
          <cell r="E411">
            <v>90</v>
          </cell>
          <cell r="F411">
            <v>1582.6555072764193</v>
          </cell>
          <cell r="G411">
            <v>2</v>
          </cell>
          <cell r="H411" t="str">
            <v>PA16/4100</v>
          </cell>
          <cell r="I411">
            <v>2617</v>
          </cell>
          <cell r="J411" t="str">
            <v>2 Postes autosoportables de acero (16/4100) de retención y terminal (90°) Tipo RTUS2-16</v>
          </cell>
        </row>
        <row r="412">
          <cell r="C412" t="str">
            <v>EC138SER0S1-240-S1</v>
          </cell>
          <cell r="D412">
            <v>175</v>
          </cell>
          <cell r="E412">
            <v>2</v>
          </cell>
          <cell r="F412">
            <v>166.60508125369694</v>
          </cell>
          <cell r="G412">
            <v>1</v>
          </cell>
          <cell r="H412" t="str">
            <v>PC25/600</v>
          </cell>
          <cell r="I412">
            <v>6006</v>
          </cell>
          <cell r="J412" t="str">
            <v>1 Poste de concreto (25/600) de suspensión (2°) Tipo SU1-25</v>
          </cell>
        </row>
        <row r="413">
          <cell r="C413" t="str">
            <v>EC138SER0S1-240-S2</v>
          </cell>
          <cell r="D413">
            <v>175</v>
          </cell>
          <cell r="E413">
            <v>25</v>
          </cell>
          <cell r="F413">
            <v>824.54036387855604</v>
          </cell>
          <cell r="G413">
            <v>1</v>
          </cell>
          <cell r="H413" t="str">
            <v>PC25/700</v>
          </cell>
          <cell r="I413">
            <v>5975</v>
          </cell>
          <cell r="J413" t="str">
            <v>1 Poste de concreto (25/700) de suspensión (25°) Tipo SU11-25</v>
          </cell>
        </row>
        <row r="414">
          <cell r="C414" t="str">
            <v>EC138SER0S1-240-A1</v>
          </cell>
          <cell r="D414">
            <v>175</v>
          </cell>
          <cell r="E414">
            <v>50</v>
          </cell>
          <cell r="F414">
            <v>1506.2535685460175</v>
          </cell>
          <cell r="G414">
            <v>1</v>
          </cell>
          <cell r="H414" t="str">
            <v>PC25/700</v>
          </cell>
          <cell r="I414">
            <v>5975</v>
          </cell>
          <cell r="J414" t="str">
            <v>1 Poste de concreto (25/700) de ángulo medio (50°) Tipo AU1-25</v>
          </cell>
        </row>
        <row r="415">
          <cell r="C415" t="str">
            <v>EC138SER0S1-240-A2</v>
          </cell>
          <cell r="D415">
            <v>175</v>
          </cell>
          <cell r="E415">
            <v>90</v>
          </cell>
          <cell r="F415">
            <v>2446.8920990121583</v>
          </cell>
          <cell r="G415">
            <v>1</v>
          </cell>
          <cell r="H415" t="str">
            <v>PC25/1000</v>
          </cell>
          <cell r="I415">
            <v>6380</v>
          </cell>
          <cell r="J415" t="str">
            <v>1 Poste de concreto (25/1000) de ángulo mayor y terminal (90°) Tipo ATU1-25</v>
          </cell>
        </row>
        <row r="416">
          <cell r="C416" t="str">
            <v>EC138SER0S1-300-S1</v>
          </cell>
          <cell r="D416">
            <v>175</v>
          </cell>
          <cell r="E416">
            <v>2</v>
          </cell>
          <cell r="F416">
            <v>191.64502601933364</v>
          </cell>
          <cell r="G416">
            <v>1</v>
          </cell>
          <cell r="H416" t="str">
            <v>PC25/700</v>
          </cell>
          <cell r="I416">
            <v>5975</v>
          </cell>
          <cell r="J416" t="str">
            <v>1 Poste de concreto (25/700) de suspensión (2°) Tipo SU1-25</v>
          </cell>
        </row>
        <row r="417">
          <cell r="C417" t="str">
            <v>EC138SER0S1-300-S2</v>
          </cell>
          <cell r="D417">
            <v>175</v>
          </cell>
          <cell r="E417">
            <v>25</v>
          </cell>
          <cell r="F417">
            <v>993.70276329288617</v>
          </cell>
          <cell r="G417">
            <v>1</v>
          </cell>
          <cell r="H417" t="str">
            <v>PC25/700</v>
          </cell>
          <cell r="I417">
            <v>5975</v>
          </cell>
          <cell r="J417" t="str">
            <v>1 Poste de concreto (25/700) de suspensión (25°) Tipo SU11-25</v>
          </cell>
        </row>
        <row r="418">
          <cell r="C418" t="str">
            <v>EC138SER0S1-300-A1</v>
          </cell>
          <cell r="D418">
            <v>140</v>
          </cell>
          <cell r="E418">
            <v>50</v>
          </cell>
          <cell r="F418">
            <v>1793.7167721592111</v>
          </cell>
          <cell r="G418">
            <v>1</v>
          </cell>
          <cell r="H418" t="str">
            <v>PC25/1000</v>
          </cell>
          <cell r="I418">
            <v>6380</v>
          </cell>
          <cell r="J418" t="str">
            <v>1 Poste de concreto (25/1000) de ángulo medio (50°) Tipo AU1-25</v>
          </cell>
        </row>
        <row r="419">
          <cell r="C419" t="str">
            <v>EC138SER0S1-300-A2</v>
          </cell>
          <cell r="D419">
            <v>135</v>
          </cell>
          <cell r="E419">
            <v>90</v>
          </cell>
          <cell r="F419">
            <v>2921.0535875908145</v>
          </cell>
          <cell r="G419">
            <v>1</v>
          </cell>
          <cell r="H419" t="str">
            <v>PC25/1000</v>
          </cell>
          <cell r="I419">
            <v>6380</v>
          </cell>
          <cell r="J419" t="str">
            <v>1 Poste de concreto (25/1000) de ángulo mayor y terminal (90°) Tipo ATU1-25</v>
          </cell>
        </row>
        <row r="420">
          <cell r="C420" t="str">
            <v>EC138SER0S1-400-S1</v>
          </cell>
          <cell r="D420">
            <v>150</v>
          </cell>
          <cell r="E420">
            <v>2</v>
          </cell>
          <cell r="F420">
            <v>212.48261612112583</v>
          </cell>
          <cell r="G420">
            <v>1</v>
          </cell>
          <cell r="H420" t="str">
            <v>PC25/700</v>
          </cell>
          <cell r="I420">
            <v>5975</v>
          </cell>
          <cell r="J420" t="str">
            <v>1 Poste de concreto (25/700) de suspensión (2°) Tipo SU1-25</v>
          </cell>
        </row>
        <row r="421">
          <cell r="C421" t="str">
            <v>EC138SER0S1-400-S2</v>
          </cell>
          <cell r="D421">
            <v>150</v>
          </cell>
          <cell r="E421">
            <v>25</v>
          </cell>
          <cell r="F421">
            <v>1265.2960727989109</v>
          </cell>
          <cell r="G421">
            <v>1</v>
          </cell>
          <cell r="H421" t="str">
            <v>PC25/900</v>
          </cell>
          <cell r="I421">
            <v>6261</v>
          </cell>
          <cell r="J421" t="str">
            <v>1 Poste de concreto (25/900) de suspensión (25°) Tipo SU11-25</v>
          </cell>
        </row>
        <row r="422">
          <cell r="C422" t="str">
            <v>EC138SER0S1-400-A1</v>
          </cell>
          <cell r="D422">
            <v>110</v>
          </cell>
          <cell r="E422">
            <v>50</v>
          </cell>
          <cell r="F422">
            <v>2318.9132757942157</v>
          </cell>
          <cell r="G422">
            <v>1</v>
          </cell>
          <cell r="H422" t="str">
            <v>PC25/1000</v>
          </cell>
          <cell r="I422">
            <v>6380</v>
          </cell>
          <cell r="J422" t="str">
            <v>1 Poste de concreto (25/1000) de ángulo medio (50°) Tipo AU1-25</v>
          </cell>
        </row>
        <row r="423">
          <cell r="C423" t="str">
            <v>EC138SER0S1-400-A2</v>
          </cell>
          <cell r="D423">
            <v>100</v>
          </cell>
          <cell r="E423">
            <v>90</v>
          </cell>
          <cell r="F423">
            <v>3812.5876800966785</v>
          </cell>
          <cell r="G423">
            <v>1</v>
          </cell>
          <cell r="H423" t="str">
            <v>PC25/1100</v>
          </cell>
          <cell r="I423">
            <v>6600</v>
          </cell>
          <cell r="J423" t="str">
            <v>1 Poste de concreto (25/1100) de ángulo mayor y terminal (90°) Tipo ATU1-25</v>
          </cell>
        </row>
        <row r="424">
          <cell r="C424" t="str">
            <v>EC060SER0S1-070-S1</v>
          </cell>
          <cell r="D424">
            <v>170</v>
          </cell>
          <cell r="E424">
            <v>2</v>
          </cell>
          <cell r="F424">
            <v>73.765154106121088</v>
          </cell>
          <cell r="G424">
            <v>1</v>
          </cell>
          <cell r="H424" t="str">
            <v>PC21/400</v>
          </cell>
          <cell r="I424">
            <v>4697</v>
          </cell>
          <cell r="J424" t="str">
            <v>1 Poste de concreto (21/400) de suspensión (2°) Tipo SU1-21</v>
          </cell>
        </row>
        <row r="425">
          <cell r="C425" t="str">
            <v>EC060SER0S1-070-S2</v>
          </cell>
          <cell r="D425">
            <v>170</v>
          </cell>
          <cell r="E425">
            <v>25</v>
          </cell>
          <cell r="F425">
            <v>287.84355142380258</v>
          </cell>
          <cell r="G425">
            <v>1</v>
          </cell>
          <cell r="H425" t="str">
            <v>PC21/600</v>
          </cell>
          <cell r="I425">
            <v>4774</v>
          </cell>
          <cell r="J425" t="str">
            <v>1 Poste de concreto (21/600) de suspensión (25°) Tipo SU11-21</v>
          </cell>
        </row>
        <row r="426">
          <cell r="C426" t="str">
            <v>EC060SER0S1-070-A1</v>
          </cell>
          <cell r="D426">
            <v>170</v>
          </cell>
          <cell r="E426">
            <v>50</v>
          </cell>
          <cell r="F426">
            <v>509.65878787574803</v>
          </cell>
          <cell r="G426">
            <v>1</v>
          </cell>
          <cell r="H426" t="str">
            <v>PC21/700</v>
          </cell>
          <cell r="I426">
            <v>5044</v>
          </cell>
          <cell r="J426" t="str">
            <v>1 Poste de concreto (21/700) de ángulo medio (50°) Tipo AU1-21</v>
          </cell>
        </row>
        <row r="427">
          <cell r="C427" t="str">
            <v>EC060SER0S1-070-A2</v>
          </cell>
          <cell r="D427">
            <v>170</v>
          </cell>
          <cell r="E427">
            <v>90</v>
          </cell>
          <cell r="F427">
            <v>815.72291663636918</v>
          </cell>
          <cell r="G427">
            <v>1</v>
          </cell>
          <cell r="H427" t="str">
            <v>PC21/1100</v>
          </cell>
          <cell r="I427">
            <v>5065</v>
          </cell>
          <cell r="J427" t="str">
            <v>1 Poste de concreto (21/1100) de ángulo mayor y terminal (90°) Tipo ATU1-21</v>
          </cell>
        </row>
        <row r="428">
          <cell r="C428" t="str">
            <v>EC060SER0S1-120-S1</v>
          </cell>
          <cell r="D428">
            <v>170</v>
          </cell>
          <cell r="E428">
            <v>2</v>
          </cell>
          <cell r="F428">
            <v>104.06373349568813</v>
          </cell>
          <cell r="G428">
            <v>1</v>
          </cell>
          <cell r="H428" t="str">
            <v>PC21/400</v>
          </cell>
          <cell r="I428">
            <v>4697</v>
          </cell>
          <cell r="J428" t="str">
            <v>1 Poste de concreto (21/400) de suspensión (2°) Tipo SU1-21</v>
          </cell>
        </row>
        <row r="429">
          <cell r="C429" t="str">
            <v>EC060SER0S1-120-S2</v>
          </cell>
          <cell r="D429">
            <v>170</v>
          </cell>
          <cell r="E429">
            <v>25</v>
          </cell>
          <cell r="F429">
            <v>454.60755771743158</v>
          </cell>
          <cell r="G429">
            <v>1</v>
          </cell>
          <cell r="H429" t="str">
            <v>PC21/1000</v>
          </cell>
          <cell r="I429">
            <v>5010</v>
          </cell>
          <cell r="J429" t="str">
            <v>1 Poste de concreto (21/1000) de suspensión (25°) Tipo SU11-21</v>
          </cell>
        </row>
        <row r="430">
          <cell r="C430" t="str">
            <v>EC060SER0S1-120-A1</v>
          </cell>
          <cell r="D430">
            <v>170</v>
          </cell>
          <cell r="E430">
            <v>50</v>
          </cell>
          <cell r="F430">
            <v>817.82011083239786</v>
          </cell>
          <cell r="G430">
            <v>1</v>
          </cell>
          <cell r="H430" t="str">
            <v>PC21/700</v>
          </cell>
          <cell r="I430">
            <v>5044</v>
          </cell>
          <cell r="J430" t="str">
            <v>1 Poste de concreto (21/700) de ángulo medio (50°) Tipo AU1-21</v>
          </cell>
        </row>
        <row r="431">
          <cell r="C431" t="str">
            <v>EC060SER0S1-120-A2</v>
          </cell>
          <cell r="D431">
            <v>170</v>
          </cell>
          <cell r="E431">
            <v>90</v>
          </cell>
          <cell r="F431">
            <v>1318.9864662289815</v>
          </cell>
          <cell r="G431">
            <v>1</v>
          </cell>
          <cell r="H431" t="str">
            <v>PC21/1300</v>
          </cell>
          <cell r="I431">
            <v>5175</v>
          </cell>
          <cell r="J431" t="str">
            <v>1 Poste de concreto (21/1300) de ángulo mayor y terminal (90°) Tipo ATU1-21</v>
          </cell>
        </row>
        <row r="432">
          <cell r="C432" t="str">
            <v>EC060SER0S1-240-S1</v>
          </cell>
          <cell r="D432">
            <v>170</v>
          </cell>
          <cell r="E432">
            <v>2</v>
          </cell>
          <cell r="F432">
            <v>163.49364995194455</v>
          </cell>
          <cell r="G432">
            <v>1</v>
          </cell>
          <cell r="H432" t="str">
            <v>PC21/600</v>
          </cell>
          <cell r="I432">
            <v>4774</v>
          </cell>
          <cell r="J432" t="str">
            <v>1 Poste de concreto (21/600) de suspensión (2°) Tipo SU1-21</v>
          </cell>
        </row>
        <row r="433">
          <cell r="C433" t="str">
            <v>EC060SER0S1-240-S2</v>
          </cell>
          <cell r="D433">
            <v>170</v>
          </cell>
          <cell r="E433">
            <v>25</v>
          </cell>
          <cell r="F433">
            <v>821.42893257680362</v>
          </cell>
          <cell r="G433">
            <v>1</v>
          </cell>
          <cell r="H433" t="str">
            <v>PC21/600</v>
          </cell>
          <cell r="I433">
            <v>4774</v>
          </cell>
          <cell r="J433" t="str">
            <v>1 Poste de concreto (21/600) de suspensión (25°) Tipo SU11-21</v>
          </cell>
        </row>
        <row r="434">
          <cell r="C434" t="str">
            <v>EC060SER0S1-240-A1</v>
          </cell>
          <cell r="D434">
            <v>170</v>
          </cell>
          <cell r="E434">
            <v>50</v>
          </cell>
          <cell r="F434">
            <v>1503.1421372442651</v>
          </cell>
          <cell r="G434">
            <v>1</v>
          </cell>
          <cell r="H434" t="str">
            <v>PC21/800</v>
          </cell>
          <cell r="I434">
            <v>4918</v>
          </cell>
          <cell r="J434" t="str">
            <v>1 Poste de concreto (21/800) de ángulo medio (50°) Tipo AU1-21</v>
          </cell>
        </row>
        <row r="435">
          <cell r="C435" t="str">
            <v>EC060SER0S1-240-A2</v>
          </cell>
          <cell r="D435">
            <v>170</v>
          </cell>
          <cell r="E435">
            <v>90</v>
          </cell>
          <cell r="F435">
            <v>2443.7806677104059</v>
          </cell>
          <cell r="G435">
            <v>1</v>
          </cell>
          <cell r="H435" t="str">
            <v>PC21/900</v>
          </cell>
          <cell r="I435">
            <v>4955</v>
          </cell>
          <cell r="J435" t="str">
            <v>1 Poste de concreto (21/900) de ángulo mayor y terminal (90°) Tipo ATU1-21</v>
          </cell>
        </row>
        <row r="436">
          <cell r="C436" t="str">
            <v>EC060SIU1S1-240-S1</v>
          </cell>
          <cell r="D436">
            <v>170</v>
          </cell>
          <cell r="E436">
            <v>2</v>
          </cell>
          <cell r="F436">
            <v>168.36077705917415</v>
          </cell>
          <cell r="G436">
            <v>1</v>
          </cell>
          <cell r="H436" t="str">
            <v>PC21/600</v>
          </cell>
          <cell r="I436">
            <v>4774</v>
          </cell>
          <cell r="J436" t="str">
            <v>1 Poste de concreto (21/600) de suspensión (2°) Tipo SU1-21</v>
          </cell>
        </row>
        <row r="437">
          <cell r="C437" t="str">
            <v>EC060SIU1S1-240-S2</v>
          </cell>
          <cell r="D437">
            <v>170</v>
          </cell>
          <cell r="E437">
            <v>25</v>
          </cell>
          <cell r="F437">
            <v>881.78961211186197</v>
          </cell>
          <cell r="G437">
            <v>1</v>
          </cell>
          <cell r="H437" t="str">
            <v>PC21/800</v>
          </cell>
          <cell r="I437">
            <v>4918</v>
          </cell>
          <cell r="J437" t="str">
            <v>1 Poste de concreto (21/800) de suspensión (25°) Tipo SU11-21</v>
          </cell>
        </row>
        <row r="438">
          <cell r="C438" t="str">
            <v>EC060SIU1S1-240-A1</v>
          </cell>
          <cell r="D438">
            <v>170</v>
          </cell>
          <cell r="E438">
            <v>50</v>
          </cell>
          <cell r="F438">
            <v>1621.0019180785114</v>
          </cell>
          <cell r="G438">
            <v>1</v>
          </cell>
          <cell r="H438" t="str">
            <v>PC21/1100</v>
          </cell>
          <cell r="I438">
            <v>5065</v>
          </cell>
          <cell r="J438" t="str">
            <v>1 Poste de concreto (21/1100) de ángulo medio (50°) Tipo AU1-21</v>
          </cell>
        </row>
        <row r="439">
          <cell r="C439" t="str">
            <v>EC060SIU1S1-240-A2</v>
          </cell>
          <cell r="D439">
            <v>170</v>
          </cell>
          <cell r="E439">
            <v>90</v>
          </cell>
          <cell r="F439">
            <v>2640.9786068477106</v>
          </cell>
          <cell r="G439">
            <v>1</v>
          </cell>
          <cell r="H439" t="str">
            <v>PC21/1400</v>
          </cell>
          <cell r="I439">
            <v>5263</v>
          </cell>
          <cell r="J439" t="str">
            <v>1 Poste de concreto (21/1400) de ángulo mayor y terminal (90°) Tipo ATU1-21</v>
          </cell>
        </row>
        <row r="440">
          <cell r="C440" t="str">
            <v>EC060SER0D1-070-S1</v>
          </cell>
          <cell r="D440">
            <v>170</v>
          </cell>
          <cell r="E440">
            <v>2</v>
          </cell>
          <cell r="F440">
            <v>73.765154106121088</v>
          </cell>
          <cell r="G440">
            <v>1</v>
          </cell>
          <cell r="H440" t="str">
            <v>PC21/500</v>
          </cell>
          <cell r="I440">
            <v>4812</v>
          </cell>
          <cell r="J440" t="str">
            <v>1 Poste de concreto (21/500) de suspensión (2°) Tipo SU1-21</v>
          </cell>
        </row>
        <row r="441">
          <cell r="C441" t="str">
            <v>EC060SER0D1-070-S2</v>
          </cell>
          <cell r="D441">
            <v>170</v>
          </cell>
          <cell r="E441">
            <v>25</v>
          </cell>
          <cell r="F441">
            <v>287.84355142380258</v>
          </cell>
          <cell r="G441">
            <v>1</v>
          </cell>
          <cell r="H441" t="str">
            <v>PC21/700</v>
          </cell>
          <cell r="I441">
            <v>5044</v>
          </cell>
          <cell r="J441" t="str">
            <v>1 Poste de concreto (21/700) de suspensión (25°) Tipo SU11-21</v>
          </cell>
        </row>
        <row r="442">
          <cell r="C442" t="str">
            <v>EC060SER0D1-070-A1</v>
          </cell>
          <cell r="D442">
            <v>170</v>
          </cell>
          <cell r="E442">
            <v>50</v>
          </cell>
          <cell r="F442">
            <v>509.65878787574803</v>
          </cell>
          <cell r="G442">
            <v>2</v>
          </cell>
          <cell r="H442" t="str">
            <v>PC21/900</v>
          </cell>
          <cell r="I442">
            <v>4955</v>
          </cell>
          <cell r="J442" t="str">
            <v>2 Poste de concreto (21/900) de ángulo medio (50°) Tipo AU1-21</v>
          </cell>
        </row>
        <row r="443">
          <cell r="C443" t="str">
            <v>EC060SER0D1-070-A2</v>
          </cell>
          <cell r="D443">
            <v>170</v>
          </cell>
          <cell r="E443">
            <v>90</v>
          </cell>
          <cell r="F443">
            <v>815.72291663636918</v>
          </cell>
          <cell r="G443">
            <v>2</v>
          </cell>
          <cell r="H443" t="str">
            <v>PC21/1100</v>
          </cell>
          <cell r="I443">
            <v>5065</v>
          </cell>
          <cell r="J443" t="str">
            <v>2 Poste de concreto (21/1100) de ángulo mayor y terminal (90°) Tipo ATU1-21</v>
          </cell>
        </row>
        <row r="444">
          <cell r="C444" t="str">
            <v>EC060SER0D1-120-S1</v>
          </cell>
          <cell r="D444">
            <v>170</v>
          </cell>
          <cell r="E444">
            <v>2</v>
          </cell>
          <cell r="F444">
            <v>104.06373349568813</v>
          </cell>
          <cell r="G444">
            <v>1</v>
          </cell>
          <cell r="H444" t="str">
            <v>PC21/700</v>
          </cell>
          <cell r="I444">
            <v>5044</v>
          </cell>
          <cell r="J444" t="str">
            <v>1 Poste de concreto (21/700) de suspensión (2°) Tipo SU1-21</v>
          </cell>
        </row>
        <row r="445">
          <cell r="C445" t="str">
            <v>EC060SER0D1-120-S2</v>
          </cell>
          <cell r="D445">
            <v>170</v>
          </cell>
          <cell r="E445">
            <v>25</v>
          </cell>
          <cell r="F445">
            <v>454.60755771743158</v>
          </cell>
          <cell r="G445">
            <v>1</v>
          </cell>
          <cell r="H445" t="str">
            <v>PC21/900</v>
          </cell>
          <cell r="I445">
            <v>4955</v>
          </cell>
          <cell r="J445" t="str">
            <v>1 Poste de concreto (21/900) de suspensión (25°) Tipo SU11-21</v>
          </cell>
        </row>
        <row r="446">
          <cell r="C446" t="str">
            <v>EC060SER0D1-120-A1</v>
          </cell>
          <cell r="D446">
            <v>170</v>
          </cell>
          <cell r="E446">
            <v>50</v>
          </cell>
          <cell r="F446">
            <v>817.82011083239786</v>
          </cell>
          <cell r="G446">
            <v>2</v>
          </cell>
          <cell r="H446" t="str">
            <v>PC21/900</v>
          </cell>
          <cell r="I446">
            <v>4955</v>
          </cell>
          <cell r="J446" t="str">
            <v>2 Poste de concreto (21/900) de ángulo medio (50°) Tipo AU1-21</v>
          </cell>
        </row>
        <row r="447">
          <cell r="C447" t="str">
            <v>EC060SER0D1-120-A2</v>
          </cell>
          <cell r="D447">
            <v>170</v>
          </cell>
          <cell r="E447">
            <v>90</v>
          </cell>
          <cell r="F447">
            <v>1318.9864662289815</v>
          </cell>
          <cell r="G447">
            <v>2</v>
          </cell>
          <cell r="H447" t="str">
            <v>PC21/1300</v>
          </cell>
          <cell r="I447">
            <v>5175</v>
          </cell>
          <cell r="J447" t="str">
            <v>2 Poste de concreto (21/1300) de ángulo mayor y terminal (90°) Tipo ATU1-21</v>
          </cell>
        </row>
        <row r="448">
          <cell r="C448" t="str">
            <v>EC060SER0D1-240-S1</v>
          </cell>
          <cell r="D448">
            <v>170</v>
          </cell>
          <cell r="E448">
            <v>2</v>
          </cell>
          <cell r="F448">
            <v>163.49364995194455</v>
          </cell>
          <cell r="G448">
            <v>1</v>
          </cell>
          <cell r="H448" t="str">
            <v>PC21/900</v>
          </cell>
          <cell r="I448">
            <v>4955</v>
          </cell>
          <cell r="J448" t="str">
            <v>1 Poste de concreto (21/900) de suspensión (2°) Tipo SU1-21</v>
          </cell>
        </row>
        <row r="449">
          <cell r="C449" t="str">
            <v>EC060SER0D1-240-S2</v>
          </cell>
          <cell r="D449">
            <v>170</v>
          </cell>
          <cell r="E449">
            <v>25</v>
          </cell>
          <cell r="F449">
            <v>821.42893257680362</v>
          </cell>
          <cell r="G449">
            <v>1</v>
          </cell>
          <cell r="H449" t="str">
            <v>PC21/1000</v>
          </cell>
          <cell r="I449">
            <v>5010</v>
          </cell>
          <cell r="J449" t="str">
            <v>1 Poste de concreto (21/1000) de suspensión (25°) Tipo SU11-21</v>
          </cell>
        </row>
        <row r="450">
          <cell r="C450" t="str">
            <v>EC060SER0D1-240-A1</v>
          </cell>
          <cell r="D450">
            <v>170</v>
          </cell>
          <cell r="E450">
            <v>50</v>
          </cell>
          <cell r="F450">
            <v>1503.1421372442651</v>
          </cell>
          <cell r="G450">
            <v>2</v>
          </cell>
          <cell r="H450" t="str">
            <v>PC21/1000</v>
          </cell>
          <cell r="I450">
            <v>5010</v>
          </cell>
          <cell r="J450" t="str">
            <v>2 Poste de concreto (21/1000) de ángulo medio (50°) Tipo AU1-21</v>
          </cell>
        </row>
        <row r="451">
          <cell r="C451" t="str">
            <v>EC060SER0D1-240-A2</v>
          </cell>
          <cell r="D451">
            <v>170</v>
          </cell>
          <cell r="E451">
            <v>90</v>
          </cell>
          <cell r="F451">
            <v>2443.7806677104059</v>
          </cell>
          <cell r="G451">
            <v>2</v>
          </cell>
          <cell r="H451" t="str">
            <v>PC21/1100</v>
          </cell>
          <cell r="I451">
            <v>5065</v>
          </cell>
          <cell r="J451" t="str">
            <v>2 Poste de concreto (21/1100) de ángulo mayor y terminal (90°) Tipo ATU1-21</v>
          </cell>
        </row>
        <row r="452">
          <cell r="C452" t="str">
            <v>EC033COR0S0-035-S1</v>
          </cell>
          <cell r="D452">
            <v>150</v>
          </cell>
          <cell r="E452">
            <v>3</v>
          </cell>
          <cell r="F452">
            <v>50.424454870214305</v>
          </cell>
          <cell r="G452">
            <v>1</v>
          </cell>
          <cell r="H452" t="str">
            <v>PC15/400</v>
          </cell>
          <cell r="I452">
            <v>2772</v>
          </cell>
          <cell r="J452" t="str">
            <v>1 Poste de concreto (15/400) de suspensión (3°) Tipo SU1-15</v>
          </cell>
        </row>
        <row r="453">
          <cell r="C453" t="str">
            <v>EC033COR0S0-035-S3</v>
          </cell>
          <cell r="D453">
            <v>150</v>
          </cell>
          <cell r="E453">
            <v>30</v>
          </cell>
          <cell r="F453">
            <v>190.55409545350233</v>
          </cell>
          <cell r="G453">
            <v>1</v>
          </cell>
          <cell r="H453" t="str">
            <v>PC15/400</v>
          </cell>
          <cell r="I453">
            <v>2772</v>
          </cell>
          <cell r="J453" t="str">
            <v>1 Poste de concreto (15/400) de suspensión (30°) Tipo SU11-15</v>
          </cell>
        </row>
        <row r="454">
          <cell r="C454" t="str">
            <v>EC033COR0S0-035-A2</v>
          </cell>
          <cell r="D454">
            <v>150</v>
          </cell>
          <cell r="E454">
            <v>50</v>
          </cell>
          <cell r="F454">
            <v>289.2169156033429</v>
          </cell>
          <cell r="G454">
            <v>1</v>
          </cell>
          <cell r="H454" t="str">
            <v>PC15/400</v>
          </cell>
          <cell r="I454">
            <v>2772</v>
          </cell>
          <cell r="J454" t="str">
            <v>1 Poste de concreto (15/400) de ángulo mayor (50°) Tipo AU12-15</v>
          </cell>
        </row>
        <row r="455">
          <cell r="C455" t="str">
            <v>EC033COR0S0-035-RT</v>
          </cell>
          <cell r="D455">
            <v>150</v>
          </cell>
          <cell r="E455">
            <v>90</v>
          </cell>
          <cell r="F455">
            <v>460.57573040635504</v>
          </cell>
          <cell r="G455">
            <v>1</v>
          </cell>
          <cell r="H455" t="str">
            <v>PC15/400</v>
          </cell>
          <cell r="I455">
            <v>2772</v>
          </cell>
          <cell r="J455" t="str">
            <v>1 Poste de concreto (15/400) de retención y terminal (90°) Tipo RTU1-15</v>
          </cell>
        </row>
        <row r="456">
          <cell r="C456" t="str">
            <v>EC033COR0S0-050-S1</v>
          </cell>
          <cell r="D456">
            <v>150</v>
          </cell>
          <cell r="E456">
            <v>3</v>
          </cell>
          <cell r="F456">
            <v>63.289128338966833</v>
          </cell>
          <cell r="G456">
            <v>1</v>
          </cell>
          <cell r="H456" t="str">
            <v>PC15/400</v>
          </cell>
          <cell r="I456">
            <v>2772</v>
          </cell>
          <cell r="J456" t="str">
            <v>1 Poste de concreto (15/400) de suspensión (3°) Tipo SU1-15</v>
          </cell>
        </row>
        <row r="457">
          <cell r="C457" t="str">
            <v>EC033COR0S0-050-S3</v>
          </cell>
          <cell r="D457">
            <v>150</v>
          </cell>
          <cell r="E457">
            <v>30</v>
          </cell>
          <cell r="F457">
            <v>256.1494265817297</v>
          </cell>
          <cell r="G457">
            <v>1</v>
          </cell>
          <cell r="H457" t="str">
            <v>PC15/500</v>
          </cell>
          <cell r="I457">
            <v>2849</v>
          </cell>
          <cell r="J457" t="str">
            <v>1 Poste de concreto (15/500) de suspensión (30°) Tipo SU11-15</v>
          </cell>
        </row>
        <row r="458">
          <cell r="C458" t="str">
            <v>EC033COR0S0-050-A2</v>
          </cell>
          <cell r="D458">
            <v>150</v>
          </cell>
          <cell r="E458">
            <v>50</v>
          </cell>
          <cell r="F458">
            <v>391.93897717477984</v>
          </cell>
          <cell r="G458">
            <v>1</v>
          </cell>
          <cell r="H458" t="str">
            <v>PC15/500</v>
          </cell>
          <cell r="I458">
            <v>2849</v>
          </cell>
          <cell r="J458" t="str">
            <v>1 Poste de concreto (15/500) de ángulo mayor (50°) Tipo AU12-15</v>
          </cell>
        </row>
        <row r="459">
          <cell r="C459" t="str">
            <v>EC033COR0S0-050-RT</v>
          </cell>
          <cell r="D459">
            <v>150</v>
          </cell>
          <cell r="E459">
            <v>90</v>
          </cell>
          <cell r="F459">
            <v>627.77995979538787</v>
          </cell>
          <cell r="G459">
            <v>1</v>
          </cell>
          <cell r="H459" t="str">
            <v>PC15/700</v>
          </cell>
          <cell r="I459">
            <v>3003</v>
          </cell>
          <cell r="J459" t="str">
            <v>1 Poste de concreto (15/700) de retención y terminal (90°) Tipo RTU1-15</v>
          </cell>
        </row>
        <row r="460">
          <cell r="C460" t="str">
            <v>EC033COR0S0-070-S1</v>
          </cell>
          <cell r="D460">
            <v>150</v>
          </cell>
          <cell r="E460">
            <v>3</v>
          </cell>
          <cell r="F460">
            <v>75.439694657880594</v>
          </cell>
          <cell r="G460">
            <v>1</v>
          </cell>
          <cell r="H460" t="str">
            <v>PC15/400</v>
          </cell>
          <cell r="I460">
            <v>2772</v>
          </cell>
          <cell r="J460" t="str">
            <v>1 Poste de concreto (15/400) de suspensión (3°) Tipo SU1-15</v>
          </cell>
        </row>
        <row r="461">
          <cell r="C461" t="str">
            <v>EC033COR0S0-070-S3</v>
          </cell>
          <cell r="D461">
            <v>150</v>
          </cell>
          <cell r="E461">
            <v>30</v>
          </cell>
          <cell r="F461">
            <v>314.68417415956031</v>
          </cell>
          <cell r="G461">
            <v>1</v>
          </cell>
          <cell r="H461" t="str">
            <v>PC15/600</v>
          </cell>
          <cell r="I461">
            <v>2926</v>
          </cell>
          <cell r="J461" t="str">
            <v>1 Poste de concreto (15/600) de suspensión (30°) Tipo SU11-15</v>
          </cell>
        </row>
        <row r="462">
          <cell r="C462" t="str">
            <v>EC033COR0S0-070-A2</v>
          </cell>
          <cell r="D462">
            <v>150</v>
          </cell>
          <cell r="E462">
            <v>50</v>
          </cell>
          <cell r="F462">
            <v>483.13201256593055</v>
          </cell>
          <cell r="G462">
            <v>1</v>
          </cell>
          <cell r="H462" t="str">
            <v>PC15/800</v>
          </cell>
          <cell r="I462">
            <v>3080</v>
          </cell>
          <cell r="J462" t="str">
            <v>1 Poste de concreto (15/800) de ángulo mayor (50°) Tipo AU12-15</v>
          </cell>
        </row>
        <row r="463">
          <cell r="C463" t="str">
            <v>EC033COR0S0-070-RT</v>
          </cell>
          <cell r="D463">
            <v>150</v>
          </cell>
          <cell r="E463">
            <v>90</v>
          </cell>
          <cell r="F463">
            <v>775.69431619365173</v>
          </cell>
          <cell r="G463">
            <v>1</v>
          </cell>
          <cell r="H463" t="str">
            <v>PC15/1000</v>
          </cell>
          <cell r="I463">
            <v>3256</v>
          </cell>
          <cell r="J463" t="str">
            <v>1 Poste de concreto (15/1000) de retención y terminal (90°) Tipo RTU1-15</v>
          </cell>
        </row>
        <row r="464">
          <cell r="C464" t="str">
            <v>EC033COR0S0-120-S1</v>
          </cell>
          <cell r="D464">
            <v>150</v>
          </cell>
          <cell r="E464">
            <v>3</v>
          </cell>
          <cell r="F464">
            <v>109.08399501653129</v>
          </cell>
          <cell r="G464">
            <v>1</v>
          </cell>
          <cell r="H464" t="str">
            <v>PC15/400</v>
          </cell>
          <cell r="I464">
            <v>2772</v>
          </cell>
          <cell r="J464" t="str">
            <v>1 Poste de concreto (15/400) de suspensión (3°) Tipo SU1-15</v>
          </cell>
        </row>
        <row r="465">
          <cell r="C465" t="str">
            <v>EC033COR0S0-120-S3</v>
          </cell>
          <cell r="D465">
            <v>150</v>
          </cell>
          <cell r="E465">
            <v>30</v>
          </cell>
          <cell r="F465">
            <v>503.59846276089468</v>
          </cell>
          <cell r="G465">
            <v>1</v>
          </cell>
          <cell r="H465" t="str">
            <v>PC15/900</v>
          </cell>
          <cell r="I465">
            <v>3200</v>
          </cell>
          <cell r="J465" t="str">
            <v>1 Poste de concreto (15/900) de suspensión (30°) Tipo SU11-15</v>
          </cell>
        </row>
        <row r="466">
          <cell r="C466" t="str">
            <v>EC033COR0S0-120-A2</v>
          </cell>
          <cell r="D466">
            <v>150</v>
          </cell>
          <cell r="E466">
            <v>50</v>
          </cell>
          <cell r="F466">
            <v>781.36917433591816</v>
          </cell>
          <cell r="G466">
            <v>1</v>
          </cell>
          <cell r="H466" t="str">
            <v>PC15/1000</v>
          </cell>
          <cell r="I466">
            <v>3256</v>
          </cell>
          <cell r="J466" t="str">
            <v>1 Poste de concreto (15/1000) de ángulo mayor (50°) Tipo AU12-15</v>
          </cell>
        </row>
        <row r="467">
          <cell r="C467" t="str">
            <v>EC033COR0S0-120-RT</v>
          </cell>
          <cell r="D467">
            <v>150</v>
          </cell>
          <cell r="E467">
            <v>90</v>
          </cell>
          <cell r="F467">
            <v>1263.8048056121872</v>
          </cell>
          <cell r="G467">
            <v>1</v>
          </cell>
          <cell r="H467" t="str">
            <v>PC15/1300</v>
          </cell>
          <cell r="I467">
            <v>3513</v>
          </cell>
          <cell r="J467" t="str">
            <v>1 Poste de concreto (15/1300) de retención y terminal (90°) Tipo RTU1-15</v>
          </cell>
        </row>
        <row r="468">
          <cell r="C468" t="str">
            <v>EC033COR0S0-150-S1</v>
          </cell>
          <cell r="D468">
            <v>150</v>
          </cell>
          <cell r="E468">
            <v>3</v>
          </cell>
          <cell r="F468">
            <v>127.6305869756638</v>
          </cell>
          <cell r="G468">
            <v>1</v>
          </cell>
          <cell r="H468" t="str">
            <v>PC15/400</v>
          </cell>
          <cell r="I468">
            <v>2772</v>
          </cell>
          <cell r="J468" t="str">
            <v>1 Poste de concreto (15/400) de suspensión (3°) Tipo SU1-15</v>
          </cell>
        </row>
        <row r="469">
          <cell r="C469" t="str">
            <v>EC033COR0S0-150-S3</v>
          </cell>
          <cell r="D469">
            <v>150</v>
          </cell>
          <cell r="E469">
            <v>30</v>
          </cell>
          <cell r="F469">
            <v>613.05228046350362</v>
          </cell>
          <cell r="G469">
            <v>1</v>
          </cell>
          <cell r="H469" t="str">
            <v>PC15/800</v>
          </cell>
          <cell r="I469">
            <v>3080</v>
          </cell>
          <cell r="J469" t="str">
            <v>1 Poste de concreto (15/800) de suspensión (30°) Tipo SU11-15</v>
          </cell>
        </row>
        <row r="470">
          <cell r="C470" t="str">
            <v>EC033COR0S0-150-A2</v>
          </cell>
          <cell r="D470">
            <v>150</v>
          </cell>
          <cell r="E470">
            <v>50</v>
          </cell>
          <cell r="F470">
            <v>954.82917393206185</v>
          </cell>
          <cell r="G470">
            <v>1</v>
          </cell>
          <cell r="H470" t="str">
            <v>PC15/1000</v>
          </cell>
          <cell r="I470">
            <v>3256</v>
          </cell>
          <cell r="J470" t="str">
            <v>1 Poste de concreto (15/1000) de ángulo mayor (50°) Tipo AU12-15</v>
          </cell>
        </row>
        <row r="471">
          <cell r="C471" t="str">
            <v>EC033COR0S0-150-RT</v>
          </cell>
          <cell r="D471">
            <v>150</v>
          </cell>
          <cell r="E471">
            <v>90</v>
          </cell>
          <cell r="F471">
            <v>1548.4315390669904</v>
          </cell>
          <cell r="G471">
            <v>1</v>
          </cell>
          <cell r="H471" t="str">
            <v>PC15/900</v>
          </cell>
          <cell r="I471">
            <v>3200</v>
          </cell>
          <cell r="J471" t="str">
            <v>1 Poste de concreto (15/900) de retención y terminal (90°) Tipo RTU1-15</v>
          </cell>
        </row>
        <row r="472">
          <cell r="C472" t="str">
            <v>EC033COR0D0-035-S1</v>
          </cell>
          <cell r="D472">
            <v>150</v>
          </cell>
          <cell r="E472">
            <v>3</v>
          </cell>
          <cell r="F472">
            <v>50.424454870214305</v>
          </cell>
          <cell r="G472">
            <v>1</v>
          </cell>
          <cell r="H472" t="str">
            <v>PC15/400</v>
          </cell>
          <cell r="I472">
            <v>2772</v>
          </cell>
          <cell r="J472" t="str">
            <v>1 Poste de concreto (15/400) de suspensión (3°) Tipo SU2-15</v>
          </cell>
        </row>
        <row r="473">
          <cell r="C473" t="str">
            <v>EC033COR0D0-035-S3</v>
          </cell>
          <cell r="D473">
            <v>150</v>
          </cell>
          <cell r="E473">
            <v>30</v>
          </cell>
          <cell r="F473">
            <v>190.55409545350233</v>
          </cell>
          <cell r="G473">
            <v>2</v>
          </cell>
          <cell r="H473" t="str">
            <v>PC15/400</v>
          </cell>
          <cell r="I473">
            <v>2772</v>
          </cell>
          <cell r="J473" t="str">
            <v>2 Poste de concreto (15/400) de suspensión (30°) Tipo SU21-15</v>
          </cell>
        </row>
        <row r="474">
          <cell r="C474" t="str">
            <v>EC033COR0D0-035-A2</v>
          </cell>
          <cell r="D474">
            <v>150</v>
          </cell>
          <cell r="E474">
            <v>50</v>
          </cell>
          <cell r="F474">
            <v>289.2169156033429</v>
          </cell>
          <cell r="G474">
            <v>2</v>
          </cell>
          <cell r="H474" t="str">
            <v>PC15/500</v>
          </cell>
          <cell r="I474">
            <v>2849</v>
          </cell>
          <cell r="J474" t="str">
            <v>2 Poste de concreto (15/500) de ángulo mayor (50°) Tipo AU22-15</v>
          </cell>
        </row>
        <row r="475">
          <cell r="C475" t="str">
            <v>EC033COR0D0-035-RT</v>
          </cell>
          <cell r="D475">
            <v>150</v>
          </cell>
          <cell r="E475">
            <v>90</v>
          </cell>
          <cell r="F475">
            <v>460.57573040635504</v>
          </cell>
          <cell r="G475">
            <v>2</v>
          </cell>
          <cell r="H475" t="str">
            <v>PC15/600</v>
          </cell>
          <cell r="I475">
            <v>2926</v>
          </cell>
          <cell r="J475" t="str">
            <v>2 Poste de concreto (15/600) de retención y terminal (90°) Tipo RTU2-15</v>
          </cell>
        </row>
        <row r="476">
          <cell r="C476" t="str">
            <v>EC033COR0D0-050-S1</v>
          </cell>
          <cell r="D476">
            <v>150</v>
          </cell>
          <cell r="E476">
            <v>3</v>
          </cell>
          <cell r="F476">
            <v>63.289128338966833</v>
          </cell>
          <cell r="G476">
            <v>1</v>
          </cell>
          <cell r="H476" t="str">
            <v>PC15/500</v>
          </cell>
          <cell r="I476">
            <v>2849</v>
          </cell>
          <cell r="J476" t="str">
            <v>1 Poste de concreto (15/500) de suspensión (3°) Tipo SU2-15</v>
          </cell>
        </row>
        <row r="477">
          <cell r="C477" t="str">
            <v>EC033COR0D0-050-S3</v>
          </cell>
          <cell r="D477">
            <v>150</v>
          </cell>
          <cell r="E477">
            <v>30</v>
          </cell>
          <cell r="F477">
            <v>256.1494265817297</v>
          </cell>
          <cell r="G477">
            <v>2</v>
          </cell>
          <cell r="H477" t="str">
            <v>PC15/500</v>
          </cell>
          <cell r="I477">
            <v>2849</v>
          </cell>
          <cell r="J477" t="str">
            <v>2 Poste de concreto (15/500) de suspensión (30°) Tipo SU21-15</v>
          </cell>
        </row>
        <row r="478">
          <cell r="C478" t="str">
            <v>EC033COR0D0-050-A2</v>
          </cell>
          <cell r="D478">
            <v>150</v>
          </cell>
          <cell r="E478">
            <v>50</v>
          </cell>
          <cell r="F478">
            <v>391.93897717477984</v>
          </cell>
          <cell r="G478">
            <v>2</v>
          </cell>
          <cell r="H478" t="str">
            <v>PC15/700</v>
          </cell>
          <cell r="I478">
            <v>3003</v>
          </cell>
          <cell r="J478" t="str">
            <v>2 Poste de concreto (15/700) de ángulo mayor (50°) Tipo AU22-15</v>
          </cell>
        </row>
        <row r="479">
          <cell r="C479" t="str">
            <v>EC033COR0D0-050-RT</v>
          </cell>
          <cell r="D479">
            <v>150</v>
          </cell>
          <cell r="E479">
            <v>90</v>
          </cell>
          <cell r="F479">
            <v>627.77995979538787</v>
          </cell>
          <cell r="G479">
            <v>2</v>
          </cell>
          <cell r="H479" t="str">
            <v>PC15/900</v>
          </cell>
          <cell r="I479">
            <v>3200</v>
          </cell>
          <cell r="J479" t="str">
            <v>2 Poste de concreto (15/900) de retención y terminal (90°) Tipo RTU2-15</v>
          </cell>
        </row>
        <row r="480">
          <cell r="C480" t="str">
            <v>EC033COR0D0-070-S1</v>
          </cell>
          <cell r="D480">
            <v>150</v>
          </cell>
          <cell r="E480">
            <v>3</v>
          </cell>
          <cell r="F480">
            <v>75.439694657880594</v>
          </cell>
          <cell r="G480">
            <v>1</v>
          </cell>
          <cell r="H480" t="str">
            <v>PC15/500</v>
          </cell>
          <cell r="I480">
            <v>2849</v>
          </cell>
          <cell r="J480" t="str">
            <v>1 Poste de concreto (15/500) de suspensión (3°) Tipo SU2-15</v>
          </cell>
        </row>
        <row r="481">
          <cell r="C481" t="str">
            <v>EC033COR0D0-070-S3</v>
          </cell>
          <cell r="D481">
            <v>150</v>
          </cell>
          <cell r="E481">
            <v>30</v>
          </cell>
          <cell r="F481">
            <v>314.68417415956031</v>
          </cell>
          <cell r="G481">
            <v>2</v>
          </cell>
          <cell r="H481" t="str">
            <v>PC15/700</v>
          </cell>
          <cell r="I481">
            <v>3003</v>
          </cell>
          <cell r="J481" t="str">
            <v>2 Poste de concreto (15/700) de suspensión (30°) Tipo SU21-15</v>
          </cell>
        </row>
        <row r="482">
          <cell r="C482" t="str">
            <v>EC033COR0D0-070-A2</v>
          </cell>
          <cell r="D482">
            <v>150</v>
          </cell>
          <cell r="E482">
            <v>50</v>
          </cell>
          <cell r="F482">
            <v>483.13201256593055</v>
          </cell>
          <cell r="G482">
            <v>2</v>
          </cell>
          <cell r="H482" t="str">
            <v>PC15/800</v>
          </cell>
          <cell r="I482">
            <v>3080</v>
          </cell>
          <cell r="J482" t="str">
            <v>2 Poste de concreto (15/800) de ángulo mayor (50°) Tipo AU22-15</v>
          </cell>
        </row>
        <row r="483">
          <cell r="C483" t="str">
            <v>EC033COR0D0-070-RT</v>
          </cell>
          <cell r="D483">
            <v>150</v>
          </cell>
          <cell r="E483">
            <v>90</v>
          </cell>
          <cell r="F483">
            <v>775.69431619365173</v>
          </cell>
          <cell r="G483">
            <v>2</v>
          </cell>
          <cell r="H483" t="str">
            <v>PC15/1000</v>
          </cell>
          <cell r="I483">
            <v>3256</v>
          </cell>
          <cell r="J483" t="str">
            <v>2 Poste de concreto (15/1000) de retención y terminal (90°) Tipo RTU2-15</v>
          </cell>
        </row>
        <row r="484">
          <cell r="C484" t="str">
            <v>EC033COR0D0-120-S1</v>
          </cell>
          <cell r="D484">
            <v>150</v>
          </cell>
          <cell r="E484">
            <v>3</v>
          </cell>
          <cell r="F484">
            <v>109.08399501653129</v>
          </cell>
          <cell r="G484">
            <v>1</v>
          </cell>
          <cell r="H484" t="str">
            <v>PC15/700</v>
          </cell>
          <cell r="I484">
            <v>3003</v>
          </cell>
          <cell r="J484" t="str">
            <v>1 Poste de concreto (15/700) de suspensión (3°) Tipo SU2-15</v>
          </cell>
        </row>
        <row r="485">
          <cell r="C485" t="str">
            <v>EC033COR0D0-120-S3</v>
          </cell>
          <cell r="D485">
            <v>150</v>
          </cell>
          <cell r="E485">
            <v>30</v>
          </cell>
          <cell r="F485">
            <v>503.59846276089468</v>
          </cell>
          <cell r="G485">
            <v>2</v>
          </cell>
          <cell r="H485" t="str">
            <v>PC15/900</v>
          </cell>
          <cell r="I485">
            <v>3200</v>
          </cell>
          <cell r="J485" t="str">
            <v>2 Poste de concreto (15/900) de suspensión (30°) Tipo SU21-15</v>
          </cell>
        </row>
        <row r="486">
          <cell r="C486" t="str">
            <v>EC033COR0D0-120-A2</v>
          </cell>
          <cell r="D486">
            <v>150</v>
          </cell>
          <cell r="E486">
            <v>50</v>
          </cell>
          <cell r="F486">
            <v>781.36917433591816</v>
          </cell>
          <cell r="G486">
            <v>2</v>
          </cell>
          <cell r="H486" t="str">
            <v>PC15/1000</v>
          </cell>
          <cell r="I486">
            <v>3256</v>
          </cell>
          <cell r="J486" t="str">
            <v>2 Poste de concreto (15/1000) de ángulo mayor (50°) Tipo AU22-15</v>
          </cell>
        </row>
        <row r="487">
          <cell r="C487" t="str">
            <v>EC033COR0D0-120-RT</v>
          </cell>
          <cell r="D487">
            <v>150</v>
          </cell>
          <cell r="E487">
            <v>90</v>
          </cell>
          <cell r="F487">
            <v>1263.8048056121872</v>
          </cell>
          <cell r="G487">
            <v>2</v>
          </cell>
          <cell r="H487" t="str">
            <v>PC15/1300</v>
          </cell>
          <cell r="I487">
            <v>3513</v>
          </cell>
          <cell r="J487" t="str">
            <v>2 Poste de concreto (15/1300) de retención y terminal (90°) Tipo RTU2-15</v>
          </cell>
        </row>
        <row r="488">
          <cell r="C488" t="str">
            <v>EC033COR0D0-150-S1</v>
          </cell>
          <cell r="D488">
            <v>150</v>
          </cell>
          <cell r="E488">
            <v>3</v>
          </cell>
          <cell r="F488">
            <v>127.6305869756638</v>
          </cell>
          <cell r="G488">
            <v>1</v>
          </cell>
          <cell r="H488" t="str">
            <v>PC15/800</v>
          </cell>
          <cell r="I488">
            <v>3080</v>
          </cell>
          <cell r="J488" t="str">
            <v>1 Poste de concreto (15/800) de suspensión (3°) Tipo SU2-15</v>
          </cell>
        </row>
        <row r="489">
          <cell r="C489" t="str">
            <v>EC033COR0D0-150-S3</v>
          </cell>
          <cell r="D489">
            <v>150</v>
          </cell>
          <cell r="E489">
            <v>30</v>
          </cell>
          <cell r="F489">
            <v>613.05228046350362</v>
          </cell>
          <cell r="G489">
            <v>2</v>
          </cell>
          <cell r="H489" t="str">
            <v>PC15/600</v>
          </cell>
          <cell r="I489">
            <v>2926</v>
          </cell>
          <cell r="J489" t="str">
            <v>2 Poste de concreto (15/600) de suspensión (30°) Tipo SU21-15</v>
          </cell>
        </row>
        <row r="490">
          <cell r="C490" t="str">
            <v>EC033COR0D0-150-A2</v>
          </cell>
          <cell r="D490">
            <v>150</v>
          </cell>
          <cell r="E490">
            <v>50</v>
          </cell>
          <cell r="F490">
            <v>954.82917393206185</v>
          </cell>
          <cell r="G490">
            <v>2</v>
          </cell>
          <cell r="H490" t="str">
            <v>PC15/400</v>
          </cell>
          <cell r="I490">
            <v>2772</v>
          </cell>
          <cell r="J490" t="str">
            <v>2 Poste de concreto (15/400) de ángulo mayor (50°) Tipo AU22-15</v>
          </cell>
        </row>
        <row r="491">
          <cell r="C491" t="str">
            <v>EC033COR0D0-150-RT</v>
          </cell>
          <cell r="D491">
            <v>150</v>
          </cell>
          <cell r="E491">
            <v>90</v>
          </cell>
          <cell r="F491">
            <v>1548.4315390669904</v>
          </cell>
          <cell r="G491">
            <v>2</v>
          </cell>
          <cell r="H491" t="str">
            <v>PC15/500</v>
          </cell>
          <cell r="I491">
            <v>2849</v>
          </cell>
          <cell r="J491" t="str">
            <v>2 Poste de concreto (15/500) de retención y terminal (90°) Tipo RTU2-15</v>
          </cell>
        </row>
        <row r="492">
          <cell r="C492" t="str">
            <v>EC033SIR0S0-035-S1</v>
          </cell>
          <cell r="D492">
            <v>150</v>
          </cell>
          <cell r="E492">
            <v>3</v>
          </cell>
          <cell r="F492">
            <v>63.718056232028715</v>
          </cell>
          <cell r="G492">
            <v>1</v>
          </cell>
          <cell r="H492" t="str">
            <v>PC16/400</v>
          </cell>
          <cell r="I492">
            <v>3080</v>
          </cell>
          <cell r="J492" t="str">
            <v>1 Poste de concreto (16/400) de suspensión (3°) Tipo SUS1-16</v>
          </cell>
        </row>
        <row r="493">
          <cell r="C493" t="str">
            <v>EC033SIR0S0-035-S3</v>
          </cell>
          <cell r="D493">
            <v>150</v>
          </cell>
          <cell r="E493">
            <v>30</v>
          </cell>
          <cell r="F493">
            <v>207.52344194467219</v>
          </cell>
          <cell r="G493">
            <v>1</v>
          </cell>
          <cell r="H493" t="str">
            <v>PC16/400</v>
          </cell>
          <cell r="I493">
            <v>3080</v>
          </cell>
          <cell r="J493" t="str">
            <v>1 Poste de concreto (16/400) de suspensión (30°) Tipo SUS11-16</v>
          </cell>
        </row>
        <row r="494">
          <cell r="C494" t="str">
            <v>EC033SIR0S0-035-A2</v>
          </cell>
          <cell r="D494">
            <v>150</v>
          </cell>
          <cell r="E494">
            <v>50</v>
          </cell>
          <cell r="F494">
            <v>308.77428971739596</v>
          </cell>
          <cell r="G494">
            <v>1</v>
          </cell>
          <cell r="H494" t="str">
            <v>PC16/400</v>
          </cell>
          <cell r="I494">
            <v>3080</v>
          </cell>
          <cell r="J494" t="str">
            <v>1 Poste de concreto (16/400) de ángulo mayor (50°) Tipo AUS1-16</v>
          </cell>
        </row>
        <row r="495">
          <cell r="C495" t="str">
            <v>EC033SIR0S0-035-RT</v>
          </cell>
          <cell r="D495">
            <v>150</v>
          </cell>
          <cell r="E495">
            <v>90</v>
          </cell>
          <cell r="F495">
            <v>484.62802312765245</v>
          </cell>
          <cell r="G495">
            <v>1</v>
          </cell>
          <cell r="H495" t="str">
            <v>PC16/400</v>
          </cell>
          <cell r="I495">
            <v>3080</v>
          </cell>
          <cell r="J495" t="str">
            <v>1 Poste de concreto (16/400) de retención y terminal (90°) Tipo RTUS1-16</v>
          </cell>
        </row>
        <row r="496">
          <cell r="C496" t="str">
            <v>EC033SIR0S0-050-S1</v>
          </cell>
          <cell r="D496">
            <v>150</v>
          </cell>
          <cell r="E496">
            <v>3</v>
          </cell>
          <cell r="F496">
            <v>78.773929676365498</v>
          </cell>
          <cell r="G496">
            <v>1</v>
          </cell>
          <cell r="H496" t="str">
            <v>PC16/400</v>
          </cell>
          <cell r="I496">
            <v>3080</v>
          </cell>
          <cell r="J496" t="str">
            <v>1 Poste de concreto (16/400) de suspensión (3°) Tipo SUS1-16</v>
          </cell>
        </row>
        <row r="497">
          <cell r="C497" t="str">
            <v>EC033SIR0S0-050-S3</v>
          </cell>
          <cell r="D497">
            <v>150</v>
          </cell>
          <cell r="E497">
            <v>30</v>
          </cell>
          <cell r="F497">
            <v>271.89013422560248</v>
          </cell>
          <cell r="G497">
            <v>1</v>
          </cell>
          <cell r="H497" t="str">
            <v>PC16/500</v>
          </cell>
          <cell r="I497">
            <v>3157</v>
          </cell>
          <cell r="J497" t="str">
            <v>1 Poste de concreto (16/500) de suspensión (30°) Tipo SUS11-16</v>
          </cell>
        </row>
        <row r="498">
          <cell r="C498" t="str">
            <v>EC033SIR0S0-050-A2</v>
          </cell>
          <cell r="D498">
            <v>150</v>
          </cell>
          <cell r="E498">
            <v>50</v>
          </cell>
          <cell r="F498">
            <v>407.8598639569546</v>
          </cell>
          <cell r="G498">
            <v>1</v>
          </cell>
          <cell r="H498" t="str">
            <v>PC16/400</v>
          </cell>
          <cell r="I498">
            <v>3080</v>
          </cell>
          <cell r="J498" t="str">
            <v>1 Poste de concreto (16/400) de ángulo mayor (50°) Tipo AUS1-16</v>
          </cell>
        </row>
        <row r="499">
          <cell r="C499" t="str">
            <v>EC033SIR0S0-050-RT</v>
          </cell>
          <cell r="D499">
            <v>150</v>
          </cell>
          <cell r="E499">
            <v>90</v>
          </cell>
          <cell r="F499">
            <v>644.01378394895301</v>
          </cell>
          <cell r="G499">
            <v>1</v>
          </cell>
          <cell r="H499" t="str">
            <v>PC16/500</v>
          </cell>
          <cell r="I499">
            <v>3157</v>
          </cell>
          <cell r="J499" t="str">
            <v>1 Poste de concreto (16/500) de retención y terminal (90°) Tipo RTUS1-16</v>
          </cell>
        </row>
        <row r="500">
          <cell r="C500" t="str">
            <v>EC033SIR0S0-070-S1</v>
          </cell>
          <cell r="D500">
            <v>150</v>
          </cell>
          <cell r="E500">
            <v>3</v>
          </cell>
          <cell r="F500">
            <v>93.054965450789254</v>
          </cell>
          <cell r="G500">
            <v>1</v>
          </cell>
          <cell r="H500" t="str">
            <v>PC16/400</v>
          </cell>
          <cell r="I500">
            <v>3080</v>
          </cell>
          <cell r="J500" t="str">
            <v>1 Poste de concreto (16/400) de suspensión (3°) Tipo SUS1-16</v>
          </cell>
        </row>
        <row r="501">
          <cell r="C501" t="str">
            <v>EC033SIR0S0-070-S3</v>
          </cell>
          <cell r="D501">
            <v>150</v>
          </cell>
          <cell r="E501">
            <v>30</v>
          </cell>
          <cell r="F501">
            <v>328.59578277149819</v>
          </cell>
          <cell r="G501">
            <v>1</v>
          </cell>
          <cell r="H501" t="str">
            <v>PC16/500</v>
          </cell>
          <cell r="I501">
            <v>3157</v>
          </cell>
          <cell r="J501" t="str">
            <v>1 Poste de concreto (16/500) de suspensión (30°) Tipo SUS11-16</v>
          </cell>
        </row>
        <row r="502">
          <cell r="C502" t="str">
            <v>EC033SIR0S0-070-A2</v>
          </cell>
          <cell r="D502">
            <v>150</v>
          </cell>
          <cell r="E502">
            <v>50</v>
          </cell>
          <cell r="F502">
            <v>494.43593764898856</v>
          </cell>
          <cell r="G502">
            <v>1</v>
          </cell>
          <cell r="H502" t="str">
            <v>PC16/500</v>
          </cell>
          <cell r="I502">
            <v>3157</v>
          </cell>
          <cell r="J502" t="str">
            <v>1 Poste de concreto (16/500) de ángulo mayor (50°) Tipo AUS1-16</v>
          </cell>
        </row>
        <row r="503">
          <cell r="C503" t="str">
            <v>EC033SIR0S0-070-RT</v>
          </cell>
          <cell r="D503">
            <v>150</v>
          </cell>
          <cell r="E503">
            <v>90</v>
          </cell>
          <cell r="F503">
            <v>782.46918404713188</v>
          </cell>
          <cell r="G503">
            <v>1</v>
          </cell>
          <cell r="H503" t="str">
            <v>PC16/600</v>
          </cell>
          <cell r="I503">
            <v>3234</v>
          </cell>
          <cell r="J503" t="str">
            <v>1 Poste de concreto (16/600) de retención y terminal (90°) Tipo RTUS1-16</v>
          </cell>
        </row>
        <row r="504">
          <cell r="C504" t="str">
            <v>EC033SIR0S0-120-S1</v>
          </cell>
          <cell r="D504">
            <v>150</v>
          </cell>
          <cell r="E504">
            <v>3</v>
          </cell>
          <cell r="F504">
            <v>130.49327109671924</v>
          </cell>
          <cell r="G504">
            <v>1</v>
          </cell>
          <cell r="H504" t="str">
            <v>PC16/500</v>
          </cell>
          <cell r="I504">
            <v>3157</v>
          </cell>
          <cell r="J504" t="str">
            <v>1 Poste de concreto (16/500) de suspensión (3°) Tipo SUS1-16</v>
          </cell>
        </row>
        <row r="505">
          <cell r="C505" t="str">
            <v>EC033SIR0S0-120-S3</v>
          </cell>
          <cell r="D505">
            <v>150</v>
          </cell>
          <cell r="E505">
            <v>30</v>
          </cell>
          <cell r="F505">
            <v>501.60394390354111</v>
          </cell>
          <cell r="G505">
            <v>1</v>
          </cell>
          <cell r="H505" t="str">
            <v>PC16/400</v>
          </cell>
          <cell r="I505">
            <v>3080</v>
          </cell>
          <cell r="J505" t="str">
            <v>1 Poste de concreto (16/400) de suspensión (30°) Tipo SUS11-16</v>
          </cell>
        </row>
        <row r="506">
          <cell r="C506" t="str">
            <v>EC033SIR0S0-120-A2</v>
          </cell>
          <cell r="D506">
            <v>150</v>
          </cell>
          <cell r="E506">
            <v>50</v>
          </cell>
          <cell r="F506">
            <v>762.89645428476376</v>
          </cell>
          <cell r="G506">
            <v>1</v>
          </cell>
          <cell r="H506" t="str">
            <v>PC16/400</v>
          </cell>
          <cell r="I506">
            <v>3080</v>
          </cell>
          <cell r="J506" t="str">
            <v>1 Poste de concreto (16/400) de ángulo mayor (50°) Tipo AUS1-16</v>
          </cell>
        </row>
        <row r="507">
          <cell r="C507" t="str">
            <v>EC033SIR0S0-120-RT</v>
          </cell>
          <cell r="D507">
            <v>150</v>
          </cell>
          <cell r="E507">
            <v>90</v>
          </cell>
          <cell r="F507">
            <v>1216.7125405047805</v>
          </cell>
          <cell r="G507">
            <v>1</v>
          </cell>
          <cell r="H507" t="str">
            <v>PC16/600</v>
          </cell>
          <cell r="I507">
            <v>3234</v>
          </cell>
          <cell r="J507" t="str">
            <v>1 Poste de concreto (16/600) de retención y terminal (90°) Tipo RTUS1-16</v>
          </cell>
        </row>
        <row r="508">
          <cell r="C508" t="str">
            <v>EC033SIR0S0-150-S1</v>
          </cell>
          <cell r="D508">
            <v>150</v>
          </cell>
          <cell r="E508">
            <v>3</v>
          </cell>
          <cell r="F508">
            <v>150.65991989980131</v>
          </cell>
          <cell r="G508">
            <v>1</v>
          </cell>
          <cell r="H508" t="str">
            <v>PC16/500</v>
          </cell>
          <cell r="I508">
            <v>3157</v>
          </cell>
          <cell r="J508" t="str">
            <v>1 Poste de concreto (16/500) de suspensión (3°) Tipo SUS1-16</v>
          </cell>
        </row>
        <row r="509">
          <cell r="C509" t="str">
            <v>EC033SIR0S0-150-S3</v>
          </cell>
          <cell r="D509">
            <v>150</v>
          </cell>
          <cell r="E509">
            <v>30</v>
          </cell>
          <cell r="F509">
            <v>599.60333261024039</v>
          </cell>
          <cell r="G509">
            <v>1</v>
          </cell>
          <cell r="H509" t="str">
            <v>PC16/700</v>
          </cell>
          <cell r="I509">
            <v>3311</v>
          </cell>
          <cell r="J509" t="str">
            <v>1 Poste de concreto (16/700) de suspensión (30°) Tipo SUS11-16</v>
          </cell>
        </row>
        <row r="510">
          <cell r="C510" t="str">
            <v>EC033SIR0S0-150-A2</v>
          </cell>
          <cell r="D510">
            <v>150</v>
          </cell>
          <cell r="E510">
            <v>50</v>
          </cell>
          <cell r="F510">
            <v>915.69650890993216</v>
          </cell>
          <cell r="G510">
            <v>1</v>
          </cell>
          <cell r="H510" t="str">
            <v>PC16/600</v>
          </cell>
          <cell r="I510">
            <v>3234</v>
          </cell>
          <cell r="J510" t="str">
            <v>1 Poste de concreto (16/600) de ángulo mayor (50°) Tipo AUS1-16</v>
          </cell>
        </row>
        <row r="511">
          <cell r="C511" t="str">
            <v>EC033SIR0S0-150-RT</v>
          </cell>
          <cell r="D511">
            <v>150</v>
          </cell>
          <cell r="E511">
            <v>90</v>
          </cell>
          <cell r="F511">
            <v>1464.6910741957518</v>
          </cell>
          <cell r="G511">
            <v>1</v>
          </cell>
          <cell r="H511" t="str">
            <v>PC16/600</v>
          </cell>
          <cell r="I511">
            <v>3234</v>
          </cell>
          <cell r="J511" t="str">
            <v>1 Poste de concreto (16/600) de retención y terminal (90°) Tipo RTUS1-16</v>
          </cell>
        </row>
        <row r="512">
          <cell r="C512" t="str">
            <v>EC033SIR0D0-035-S1</v>
          </cell>
          <cell r="D512">
            <v>150</v>
          </cell>
          <cell r="E512">
            <v>3</v>
          </cell>
          <cell r="F512">
            <v>63.718056232028715</v>
          </cell>
          <cell r="G512">
            <v>1</v>
          </cell>
          <cell r="H512" t="str">
            <v>PC16/400</v>
          </cell>
          <cell r="I512">
            <v>3080</v>
          </cell>
          <cell r="J512" t="str">
            <v>1 Poste de concreto (16/400) de suspensión (3°) Tipo SUS2-16</v>
          </cell>
        </row>
        <row r="513">
          <cell r="C513" t="str">
            <v>EC033SIR0D0-035-S3</v>
          </cell>
          <cell r="D513">
            <v>150</v>
          </cell>
          <cell r="E513">
            <v>30</v>
          </cell>
          <cell r="F513">
            <v>207.52344194467219</v>
          </cell>
          <cell r="G513">
            <v>2</v>
          </cell>
          <cell r="H513" t="str">
            <v>PC16/400</v>
          </cell>
          <cell r="I513">
            <v>3080</v>
          </cell>
          <cell r="J513" t="str">
            <v>2 Poste de concreto (16/400) de suspensión (30°) Tipo SUS21-16</v>
          </cell>
        </row>
        <row r="514">
          <cell r="C514" t="str">
            <v>EC033SIR0D0-035-A2</v>
          </cell>
          <cell r="D514">
            <v>150</v>
          </cell>
          <cell r="E514">
            <v>50</v>
          </cell>
          <cell r="F514">
            <v>308.77428971739596</v>
          </cell>
          <cell r="G514">
            <v>2</v>
          </cell>
          <cell r="H514" t="str">
            <v>PC16/400</v>
          </cell>
          <cell r="I514">
            <v>3080</v>
          </cell>
          <cell r="J514" t="str">
            <v>2 Poste de concreto (16/400) de ángulo mayor (50°) Tipo AUS2-16</v>
          </cell>
        </row>
        <row r="515">
          <cell r="C515" t="str">
            <v>EC033SIR0D0-035-RT</v>
          </cell>
          <cell r="D515">
            <v>150</v>
          </cell>
          <cell r="E515">
            <v>90</v>
          </cell>
          <cell r="F515">
            <v>484.62802312765245</v>
          </cell>
          <cell r="G515">
            <v>2</v>
          </cell>
          <cell r="H515" t="str">
            <v>PC16/400</v>
          </cell>
          <cell r="I515">
            <v>3080</v>
          </cell>
          <cell r="J515" t="str">
            <v>2 Poste de concreto (16/400) de retención y terminal (90°) Tipo RTUS2-16</v>
          </cell>
        </row>
        <row r="516">
          <cell r="C516" t="str">
            <v>EC033SIR0D0-050-S1</v>
          </cell>
          <cell r="D516">
            <v>150</v>
          </cell>
          <cell r="E516">
            <v>3</v>
          </cell>
          <cell r="F516">
            <v>78.773929676365498</v>
          </cell>
          <cell r="G516">
            <v>1</v>
          </cell>
          <cell r="H516" t="str">
            <v>PC16/500</v>
          </cell>
          <cell r="I516">
            <v>3157</v>
          </cell>
          <cell r="J516" t="str">
            <v>1 Poste de concreto (16/500) de suspensión (3°) Tipo SUS2-16</v>
          </cell>
        </row>
        <row r="517">
          <cell r="C517" t="str">
            <v>EC033SIR0D0-050-S3</v>
          </cell>
          <cell r="D517">
            <v>150</v>
          </cell>
          <cell r="E517">
            <v>30</v>
          </cell>
          <cell r="F517">
            <v>271.89013422560248</v>
          </cell>
          <cell r="G517">
            <v>2</v>
          </cell>
          <cell r="H517" t="str">
            <v>PC16/400</v>
          </cell>
          <cell r="I517">
            <v>3080</v>
          </cell>
          <cell r="J517" t="str">
            <v>2 Poste de concreto (16/400) de suspensión (30°) Tipo SUS21-16</v>
          </cell>
        </row>
        <row r="518">
          <cell r="C518" t="str">
            <v>EC033SIR0D0-050-A2</v>
          </cell>
          <cell r="D518">
            <v>150</v>
          </cell>
          <cell r="E518">
            <v>50</v>
          </cell>
          <cell r="F518">
            <v>407.8598639569546</v>
          </cell>
          <cell r="G518">
            <v>2</v>
          </cell>
          <cell r="H518" t="str">
            <v>PC16/600</v>
          </cell>
          <cell r="I518">
            <v>3234</v>
          </cell>
          <cell r="J518" t="str">
            <v>2 Poste de concreto (16/600) de ángulo mayor (50°) Tipo AUS2-16</v>
          </cell>
        </row>
        <row r="519">
          <cell r="C519" t="str">
            <v>EC033SIR0D0-050-RT</v>
          </cell>
          <cell r="D519">
            <v>150</v>
          </cell>
          <cell r="E519">
            <v>90</v>
          </cell>
          <cell r="F519">
            <v>644.01378394895301</v>
          </cell>
          <cell r="G519">
            <v>2</v>
          </cell>
          <cell r="H519" t="str">
            <v>PC16/700</v>
          </cell>
          <cell r="I519">
            <v>3311</v>
          </cell>
          <cell r="J519" t="str">
            <v>2 Poste de concreto (16/700) de retención y terminal (90°) Tipo RTUS2-16</v>
          </cell>
        </row>
        <row r="520">
          <cell r="C520" t="str">
            <v>EC033SIR0D0-070-S1</v>
          </cell>
          <cell r="D520">
            <v>150</v>
          </cell>
          <cell r="E520">
            <v>3</v>
          </cell>
          <cell r="F520">
            <v>93.054965450789254</v>
          </cell>
          <cell r="G520">
            <v>1</v>
          </cell>
          <cell r="H520" t="str">
            <v>PC16/600</v>
          </cell>
          <cell r="I520">
            <v>3234</v>
          </cell>
          <cell r="J520" t="str">
            <v>1 Poste de concreto (16/600) de suspensión (3°) Tipo SUS2-16</v>
          </cell>
        </row>
        <row r="521">
          <cell r="C521" t="str">
            <v>EC033SIR0D0-070-S3</v>
          </cell>
          <cell r="D521">
            <v>150</v>
          </cell>
          <cell r="E521">
            <v>30</v>
          </cell>
          <cell r="F521">
            <v>328.59578277149819</v>
          </cell>
          <cell r="G521">
            <v>2</v>
          </cell>
          <cell r="H521" t="str">
            <v>PC16/600</v>
          </cell>
          <cell r="I521">
            <v>3234</v>
          </cell>
          <cell r="J521" t="str">
            <v>2 Poste de concreto (16/600) de suspensión (30°) Tipo SUS21-16</v>
          </cell>
        </row>
        <row r="522">
          <cell r="C522" t="str">
            <v>EC033SIR0D0-070-A2</v>
          </cell>
          <cell r="D522">
            <v>150</v>
          </cell>
          <cell r="E522">
            <v>50</v>
          </cell>
          <cell r="F522">
            <v>494.43593764898856</v>
          </cell>
          <cell r="G522">
            <v>2</v>
          </cell>
          <cell r="H522" t="str">
            <v>PC16/600</v>
          </cell>
          <cell r="I522">
            <v>3234</v>
          </cell>
          <cell r="J522" t="str">
            <v>2 Poste de concreto (16/600) de ángulo mayor (50°) Tipo AUS2-16</v>
          </cell>
        </row>
        <row r="523">
          <cell r="C523" t="str">
            <v>EC033SIR0D0-070-RT</v>
          </cell>
          <cell r="D523">
            <v>150</v>
          </cell>
          <cell r="E523">
            <v>90</v>
          </cell>
          <cell r="F523">
            <v>782.46918404713188</v>
          </cell>
          <cell r="G523">
            <v>2</v>
          </cell>
          <cell r="H523" t="str">
            <v>PC16/700</v>
          </cell>
          <cell r="I523">
            <v>3311</v>
          </cell>
          <cell r="J523" t="str">
            <v>2 Poste de concreto (16/700) de retención y terminal (90°) Tipo RTUS2-16</v>
          </cell>
        </row>
        <row r="524">
          <cell r="C524" t="str">
            <v>EC033SIR0D0-120-S1</v>
          </cell>
          <cell r="D524">
            <v>150</v>
          </cell>
          <cell r="E524">
            <v>3</v>
          </cell>
          <cell r="F524">
            <v>130.49327109671924</v>
          </cell>
          <cell r="G524">
            <v>1</v>
          </cell>
          <cell r="H524" t="str">
            <v>PC16/800</v>
          </cell>
          <cell r="I524">
            <v>3388</v>
          </cell>
          <cell r="J524" t="str">
            <v>1 Poste de concreto (16/800) de suspensión (3°) Tipo SUS2-16</v>
          </cell>
        </row>
        <row r="525">
          <cell r="C525" t="str">
            <v>EC033SIR0D0-120-S3</v>
          </cell>
          <cell r="D525">
            <v>150</v>
          </cell>
          <cell r="E525">
            <v>30</v>
          </cell>
          <cell r="F525">
            <v>501.60394390354111</v>
          </cell>
          <cell r="G525">
            <v>2</v>
          </cell>
          <cell r="H525" t="str">
            <v>PC16/700</v>
          </cell>
          <cell r="I525">
            <v>3311</v>
          </cell>
          <cell r="J525" t="str">
            <v>2 Poste de concreto (16/700) de suspensión (30°) Tipo SUS21-16</v>
          </cell>
        </row>
        <row r="526">
          <cell r="C526" t="str">
            <v>EC033SIR0D0-120-A2</v>
          </cell>
          <cell r="D526">
            <v>150</v>
          </cell>
          <cell r="E526">
            <v>50</v>
          </cell>
          <cell r="F526">
            <v>762.89645428476376</v>
          </cell>
          <cell r="G526">
            <v>2</v>
          </cell>
          <cell r="H526" t="str">
            <v>PC16/600</v>
          </cell>
          <cell r="I526">
            <v>3234</v>
          </cell>
          <cell r="J526" t="str">
            <v>2 Poste de concreto (16/600) de ángulo mayor (50°) Tipo AUS2-16</v>
          </cell>
        </row>
        <row r="527">
          <cell r="C527" t="str">
            <v>EC033SIR0D0-120-RT</v>
          </cell>
          <cell r="D527">
            <v>150</v>
          </cell>
          <cell r="E527">
            <v>90</v>
          </cell>
          <cell r="F527">
            <v>1216.7125405047805</v>
          </cell>
          <cell r="G527">
            <v>2</v>
          </cell>
          <cell r="H527" t="str">
            <v>PC16/900</v>
          </cell>
          <cell r="I527">
            <v>3465</v>
          </cell>
          <cell r="J527" t="str">
            <v>2 Poste de concreto (16/900) de retención y terminal (90°) Tipo RTUS2-16</v>
          </cell>
        </row>
        <row r="528">
          <cell r="C528" t="str">
            <v>EC033SIR0D0-150-S1</v>
          </cell>
          <cell r="D528">
            <v>150</v>
          </cell>
          <cell r="E528">
            <v>3</v>
          </cell>
          <cell r="F528">
            <v>150.65991989980131</v>
          </cell>
          <cell r="G528">
            <v>1</v>
          </cell>
          <cell r="H528" t="str">
            <v>PC16/900</v>
          </cell>
          <cell r="I528">
            <v>3465</v>
          </cell>
          <cell r="J528" t="str">
            <v>1 Poste de concreto (16/900) de suspensión (3°) Tipo SUS2-16</v>
          </cell>
        </row>
        <row r="529">
          <cell r="C529" t="str">
            <v>EC033SIR0D0-150-S3</v>
          </cell>
          <cell r="D529">
            <v>150</v>
          </cell>
          <cell r="E529">
            <v>30</v>
          </cell>
          <cell r="F529">
            <v>599.60333261024039</v>
          </cell>
          <cell r="G529">
            <v>2</v>
          </cell>
          <cell r="H529" t="str">
            <v>PC16/800</v>
          </cell>
          <cell r="I529">
            <v>3388</v>
          </cell>
          <cell r="J529" t="str">
            <v>2 Poste de concreto (16/800) de suspensión (30°) Tipo SUS21-16</v>
          </cell>
        </row>
        <row r="530">
          <cell r="C530" t="str">
            <v>EC033SIR0D0-150-A2</v>
          </cell>
          <cell r="D530">
            <v>150</v>
          </cell>
          <cell r="E530">
            <v>50</v>
          </cell>
          <cell r="F530">
            <v>915.69650890993216</v>
          </cell>
          <cell r="G530">
            <v>2</v>
          </cell>
          <cell r="H530" t="str">
            <v>PC16/700</v>
          </cell>
          <cell r="I530">
            <v>3311</v>
          </cell>
          <cell r="J530" t="str">
            <v>2 Poste de concreto (16/700) de ángulo mayor (50°) Tipo AUS2-16</v>
          </cell>
        </row>
        <row r="531">
          <cell r="C531" t="str">
            <v>EC033SIR0D0-150-RT</v>
          </cell>
          <cell r="D531">
            <v>150</v>
          </cell>
          <cell r="E531">
            <v>90</v>
          </cell>
          <cell r="F531">
            <v>1464.6910741957518</v>
          </cell>
          <cell r="G531">
            <v>2</v>
          </cell>
          <cell r="H531" t="str">
            <v>PC16/900</v>
          </cell>
          <cell r="I531">
            <v>3465</v>
          </cell>
          <cell r="J531" t="str">
            <v>2 Poste de concreto (16/900) de retención y terminal (90°) Tipo RTUS2-16</v>
          </cell>
        </row>
        <row r="532">
          <cell r="C532" t="str">
            <v>EC033SER0S0-035-S1</v>
          </cell>
          <cell r="D532">
            <v>150</v>
          </cell>
          <cell r="E532">
            <v>3</v>
          </cell>
          <cell r="F532">
            <v>50.687794970191511</v>
          </cell>
          <cell r="G532">
            <v>1</v>
          </cell>
          <cell r="H532" t="str">
            <v>PC16/300</v>
          </cell>
          <cell r="I532">
            <v>3003</v>
          </cell>
          <cell r="J532" t="str">
            <v>1 Poste de concreto (16/300) de suspensión (3°) Tipo SUS1-16</v>
          </cell>
        </row>
        <row r="533">
          <cell r="C533" t="str">
            <v>EC033SER0S0-035-S3</v>
          </cell>
          <cell r="D533">
            <v>150</v>
          </cell>
          <cell r="E533">
            <v>30</v>
          </cell>
          <cell r="F533">
            <v>193.15781504723367</v>
          </cell>
          <cell r="G533">
            <v>1</v>
          </cell>
          <cell r="H533" t="str">
            <v>PC16/300</v>
          </cell>
          <cell r="I533">
            <v>3003</v>
          </cell>
          <cell r="J533" t="str">
            <v>1 Poste de concreto (16/300) de suspensión (30°) Tipo SUS11-16</v>
          </cell>
        </row>
        <row r="534">
          <cell r="C534" t="str">
            <v>EC033SER0S0-035-A2</v>
          </cell>
          <cell r="D534">
            <v>150</v>
          </cell>
          <cell r="E534">
            <v>50</v>
          </cell>
          <cell r="F534">
            <v>293.46845531645431</v>
          </cell>
          <cell r="G534">
            <v>1</v>
          </cell>
          <cell r="H534" t="str">
            <v>PC16/400</v>
          </cell>
          <cell r="I534">
            <v>3080</v>
          </cell>
          <cell r="J534" t="str">
            <v>1 Poste de concreto (16/400) de ángulo mayor (50°) Tipo AUS1-16</v>
          </cell>
        </row>
        <row r="535">
          <cell r="C535" t="str">
            <v>EC033SER0S0-035-RT</v>
          </cell>
          <cell r="D535">
            <v>150</v>
          </cell>
          <cell r="E535">
            <v>90</v>
          </cell>
          <cell r="F535">
            <v>467.68922462509164</v>
          </cell>
          <cell r="G535">
            <v>1</v>
          </cell>
          <cell r="H535" t="str">
            <v>PC16/300</v>
          </cell>
          <cell r="I535">
            <v>3003</v>
          </cell>
          <cell r="J535" t="str">
            <v>1 Poste de concreto (16/300) de retención y terminal (90°) Tipo RTUS1-16</v>
          </cell>
        </row>
        <row r="536">
          <cell r="C536" t="str">
            <v>EC033SER0S0-050-S1</v>
          </cell>
          <cell r="D536">
            <v>150</v>
          </cell>
          <cell r="E536">
            <v>3</v>
          </cell>
          <cell r="F536">
            <v>63.712147823622061</v>
          </cell>
          <cell r="G536">
            <v>1</v>
          </cell>
          <cell r="H536" t="str">
            <v>PC16/300</v>
          </cell>
          <cell r="I536">
            <v>3003</v>
          </cell>
          <cell r="J536" t="str">
            <v>1 Poste de concreto (16/300) de suspensión (3°) Tipo SUS1-16</v>
          </cell>
        </row>
        <row r="537">
          <cell r="C537" t="str">
            <v>EC033SER0S0-050-S3</v>
          </cell>
          <cell r="D537">
            <v>150</v>
          </cell>
          <cell r="E537">
            <v>30</v>
          </cell>
          <cell r="F537">
            <v>260.33194235058642</v>
          </cell>
          <cell r="G537">
            <v>1</v>
          </cell>
          <cell r="H537" t="str">
            <v>PC16/400</v>
          </cell>
          <cell r="I537">
            <v>3080</v>
          </cell>
          <cell r="J537" t="str">
            <v>1 Poste de concreto (16/400) de suspensión (30°) Tipo SUS11-16</v>
          </cell>
        </row>
        <row r="538">
          <cell r="C538" t="str">
            <v>EC033SER0S0-050-A2</v>
          </cell>
          <cell r="D538">
            <v>150</v>
          </cell>
          <cell r="E538">
            <v>50</v>
          </cell>
          <cell r="F538">
            <v>398.76848828450954</v>
          </cell>
          <cell r="G538">
            <v>1</v>
          </cell>
          <cell r="H538" t="str">
            <v>PC16/400</v>
          </cell>
          <cell r="I538">
            <v>3080</v>
          </cell>
          <cell r="J538" t="str">
            <v>1 Poste de concreto (16/400) de ángulo mayor (50°) Tipo AUS1-16</v>
          </cell>
        </row>
        <row r="539">
          <cell r="C539" t="str">
            <v>EC033SER0S0-050-RT</v>
          </cell>
          <cell r="D539">
            <v>150</v>
          </cell>
          <cell r="E539">
            <v>90</v>
          </cell>
          <cell r="F539">
            <v>639.20680537936244</v>
          </cell>
          <cell r="G539">
            <v>1</v>
          </cell>
          <cell r="H539" t="str">
            <v>PC16/500</v>
          </cell>
          <cell r="I539">
            <v>3157</v>
          </cell>
          <cell r="J539" t="str">
            <v>1 Poste de concreto (16/500) de retención y terminal (90°) Tipo RTUS1-16</v>
          </cell>
        </row>
        <row r="540">
          <cell r="C540" t="str">
            <v>EC033SER0S0-070-S1</v>
          </cell>
          <cell r="D540">
            <v>150</v>
          </cell>
          <cell r="E540">
            <v>3</v>
          </cell>
          <cell r="F540">
            <v>75.978416254056611</v>
          </cell>
          <cell r="G540">
            <v>1</v>
          </cell>
          <cell r="H540" t="str">
            <v>PC16/300</v>
          </cell>
          <cell r="I540">
            <v>3003</v>
          </cell>
          <cell r="J540" t="str">
            <v>1 Poste de concreto (16/300) de suspensión (3°) Tipo SUS1-16</v>
          </cell>
        </row>
        <row r="541">
          <cell r="C541" t="str">
            <v>EC033SER0S0-070-S3</v>
          </cell>
          <cell r="D541">
            <v>150</v>
          </cell>
          <cell r="E541">
            <v>30</v>
          </cell>
          <cell r="F541">
            <v>320.01067010777018</v>
          </cell>
          <cell r="G541">
            <v>1</v>
          </cell>
          <cell r="H541" t="str">
            <v>PC16/500</v>
          </cell>
          <cell r="I541">
            <v>3157</v>
          </cell>
          <cell r="J541" t="str">
            <v>1 Poste de concreto (16/500) de suspensión (30°) Tipo SUS11-16</v>
          </cell>
        </row>
        <row r="542">
          <cell r="C542" t="str">
            <v>EC033SER0S0-070-A2</v>
          </cell>
          <cell r="D542">
            <v>150</v>
          </cell>
          <cell r="E542">
            <v>50</v>
          </cell>
          <cell r="F542">
            <v>491.82949639255412</v>
          </cell>
          <cell r="G542">
            <v>1</v>
          </cell>
          <cell r="H542" t="str">
            <v>PC16/500</v>
          </cell>
          <cell r="I542">
            <v>3157</v>
          </cell>
          <cell r="J542" t="str">
            <v>1 Poste de concreto (16/500) de ángulo mayor (50°) Tipo AUS1-16</v>
          </cell>
        </row>
        <row r="543">
          <cell r="C543" t="str">
            <v>EC033SER0S0-070-RT</v>
          </cell>
          <cell r="D543">
            <v>150</v>
          </cell>
          <cell r="E543">
            <v>90</v>
          </cell>
          <cell r="F543">
            <v>790.24657375047082</v>
          </cell>
          <cell r="G543">
            <v>1</v>
          </cell>
          <cell r="H543" t="str">
            <v>PC16/600</v>
          </cell>
          <cell r="I543">
            <v>3234</v>
          </cell>
          <cell r="J543" t="str">
            <v>1 Poste de concreto (16/600) de retención y terminal (90°) Tipo RTUS1-16</v>
          </cell>
        </row>
        <row r="544">
          <cell r="C544" t="str">
            <v>EC033SER0S0-095-S1</v>
          </cell>
          <cell r="D544">
            <v>150</v>
          </cell>
          <cell r="E544">
            <v>3</v>
          </cell>
          <cell r="F544">
            <v>85.520437451242543</v>
          </cell>
          <cell r="G544">
            <v>1</v>
          </cell>
          <cell r="H544" t="str">
            <v>PC16/300</v>
          </cell>
          <cell r="I544">
            <v>3003</v>
          </cell>
          <cell r="J544" t="str">
            <v>1 Poste de concreto (16/300) de suspensión (3°) Tipo SUS1-16</v>
          </cell>
        </row>
        <row r="545">
          <cell r="C545" t="str">
            <v>EC033SER0S0-095-S3</v>
          </cell>
          <cell r="D545">
            <v>150</v>
          </cell>
          <cell r="E545">
            <v>30</v>
          </cell>
          <cell r="F545">
            <v>414.355388428541</v>
          </cell>
          <cell r="G545">
            <v>1</v>
          </cell>
          <cell r="H545" t="str">
            <v>PC16/700</v>
          </cell>
          <cell r="I545">
            <v>3311</v>
          </cell>
          <cell r="J545" t="str">
            <v>1 Poste de concreto (16/700) de suspensión (30°) Tipo SUS11-16</v>
          </cell>
        </row>
        <row r="546">
          <cell r="C546" t="str">
            <v>EC033SER0S0-095-A2</v>
          </cell>
          <cell r="D546">
            <v>150</v>
          </cell>
          <cell r="E546">
            <v>50</v>
          </cell>
          <cell r="F546">
            <v>645.88230516227384</v>
          </cell>
          <cell r="G546">
            <v>1</v>
          </cell>
          <cell r="H546" t="str">
            <v>PC16/900</v>
          </cell>
          <cell r="I546">
            <v>3465</v>
          </cell>
          <cell r="J546" t="str">
            <v>1 Poste de concreto (16/900) de ángulo mayor (50°) Tipo AUS1-16</v>
          </cell>
        </row>
        <row r="547">
          <cell r="C547" t="str">
            <v>EC033SER0S0-095-RT</v>
          </cell>
          <cell r="D547">
            <v>150</v>
          </cell>
          <cell r="E547">
            <v>90</v>
          </cell>
          <cell r="F547">
            <v>1048.0011376285911</v>
          </cell>
          <cell r="G547">
            <v>1</v>
          </cell>
          <cell r="H547" t="str">
            <v>PC16/600</v>
          </cell>
          <cell r="I547">
            <v>3234</v>
          </cell>
          <cell r="J547" t="str">
            <v>1 Poste de concreto (16/600) de retención y terminal (90°) Tipo RTUS1-16</v>
          </cell>
        </row>
        <row r="548">
          <cell r="C548" t="str">
            <v>EC033SER0S0-120-S1</v>
          </cell>
          <cell r="D548">
            <v>150</v>
          </cell>
          <cell r="E548">
            <v>3</v>
          </cell>
          <cell r="F548">
            <v>110.07557781843352</v>
          </cell>
          <cell r="G548">
            <v>1</v>
          </cell>
          <cell r="H548" t="str">
            <v>PC16/400</v>
          </cell>
          <cell r="I548">
            <v>3080</v>
          </cell>
          <cell r="J548" t="str">
            <v>1 Poste de concreto (16/400) de suspensión (3°) Tipo SUS1-16</v>
          </cell>
        </row>
        <row r="549">
          <cell r="C549" t="str">
            <v>EC033SER0S0-120-S3</v>
          </cell>
          <cell r="D549">
            <v>150</v>
          </cell>
          <cell r="E549">
            <v>30</v>
          </cell>
          <cell r="F549">
            <v>513.40252818937813</v>
          </cell>
          <cell r="G549">
            <v>1</v>
          </cell>
          <cell r="H549" t="str">
            <v>PC16/500</v>
          </cell>
          <cell r="I549">
            <v>3157</v>
          </cell>
          <cell r="J549" t="str">
            <v>1 Poste de concreto (16/500) de suspensión (30°) Tipo SUS11-16</v>
          </cell>
        </row>
        <row r="550">
          <cell r="C550" t="str">
            <v>EC033SER0S0-120-A2</v>
          </cell>
          <cell r="D550">
            <v>150</v>
          </cell>
          <cell r="E550">
            <v>50</v>
          </cell>
          <cell r="F550">
            <v>797.37795409065586</v>
          </cell>
          <cell r="G550">
            <v>1</v>
          </cell>
          <cell r="H550" t="str">
            <v>PC16/400</v>
          </cell>
          <cell r="I550">
            <v>3080</v>
          </cell>
          <cell r="J550" t="str">
            <v>1 Poste de concreto (16/400) de ángulo mayor (50°) Tipo AUS1-16</v>
          </cell>
        </row>
        <row r="551">
          <cell r="C551" t="str">
            <v>EC033SER0S0-120-RT</v>
          </cell>
          <cell r="D551">
            <v>150</v>
          </cell>
          <cell r="E551">
            <v>90</v>
          </cell>
          <cell r="F551">
            <v>1290.5900104835337</v>
          </cell>
          <cell r="G551">
            <v>1</v>
          </cell>
          <cell r="H551" t="str">
            <v>PC16/800</v>
          </cell>
          <cell r="I551">
            <v>3388</v>
          </cell>
          <cell r="J551" t="str">
            <v>1 Poste de concreto (16/800) de retención y terminal (90°) Tipo RTUS1-16</v>
          </cell>
        </row>
        <row r="552">
          <cell r="C552" t="str">
            <v>EC033SER0S0-150-S1</v>
          </cell>
          <cell r="D552">
            <v>150</v>
          </cell>
          <cell r="E552">
            <v>3</v>
          </cell>
          <cell r="F552">
            <v>128.89755127376486</v>
          </cell>
          <cell r="G552">
            <v>1</v>
          </cell>
          <cell r="H552" t="str">
            <v>PC16/400</v>
          </cell>
          <cell r="I552">
            <v>3080</v>
          </cell>
          <cell r="J552" t="str">
            <v>1 Poste de concreto (16/400) de suspensión (3°) Tipo SUS1-16</v>
          </cell>
        </row>
        <row r="553">
          <cell r="C553" t="str">
            <v>EC033SER0S0-150-S3</v>
          </cell>
          <cell r="D553">
            <v>150</v>
          </cell>
          <cell r="E553">
            <v>30</v>
          </cell>
          <cell r="F553">
            <v>625.57912224646566</v>
          </cell>
          <cell r="G553">
            <v>1</v>
          </cell>
          <cell r="H553" t="str">
            <v>PC16/800</v>
          </cell>
          <cell r="I553">
            <v>3388</v>
          </cell>
          <cell r="J553" t="str">
            <v>1 Poste de concreto (16/800) de suspensión (30°) Tipo SUS11-16</v>
          </cell>
        </row>
        <row r="554">
          <cell r="C554" t="str">
            <v>EC033SER0S0-150-A2</v>
          </cell>
          <cell r="D554">
            <v>150</v>
          </cell>
          <cell r="E554">
            <v>50</v>
          </cell>
          <cell r="F554">
            <v>975.28389780031171</v>
          </cell>
          <cell r="G554">
            <v>1</v>
          </cell>
          <cell r="H554" t="str">
            <v>PC16/800</v>
          </cell>
          <cell r="I554">
            <v>3388</v>
          </cell>
          <cell r="J554" t="str">
            <v>1 Poste de concreto (16/800) de ángulo mayor (50°) Tipo AUS1-16</v>
          </cell>
        </row>
        <row r="555">
          <cell r="C555" t="str">
            <v>EC033SER0S0-150-RT</v>
          </cell>
          <cell r="D555">
            <v>150</v>
          </cell>
          <cell r="E555">
            <v>90</v>
          </cell>
          <cell r="F555">
            <v>1582.6555072764193</v>
          </cell>
          <cell r="G555">
            <v>1</v>
          </cell>
          <cell r="H555" t="str">
            <v>PC16/800</v>
          </cell>
          <cell r="I555">
            <v>3388</v>
          </cell>
          <cell r="J555" t="str">
            <v>1 Poste de concreto (16/800) de retención y terminal (90°) Tipo RTUS1-16</v>
          </cell>
        </row>
        <row r="556">
          <cell r="C556" t="str">
            <v>EC033SER0D0-035-S1</v>
          </cell>
          <cell r="D556">
            <v>150</v>
          </cell>
          <cell r="E556">
            <v>3</v>
          </cell>
          <cell r="F556">
            <v>50.687794970191511</v>
          </cell>
          <cell r="G556">
            <v>1</v>
          </cell>
          <cell r="H556" t="str">
            <v>PC16/300</v>
          </cell>
          <cell r="I556">
            <v>3003</v>
          </cell>
          <cell r="J556" t="str">
            <v>1 Poste de concreto (16/300) de suspensión (3°) Tipo SUS2-16</v>
          </cell>
        </row>
        <row r="557">
          <cell r="C557" t="str">
            <v>EC033SER0D0-035-S3</v>
          </cell>
          <cell r="D557">
            <v>150</v>
          </cell>
          <cell r="E557">
            <v>30</v>
          </cell>
          <cell r="F557">
            <v>193.15781504723367</v>
          </cell>
          <cell r="G557">
            <v>2</v>
          </cell>
          <cell r="H557" t="str">
            <v>PC16/300</v>
          </cell>
          <cell r="I557">
            <v>3003</v>
          </cell>
          <cell r="J557" t="str">
            <v>2 Poste de concreto (16/300) de suspensión (30°) Tipo SUS21-16</v>
          </cell>
        </row>
        <row r="558">
          <cell r="C558" t="str">
            <v>EC033SER0D0-035-A2</v>
          </cell>
          <cell r="D558">
            <v>150</v>
          </cell>
          <cell r="E558">
            <v>50</v>
          </cell>
          <cell r="F558">
            <v>293.46845531645431</v>
          </cell>
          <cell r="G558">
            <v>2</v>
          </cell>
          <cell r="H558" t="str">
            <v>PC16/300</v>
          </cell>
          <cell r="I558">
            <v>3003</v>
          </cell>
          <cell r="J558" t="str">
            <v>2 Poste de concreto (16/300) de ángulo mayor (50°) Tipo AUS2-16</v>
          </cell>
        </row>
        <row r="559">
          <cell r="C559" t="str">
            <v>EC033SER0D0-035-RT</v>
          </cell>
          <cell r="D559">
            <v>150</v>
          </cell>
          <cell r="E559">
            <v>90</v>
          </cell>
          <cell r="F559">
            <v>467.68922462509164</v>
          </cell>
          <cell r="G559">
            <v>2</v>
          </cell>
          <cell r="H559" t="str">
            <v>PC16/300</v>
          </cell>
          <cell r="I559">
            <v>3003</v>
          </cell>
          <cell r="J559" t="str">
            <v>2 Poste de concreto (16/300) de retención y terminal (90°) Tipo RTUS2-16</v>
          </cell>
        </row>
        <row r="560">
          <cell r="C560" t="str">
            <v>EC033SER0D0-050-S1</v>
          </cell>
          <cell r="D560">
            <v>150</v>
          </cell>
          <cell r="E560">
            <v>3</v>
          </cell>
          <cell r="F560">
            <v>63.712147823622061</v>
          </cell>
          <cell r="G560">
            <v>1</v>
          </cell>
          <cell r="H560" t="str">
            <v>PC16/400</v>
          </cell>
          <cell r="I560">
            <v>3080</v>
          </cell>
          <cell r="J560" t="str">
            <v>1 Poste de concreto (16/400) de suspensión (3°) Tipo SUS2-16</v>
          </cell>
        </row>
        <row r="561">
          <cell r="C561" t="str">
            <v>EC033SER0D0-050-S3</v>
          </cell>
          <cell r="D561">
            <v>150</v>
          </cell>
          <cell r="E561">
            <v>30</v>
          </cell>
          <cell r="F561">
            <v>260.33194235058642</v>
          </cell>
          <cell r="G561">
            <v>2</v>
          </cell>
          <cell r="H561" t="str">
            <v>PC16/400</v>
          </cell>
          <cell r="I561">
            <v>3080</v>
          </cell>
          <cell r="J561" t="str">
            <v>2 Poste de concreto (16/400) de suspensión (30°) Tipo SUS21-16</v>
          </cell>
        </row>
        <row r="562">
          <cell r="C562" t="str">
            <v>EC033SER0D0-050-A2</v>
          </cell>
          <cell r="D562">
            <v>150</v>
          </cell>
          <cell r="E562">
            <v>50</v>
          </cell>
          <cell r="F562">
            <v>398.76848828450954</v>
          </cell>
          <cell r="G562">
            <v>2</v>
          </cell>
          <cell r="H562" t="str">
            <v>PC16/600</v>
          </cell>
          <cell r="I562">
            <v>3234</v>
          </cell>
          <cell r="J562" t="str">
            <v>2 Poste de concreto (16/600) de ángulo mayor (50°) Tipo AUS2-16</v>
          </cell>
        </row>
        <row r="563">
          <cell r="C563" t="str">
            <v>EC033SER0D0-050-RT</v>
          </cell>
          <cell r="D563">
            <v>150</v>
          </cell>
          <cell r="E563">
            <v>90</v>
          </cell>
          <cell r="F563">
            <v>639.20680537936244</v>
          </cell>
          <cell r="G563">
            <v>2</v>
          </cell>
          <cell r="H563" t="str">
            <v>PC16/600</v>
          </cell>
          <cell r="I563">
            <v>3234</v>
          </cell>
          <cell r="J563" t="str">
            <v>2 Poste de concreto (16/600) de retención y terminal (90°) Tipo RTUS2-16</v>
          </cell>
        </row>
        <row r="564">
          <cell r="C564" t="str">
            <v>EC033SER0D0-070-S1</v>
          </cell>
          <cell r="D564">
            <v>150</v>
          </cell>
          <cell r="E564">
            <v>3</v>
          </cell>
          <cell r="F564">
            <v>75.978416254056611</v>
          </cell>
          <cell r="G564">
            <v>1</v>
          </cell>
          <cell r="H564" t="str">
            <v>PC16/500</v>
          </cell>
          <cell r="I564">
            <v>3157</v>
          </cell>
          <cell r="J564" t="str">
            <v>1 Poste de concreto (16/500) de suspensión (3°) Tipo SUS2-16</v>
          </cell>
        </row>
        <row r="565">
          <cell r="C565" t="str">
            <v>EC033SER0D0-070-S3</v>
          </cell>
          <cell r="D565">
            <v>150</v>
          </cell>
          <cell r="E565">
            <v>30</v>
          </cell>
          <cell r="F565">
            <v>320.01067010777018</v>
          </cell>
          <cell r="G565">
            <v>2</v>
          </cell>
          <cell r="H565" t="str">
            <v>PC16/500</v>
          </cell>
          <cell r="I565">
            <v>3157</v>
          </cell>
          <cell r="J565" t="str">
            <v>2 Poste de concreto (16/500) de suspensión (30°) Tipo SUS21-16</v>
          </cell>
        </row>
        <row r="566">
          <cell r="C566" t="str">
            <v>EC033SER0D0-070-A2</v>
          </cell>
          <cell r="D566">
            <v>150</v>
          </cell>
          <cell r="E566">
            <v>50</v>
          </cell>
          <cell r="F566">
            <v>491.82949639255412</v>
          </cell>
          <cell r="G566">
            <v>2</v>
          </cell>
          <cell r="H566" t="str">
            <v>PC16/600</v>
          </cell>
          <cell r="I566">
            <v>3234</v>
          </cell>
          <cell r="J566" t="str">
            <v>2 Poste de concreto (16/600) de ángulo mayor (50°) Tipo AUS2-16</v>
          </cell>
        </row>
        <row r="567">
          <cell r="C567" t="str">
            <v>EC033SER0D0-070-RT</v>
          </cell>
          <cell r="D567">
            <v>150</v>
          </cell>
          <cell r="E567">
            <v>90</v>
          </cell>
          <cell r="F567">
            <v>790.24657375047082</v>
          </cell>
          <cell r="G567">
            <v>2</v>
          </cell>
          <cell r="H567" t="str">
            <v>PC16/700</v>
          </cell>
          <cell r="I567">
            <v>3311</v>
          </cell>
          <cell r="J567" t="str">
            <v>2 Poste de concreto (16/700) de retención y terminal (90°) Tipo RTUS2-16</v>
          </cell>
        </row>
        <row r="568">
          <cell r="C568" t="str">
            <v>EC033SER0D0-120-S1</v>
          </cell>
          <cell r="D568">
            <v>150</v>
          </cell>
          <cell r="E568">
            <v>3</v>
          </cell>
          <cell r="F568">
            <v>110.07557781843352</v>
          </cell>
          <cell r="G568">
            <v>1</v>
          </cell>
          <cell r="H568" t="str">
            <v>PC16/600</v>
          </cell>
          <cell r="I568">
            <v>3234</v>
          </cell>
          <cell r="J568" t="str">
            <v>1 Poste de concreto (16/600) de suspensión (3°) Tipo SUS2-16</v>
          </cell>
        </row>
        <row r="569">
          <cell r="C569" t="str">
            <v>EC033SER0D0-120-S3</v>
          </cell>
          <cell r="D569">
            <v>150</v>
          </cell>
          <cell r="E569">
            <v>30</v>
          </cell>
          <cell r="F569">
            <v>513.40252818937813</v>
          </cell>
          <cell r="G569">
            <v>2</v>
          </cell>
          <cell r="H569" t="str">
            <v>PC16/700</v>
          </cell>
          <cell r="I569">
            <v>3311</v>
          </cell>
          <cell r="J569" t="str">
            <v>2 Poste de concreto (16/700) de suspensión (30°) Tipo SUS21-16</v>
          </cell>
        </row>
        <row r="570">
          <cell r="C570" t="str">
            <v>EC033SER0D0-120-A2</v>
          </cell>
          <cell r="D570">
            <v>150</v>
          </cell>
          <cell r="E570">
            <v>50</v>
          </cell>
          <cell r="F570">
            <v>797.37795409065586</v>
          </cell>
          <cell r="G570">
            <v>2</v>
          </cell>
          <cell r="H570" t="str">
            <v>PC16/700</v>
          </cell>
          <cell r="I570">
            <v>3311</v>
          </cell>
          <cell r="J570" t="str">
            <v>2 Poste de concreto (16/700) de ángulo mayor (50°) Tipo AUS2-16</v>
          </cell>
        </row>
        <row r="571">
          <cell r="C571" t="str">
            <v>EC033SER0D0-120-RT</v>
          </cell>
          <cell r="D571">
            <v>150</v>
          </cell>
          <cell r="E571">
            <v>90</v>
          </cell>
          <cell r="F571">
            <v>1290.5900104835337</v>
          </cell>
          <cell r="G571">
            <v>2</v>
          </cell>
          <cell r="H571" t="str">
            <v>PC16/900</v>
          </cell>
          <cell r="I571">
            <v>3465</v>
          </cell>
          <cell r="J571" t="str">
            <v>2 Poste de concreto (16/900) de retención y terminal (90°) Tipo RTUS2-16</v>
          </cell>
        </row>
        <row r="572">
          <cell r="C572" t="str">
            <v>EC033SER0D0-150-S1</v>
          </cell>
          <cell r="D572">
            <v>150</v>
          </cell>
          <cell r="E572">
            <v>3</v>
          </cell>
          <cell r="F572">
            <v>128.89755127376486</v>
          </cell>
          <cell r="G572">
            <v>1</v>
          </cell>
          <cell r="H572" t="str">
            <v>PC16/700</v>
          </cell>
          <cell r="I572">
            <v>3311</v>
          </cell>
          <cell r="J572" t="str">
            <v>1 Poste de concreto (16/700) de suspensión (3°) Tipo SUS2-16</v>
          </cell>
        </row>
        <row r="573">
          <cell r="C573" t="str">
            <v>EC033SER0D0-150-S3</v>
          </cell>
          <cell r="D573">
            <v>150</v>
          </cell>
          <cell r="E573">
            <v>30</v>
          </cell>
          <cell r="F573">
            <v>625.57912224646566</v>
          </cell>
          <cell r="G573">
            <v>2</v>
          </cell>
          <cell r="H573" t="str">
            <v>PC16/800</v>
          </cell>
          <cell r="I573">
            <v>3388</v>
          </cell>
          <cell r="J573" t="str">
            <v>2 Poste de concreto (16/800) de suspensión (30°) Tipo SUS21-16</v>
          </cell>
        </row>
        <row r="574">
          <cell r="C574" t="str">
            <v>EC033SER0D0-150-A2</v>
          </cell>
          <cell r="D574">
            <v>150</v>
          </cell>
          <cell r="E574">
            <v>50</v>
          </cell>
          <cell r="F574">
            <v>975.28389780031171</v>
          </cell>
          <cell r="G574">
            <v>2</v>
          </cell>
          <cell r="H574" t="str">
            <v>PC16/800</v>
          </cell>
          <cell r="I574">
            <v>3388</v>
          </cell>
          <cell r="J574" t="str">
            <v>2 Poste de concreto (16/800) de ángulo mayor (50°) Tipo AUS2-16</v>
          </cell>
        </row>
        <row r="575">
          <cell r="C575" t="str">
            <v>EC033SER0D0-150-RT</v>
          </cell>
          <cell r="D575">
            <v>150</v>
          </cell>
          <cell r="E575">
            <v>90</v>
          </cell>
          <cell r="F575">
            <v>1582.6555072764193</v>
          </cell>
          <cell r="G575">
            <v>2</v>
          </cell>
          <cell r="H575" t="str">
            <v>PC16/900</v>
          </cell>
          <cell r="I575">
            <v>3465</v>
          </cell>
          <cell r="J575" t="str">
            <v>2 Poste de concreto (16/900) de retención y terminal (90°) Tipo RTUS2-16</v>
          </cell>
        </row>
        <row r="576">
          <cell r="C576" t="str">
            <v>EA060COU0D0-300-T</v>
          </cell>
          <cell r="F576">
            <v>2902.6466866925339</v>
          </cell>
          <cell r="G576">
            <v>2</v>
          </cell>
          <cell r="H576" t="str">
            <v>PA18/7550</v>
          </cell>
          <cell r="I576">
            <v>4558.9824734260201</v>
          </cell>
          <cell r="J576" t="str">
            <v>2 Postes autosoportables de acero (18/7550) de ángulo mayor y terminal (90°) Tipo ATU2-18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nálisis de Costos Cad. Aislad."/>
      <sheetName val="Costo Postes Concreto"/>
      <sheetName val="Estructuras de Acero y Concreto"/>
      <sheetName val="Peso Conductores"/>
      <sheetName val="DATO TECN. XLPE"/>
      <sheetName val="Costo Postes de Madera"/>
      <sheetName val="Estructuras de Madera"/>
      <sheetName val="Estructuras de Transición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ACEROPOSTE</v>
          </cell>
          <cell r="D3">
            <v>2.7314699016692763</v>
          </cell>
          <cell r="E3" t="str">
            <v>US$/kg</v>
          </cell>
        </row>
        <row r="5">
          <cell r="C5" t="str">
            <v>ESTRUCTURA</v>
          </cell>
          <cell r="D5" t="str">
            <v>CODIGO</v>
          </cell>
          <cell r="E5" t="str">
            <v>CANT</v>
          </cell>
          <cell r="F5" t="str">
            <v>PESO POSTE
(KG)</v>
          </cell>
          <cell r="G5" t="str">
            <v>COSTO TOTAL 
POSTES</v>
          </cell>
          <cell r="H5" t="str">
            <v>Ferretería</v>
          </cell>
          <cell r="I5" t="str">
            <v>TOTAL</v>
          </cell>
          <cell r="J5" t="str">
            <v>COSTO UNITARIO NACIONAL
(US$)</v>
          </cell>
          <cell r="K5" t="str">
            <v>COSTO UNITARIO IMPORTADO
(US$)</v>
          </cell>
          <cell r="L5" t="str">
            <v>PESO ESTRUCT 
(KG)</v>
          </cell>
        </row>
        <row r="6">
          <cell r="C6" t="str">
            <v>EA220COU0S0-400-S1</v>
          </cell>
          <cell r="D6" t="str">
            <v>PA25/750</v>
          </cell>
          <cell r="E6">
            <v>1</v>
          </cell>
          <cell r="F6">
            <v>1415</v>
          </cell>
          <cell r="G6">
            <v>3865.0299108620261</v>
          </cell>
          <cell r="H6">
            <v>38.65029910862026</v>
          </cell>
          <cell r="I6">
            <v>3903.6802099706465</v>
          </cell>
          <cell r="J6">
            <v>38.65029910862026</v>
          </cell>
          <cell r="K6">
            <v>3865.0299108620261</v>
          </cell>
          <cell r="L6">
            <v>1415</v>
          </cell>
        </row>
        <row r="7">
          <cell r="C7" t="str">
            <v>EA220COU0S0-400-S2</v>
          </cell>
          <cell r="D7" t="str">
            <v>PA25/3300</v>
          </cell>
          <cell r="E7">
            <v>1</v>
          </cell>
          <cell r="F7">
            <v>3707</v>
          </cell>
          <cell r="G7">
            <v>10125.558925488007</v>
          </cell>
          <cell r="H7">
            <v>101.25558925488008</v>
          </cell>
          <cell r="I7">
            <v>10226.814514742888</v>
          </cell>
          <cell r="J7">
            <v>101.25558925488008</v>
          </cell>
          <cell r="K7">
            <v>10125.558925488007</v>
          </cell>
          <cell r="L7">
            <v>3707</v>
          </cell>
        </row>
        <row r="8">
          <cell r="C8" t="str">
            <v>EA220COU0S0-400-A1</v>
          </cell>
          <cell r="D8" t="str">
            <v>PA25/5450</v>
          </cell>
          <cell r="E8">
            <v>1</v>
          </cell>
          <cell r="F8">
            <v>5136</v>
          </cell>
          <cell r="G8">
            <v>14028.829414973403</v>
          </cell>
          <cell r="H8">
            <v>140.28829414973404</v>
          </cell>
          <cell r="I8">
            <v>14169.117709123137</v>
          </cell>
          <cell r="J8">
            <v>140.28829414973404</v>
          </cell>
          <cell r="K8">
            <v>14028.829414973403</v>
          </cell>
          <cell r="L8">
            <v>5136</v>
          </cell>
        </row>
        <row r="9">
          <cell r="C9" t="str">
            <v>EA220COU0S0-400-A2</v>
          </cell>
          <cell r="D9" t="str">
            <v>PA23/8500</v>
          </cell>
          <cell r="E9">
            <v>1</v>
          </cell>
          <cell r="F9">
            <v>6305</v>
          </cell>
          <cell r="G9">
            <v>17221.917730024787</v>
          </cell>
          <cell r="H9">
            <v>172.21917730024788</v>
          </cell>
          <cell r="I9">
            <v>17394.136907325035</v>
          </cell>
          <cell r="J9">
            <v>172.21917730024788</v>
          </cell>
          <cell r="K9">
            <v>17221.917730024787</v>
          </cell>
          <cell r="L9">
            <v>6305</v>
          </cell>
        </row>
        <row r="10">
          <cell r="C10" t="str">
            <v>EA220COU0S0-500-S1</v>
          </cell>
          <cell r="D10" t="str">
            <v>PA25/850</v>
          </cell>
          <cell r="E10">
            <v>1</v>
          </cell>
          <cell r="F10">
            <v>1535</v>
          </cell>
          <cell r="G10">
            <v>4192.8062990623393</v>
          </cell>
          <cell r="H10">
            <v>41.928062990623395</v>
          </cell>
          <cell r="I10">
            <v>4234.7343620529628</v>
          </cell>
          <cell r="J10">
            <v>41.928062990623395</v>
          </cell>
          <cell r="K10">
            <v>4192.8062990623393</v>
          </cell>
          <cell r="L10">
            <v>1535</v>
          </cell>
        </row>
        <row r="11">
          <cell r="C11" t="str">
            <v>EA220COU0S0-500-S2</v>
          </cell>
          <cell r="D11" t="str">
            <v>PA25/4000</v>
          </cell>
          <cell r="E11">
            <v>1</v>
          </cell>
          <cell r="F11">
            <v>4201</v>
          </cell>
          <cell r="G11">
            <v>11474.90505691263</v>
          </cell>
          <cell r="H11">
            <v>114.74905056912631</v>
          </cell>
          <cell r="I11">
            <v>11589.654107481756</v>
          </cell>
          <cell r="J11">
            <v>114.74905056912631</v>
          </cell>
          <cell r="K11">
            <v>11474.90505691263</v>
          </cell>
          <cell r="L11">
            <v>4201</v>
          </cell>
        </row>
        <row r="12">
          <cell r="C12" t="str">
            <v>EA220COU0S0-500-A1</v>
          </cell>
          <cell r="D12" t="str">
            <v>PA25/6650</v>
          </cell>
          <cell r="E12">
            <v>1</v>
          </cell>
          <cell r="F12">
            <v>5846</v>
          </cell>
          <cell r="G12">
            <v>15968.17304515859</v>
          </cell>
          <cell r="H12">
            <v>159.68173045158591</v>
          </cell>
          <cell r="I12">
            <v>16127.854775610176</v>
          </cell>
          <cell r="J12">
            <v>159.68173045158591</v>
          </cell>
          <cell r="K12">
            <v>15968.17304515859</v>
          </cell>
          <cell r="L12">
            <v>5846</v>
          </cell>
        </row>
        <row r="13">
          <cell r="C13" t="str">
            <v>EA220COU0S0-500-A2</v>
          </cell>
          <cell r="D13" t="str">
            <v>PA23/10450</v>
          </cell>
          <cell r="E13">
            <v>1</v>
          </cell>
          <cell r="F13">
            <v>7210</v>
          </cell>
          <cell r="G13">
            <v>19693.897991035483</v>
          </cell>
          <cell r="H13">
            <v>196.93897991035485</v>
          </cell>
          <cell r="I13">
            <v>19890.836970945838</v>
          </cell>
          <cell r="J13">
            <v>196.93897991035485</v>
          </cell>
          <cell r="K13">
            <v>19693.897991035483</v>
          </cell>
          <cell r="L13">
            <v>7210</v>
          </cell>
        </row>
        <row r="14">
          <cell r="C14" t="str">
            <v>EA220COU0S09500-S1</v>
          </cell>
          <cell r="D14" t="str">
            <v>PA25/700</v>
          </cell>
          <cell r="E14">
            <v>1</v>
          </cell>
          <cell r="F14">
            <v>1353</v>
          </cell>
          <cell r="G14">
            <v>3695.6787769585308</v>
          </cell>
          <cell r="H14">
            <v>36.956787769585311</v>
          </cell>
          <cell r="I14">
            <v>3732.6355647281162</v>
          </cell>
          <cell r="J14">
            <v>36.956787769585311</v>
          </cell>
          <cell r="K14">
            <v>3695.6787769585308</v>
          </cell>
          <cell r="L14">
            <v>1353</v>
          </cell>
        </row>
        <row r="15">
          <cell r="C15" t="str">
            <v>EA220COU0S09500-S2</v>
          </cell>
          <cell r="D15" t="str">
            <v>PA25/3200</v>
          </cell>
          <cell r="E15">
            <v>1</v>
          </cell>
          <cell r="F15">
            <v>3634</v>
          </cell>
          <cell r="G15">
            <v>9926.1616226661499</v>
          </cell>
          <cell r="H15">
            <v>99.261616226661502</v>
          </cell>
          <cell r="I15">
            <v>10025.423238892812</v>
          </cell>
          <cell r="J15">
            <v>99.261616226661502</v>
          </cell>
          <cell r="K15">
            <v>9926.1616226661499</v>
          </cell>
          <cell r="L15">
            <v>3634</v>
          </cell>
        </row>
        <row r="16">
          <cell r="C16" t="str">
            <v>EA220COU0S09500-A1</v>
          </cell>
          <cell r="D16" t="str">
            <v>PA25/5800</v>
          </cell>
          <cell r="E16">
            <v>1</v>
          </cell>
          <cell r="F16">
            <v>5349</v>
          </cell>
          <cell r="G16">
            <v>14610.632504028959</v>
          </cell>
          <cell r="H16">
            <v>146.10632504028959</v>
          </cell>
          <cell r="I16">
            <v>14756.738829069249</v>
          </cell>
          <cell r="J16">
            <v>146.10632504028959</v>
          </cell>
          <cell r="K16">
            <v>14610.632504028959</v>
          </cell>
          <cell r="L16">
            <v>5349</v>
          </cell>
        </row>
        <row r="17">
          <cell r="C17" t="str">
            <v>EA220COU0S09500-A2</v>
          </cell>
          <cell r="D17" t="str">
            <v>PA23/9400</v>
          </cell>
          <cell r="E17">
            <v>1</v>
          </cell>
          <cell r="F17">
            <v>6731</v>
          </cell>
          <cell r="G17">
            <v>18385.5239081359</v>
          </cell>
          <cell r="H17">
            <v>183.855239081359</v>
          </cell>
          <cell r="I17">
            <v>18569.37914721726</v>
          </cell>
          <cell r="J17">
            <v>183.855239081359</v>
          </cell>
          <cell r="K17">
            <v>18385.5239081359</v>
          </cell>
          <cell r="L17">
            <v>6731</v>
          </cell>
        </row>
        <row r="18">
          <cell r="C18" t="str">
            <v>EA220COU0S0-600-S1</v>
          </cell>
          <cell r="D18" t="str">
            <v>PA25/900</v>
          </cell>
          <cell r="E18">
            <v>1</v>
          </cell>
          <cell r="F18">
            <v>1593</v>
          </cell>
          <cell r="G18">
            <v>4351.2315533591573</v>
          </cell>
          <cell r="H18">
            <v>43.512315533591575</v>
          </cell>
          <cell r="I18">
            <v>4394.7438688927487</v>
          </cell>
          <cell r="J18">
            <v>43.512315533591575</v>
          </cell>
          <cell r="K18">
            <v>4351.2315533591573</v>
          </cell>
          <cell r="L18">
            <v>1593</v>
          </cell>
        </row>
        <row r="19">
          <cell r="C19" t="str">
            <v>EA220COU0S0-600-S2</v>
          </cell>
          <cell r="D19" t="str">
            <v>PA25/4650</v>
          </cell>
          <cell r="E19">
            <v>1</v>
          </cell>
          <cell r="F19">
            <v>4633</v>
          </cell>
          <cell r="G19">
            <v>12654.900054433758</v>
          </cell>
          <cell r="H19">
            <v>126.54900054433757</v>
          </cell>
          <cell r="I19">
            <v>12781.449054978095</v>
          </cell>
          <cell r="J19">
            <v>126.54900054433757</v>
          </cell>
          <cell r="K19">
            <v>12654.900054433758</v>
          </cell>
          <cell r="L19">
            <v>4633</v>
          </cell>
        </row>
        <row r="20">
          <cell r="C20" t="str">
            <v>EA220COU0S0-600-A1</v>
          </cell>
          <cell r="D20" t="str">
            <v>PA25/7800</v>
          </cell>
          <cell r="E20">
            <v>1</v>
          </cell>
          <cell r="F20">
            <v>6484</v>
          </cell>
          <cell r="G20">
            <v>17710.850842423588</v>
          </cell>
          <cell r="H20">
            <v>177.10850842423588</v>
          </cell>
          <cell r="I20">
            <v>17887.959350847825</v>
          </cell>
          <cell r="J20">
            <v>177.10850842423588</v>
          </cell>
          <cell r="K20">
            <v>17710.850842423588</v>
          </cell>
          <cell r="L20">
            <v>6484</v>
          </cell>
        </row>
        <row r="21">
          <cell r="C21" t="str">
            <v>EA220COU0S0-600-A2</v>
          </cell>
          <cell r="D21" t="str">
            <v>PA23/12300</v>
          </cell>
          <cell r="E21">
            <v>1</v>
          </cell>
          <cell r="F21">
            <v>8016</v>
          </cell>
          <cell r="G21">
            <v>21895.462731780917</v>
          </cell>
          <cell r="H21">
            <v>218.95462731780918</v>
          </cell>
          <cell r="I21">
            <v>22114.417359098727</v>
          </cell>
          <cell r="J21">
            <v>218.95462731780918</v>
          </cell>
          <cell r="K21">
            <v>21895.462731780917</v>
          </cell>
          <cell r="L21">
            <v>8016</v>
          </cell>
        </row>
        <row r="22">
          <cell r="C22" t="str">
            <v>EA220COU0D0-400-S1</v>
          </cell>
          <cell r="D22" t="str">
            <v>PA29/1250</v>
          </cell>
          <cell r="E22">
            <v>1</v>
          </cell>
          <cell r="F22">
            <v>2290</v>
          </cell>
          <cell r="G22">
            <v>6255.0660748226428</v>
          </cell>
          <cell r="H22">
            <v>62.550660748226427</v>
          </cell>
          <cell r="I22">
            <v>6317.6167355708694</v>
          </cell>
          <cell r="J22">
            <v>62.550660748226427</v>
          </cell>
          <cell r="K22">
            <v>6255.0660748226428</v>
          </cell>
          <cell r="L22">
            <v>2290</v>
          </cell>
        </row>
        <row r="23">
          <cell r="C23" t="str">
            <v>EA220COU0D0-400-S2</v>
          </cell>
          <cell r="D23" t="str">
            <v>PA26/5950</v>
          </cell>
          <cell r="E23">
            <v>1</v>
          </cell>
          <cell r="F23">
            <v>5657</v>
          </cell>
          <cell r="G23">
            <v>15451.925233743095</v>
          </cell>
          <cell r="H23">
            <v>154.51925233743097</v>
          </cell>
          <cell r="I23">
            <v>15606.444486080527</v>
          </cell>
          <cell r="J23">
            <v>154.51925233743097</v>
          </cell>
          <cell r="K23">
            <v>15451.925233743095</v>
          </cell>
          <cell r="L23">
            <v>5657</v>
          </cell>
        </row>
        <row r="24">
          <cell r="C24" t="str">
            <v>EA220COU0D0-400-A1</v>
          </cell>
          <cell r="D24" t="str">
            <v>PA26/5500</v>
          </cell>
          <cell r="E24">
            <v>2</v>
          </cell>
          <cell r="F24">
            <v>5375</v>
          </cell>
          <cell r="G24">
            <v>29363.301442944721</v>
          </cell>
          <cell r="H24">
            <v>293.6330144294472</v>
          </cell>
          <cell r="I24">
            <v>29656.934457374169</v>
          </cell>
          <cell r="J24">
            <v>293.6330144294472</v>
          </cell>
          <cell r="K24">
            <v>29363.301442944721</v>
          </cell>
          <cell r="L24">
            <v>10750</v>
          </cell>
        </row>
        <row r="25">
          <cell r="C25" t="str">
            <v>EA220COU0D0-400-A2</v>
          </cell>
          <cell r="D25" t="str">
            <v>PA26/8900</v>
          </cell>
          <cell r="E25">
            <v>2</v>
          </cell>
          <cell r="F25">
            <v>7349</v>
          </cell>
          <cell r="G25">
            <v>40147.144614735022</v>
          </cell>
          <cell r="H25">
            <v>401.47144614735021</v>
          </cell>
          <cell r="I25">
            <v>40548.61606088237</v>
          </cell>
          <cell r="J25">
            <v>401.47144614735021</v>
          </cell>
          <cell r="K25">
            <v>40147.144614735022</v>
          </cell>
          <cell r="L25">
            <v>14698</v>
          </cell>
        </row>
        <row r="26">
          <cell r="C26" t="str">
            <v>EA220COU0D0-500-S1</v>
          </cell>
          <cell r="D26" t="str">
            <v>PA29/1450</v>
          </cell>
          <cell r="E26">
            <v>1</v>
          </cell>
          <cell r="F26">
            <v>2522</v>
          </cell>
          <cell r="G26">
            <v>6888.7670920099144</v>
          </cell>
          <cell r="H26">
            <v>68.88767092009914</v>
          </cell>
          <cell r="I26">
            <v>6957.6547629300139</v>
          </cell>
          <cell r="J26">
            <v>68.88767092009914</v>
          </cell>
          <cell r="K26">
            <v>6888.7670920099144</v>
          </cell>
          <cell r="L26">
            <v>2522</v>
          </cell>
        </row>
        <row r="27">
          <cell r="C27" t="str">
            <v>EA220COU0D0-500-S2</v>
          </cell>
          <cell r="D27" t="str">
            <v>PA26/7250</v>
          </cell>
          <cell r="E27">
            <v>1</v>
          </cell>
          <cell r="F27">
            <v>6432</v>
          </cell>
          <cell r="G27">
            <v>17568.814407536785</v>
          </cell>
          <cell r="H27">
            <v>175.68814407536786</v>
          </cell>
          <cell r="I27">
            <v>17744.502551612153</v>
          </cell>
          <cell r="J27">
            <v>175.68814407536786</v>
          </cell>
          <cell r="K27">
            <v>17568.814407536785</v>
          </cell>
          <cell r="L27">
            <v>6432</v>
          </cell>
        </row>
        <row r="28">
          <cell r="C28" t="str">
            <v>EA220COU0D0-500-A1</v>
          </cell>
          <cell r="D28" t="str">
            <v>PA26/6750</v>
          </cell>
          <cell r="E28">
            <v>2</v>
          </cell>
          <cell r="F28">
            <v>6140</v>
          </cell>
          <cell r="G28">
            <v>33542.450392498715</v>
          </cell>
          <cell r="H28">
            <v>335.42450392498716</v>
          </cell>
          <cell r="I28">
            <v>33877.874896423702</v>
          </cell>
          <cell r="J28">
            <v>335.42450392498716</v>
          </cell>
          <cell r="K28">
            <v>33542.450392498715</v>
          </cell>
          <cell r="L28">
            <v>12280</v>
          </cell>
        </row>
        <row r="29">
          <cell r="C29" t="str">
            <v>EA220COU0D0-500-A2</v>
          </cell>
          <cell r="D29" t="str">
            <v>PA26/10900</v>
          </cell>
          <cell r="E29">
            <v>2</v>
          </cell>
          <cell r="F29">
            <v>8385</v>
          </cell>
          <cell r="G29">
            <v>45806.750250993762</v>
          </cell>
          <cell r="H29">
            <v>458.06750250993764</v>
          </cell>
          <cell r="I29">
            <v>46264.817753503703</v>
          </cell>
          <cell r="J29">
            <v>458.06750250993764</v>
          </cell>
          <cell r="K29">
            <v>45806.750250993762</v>
          </cell>
          <cell r="L29">
            <v>16770</v>
          </cell>
        </row>
        <row r="30">
          <cell r="C30" t="str">
            <v>EA220COU0D09500-S1</v>
          </cell>
          <cell r="D30" t="str">
            <v>PA29/1250</v>
          </cell>
          <cell r="E30">
            <v>1</v>
          </cell>
          <cell r="F30">
            <v>2290</v>
          </cell>
          <cell r="G30">
            <v>6255.0660748226428</v>
          </cell>
          <cell r="H30">
            <v>62.550660748226427</v>
          </cell>
          <cell r="I30">
            <v>6317.6167355708694</v>
          </cell>
          <cell r="J30">
            <v>62.550660748226427</v>
          </cell>
          <cell r="K30">
            <v>6255.0660748226428</v>
          </cell>
          <cell r="L30">
            <v>2290</v>
          </cell>
        </row>
        <row r="31">
          <cell r="C31" t="str">
            <v>EA220COU0D09500-S2</v>
          </cell>
          <cell r="D31" t="str">
            <v>PA29/5450</v>
          </cell>
          <cell r="E31">
            <v>1</v>
          </cell>
          <cell r="F31">
            <v>5964</v>
          </cell>
          <cell r="G31">
            <v>16290.486493555563</v>
          </cell>
          <cell r="H31">
            <v>162.90486493555565</v>
          </cell>
          <cell r="I31">
            <v>16453.391358491121</v>
          </cell>
          <cell r="J31">
            <v>162.90486493555565</v>
          </cell>
          <cell r="K31">
            <v>16290.486493555563</v>
          </cell>
          <cell r="L31">
            <v>5964</v>
          </cell>
        </row>
        <row r="32">
          <cell r="C32" t="str">
            <v>EA220COU0D09500-A1</v>
          </cell>
          <cell r="D32" t="str">
            <v>PA31/5400</v>
          </cell>
          <cell r="E32">
            <v>2</v>
          </cell>
          <cell r="F32">
            <v>6339</v>
          </cell>
          <cell r="G32">
            <v>34629.575413363083</v>
          </cell>
          <cell r="H32">
            <v>346.29575413363085</v>
          </cell>
          <cell r="I32">
            <v>34975.871167496713</v>
          </cell>
          <cell r="J32">
            <v>346.29575413363085</v>
          </cell>
          <cell r="K32">
            <v>34629.575413363083</v>
          </cell>
          <cell r="L32">
            <v>12678</v>
          </cell>
        </row>
        <row r="33">
          <cell r="C33" t="str">
            <v>EA220COU0D09500-A2</v>
          </cell>
          <cell r="D33" t="str">
            <v>PA29/8750</v>
          </cell>
          <cell r="E33">
            <v>2</v>
          </cell>
          <cell r="F33">
            <v>8113</v>
          </cell>
          <cell r="G33">
            <v>44320.830624485679</v>
          </cell>
          <cell r="H33">
            <v>443.20830624485683</v>
          </cell>
          <cell r="I33">
            <v>44764.038930730538</v>
          </cell>
          <cell r="J33">
            <v>443.20830624485683</v>
          </cell>
          <cell r="K33">
            <v>44320.830624485679</v>
          </cell>
          <cell r="L33">
            <v>16226</v>
          </cell>
        </row>
        <row r="34">
          <cell r="C34" t="str">
            <v>EA220COU0D0-600-S1</v>
          </cell>
          <cell r="D34" t="str">
            <v>PA29/1600</v>
          </cell>
          <cell r="E34">
            <v>1</v>
          </cell>
          <cell r="F34">
            <v>2689</v>
          </cell>
          <cell r="G34">
            <v>7344.9225655886839</v>
          </cell>
          <cell r="H34">
            <v>73.449225655886835</v>
          </cell>
          <cell r="I34">
            <v>7418.3717912445709</v>
          </cell>
          <cell r="J34">
            <v>73.449225655886835</v>
          </cell>
          <cell r="K34">
            <v>7344.9225655886839</v>
          </cell>
          <cell r="L34">
            <v>2689</v>
          </cell>
        </row>
        <row r="35">
          <cell r="C35" t="str">
            <v>EA220COU0D0-600-S2</v>
          </cell>
          <cell r="D35" t="str">
            <v>PA26/8450</v>
          </cell>
          <cell r="E35">
            <v>1</v>
          </cell>
          <cell r="F35">
            <v>7106</v>
          </cell>
          <cell r="G35">
            <v>19409.825121261878</v>
          </cell>
          <cell r="H35">
            <v>194.09825121261878</v>
          </cell>
          <cell r="I35">
            <v>19603.923372474495</v>
          </cell>
          <cell r="J35">
            <v>194.09825121261878</v>
          </cell>
          <cell r="K35">
            <v>19409.825121261878</v>
          </cell>
          <cell r="L35">
            <v>7106</v>
          </cell>
        </row>
        <row r="36">
          <cell r="C36" t="str">
            <v>EA220COU0D0-600-A1</v>
          </cell>
          <cell r="D36" t="str">
            <v>PA26/7900</v>
          </cell>
          <cell r="E36">
            <v>2</v>
          </cell>
          <cell r="F36">
            <v>6802</v>
          </cell>
          <cell r="G36">
            <v>37158.916542308834</v>
          </cell>
          <cell r="H36">
            <v>371.58916542308833</v>
          </cell>
          <cell r="I36">
            <v>37530.505707731922</v>
          </cell>
          <cell r="J36">
            <v>371.58916542308833</v>
          </cell>
          <cell r="K36">
            <v>37158.916542308834</v>
          </cell>
          <cell r="L36">
            <v>13604</v>
          </cell>
        </row>
        <row r="37">
          <cell r="C37" t="str">
            <v>EA220COU0D0-600-A2</v>
          </cell>
          <cell r="D37" t="str">
            <v>PA26/12850</v>
          </cell>
          <cell r="E37">
            <v>2</v>
          </cell>
          <cell r="F37">
            <v>9331</v>
          </cell>
          <cell r="G37">
            <v>50974.691304952037</v>
          </cell>
          <cell r="H37">
            <v>509.7469130495204</v>
          </cell>
          <cell r="I37">
            <v>51484.43821800156</v>
          </cell>
          <cell r="J37">
            <v>509.7469130495204</v>
          </cell>
          <cell r="K37">
            <v>50974.691304952037</v>
          </cell>
          <cell r="L37">
            <v>18662</v>
          </cell>
        </row>
        <row r="38">
          <cell r="C38" t="str">
            <v>EA220SIU0S1-400-S1</v>
          </cell>
          <cell r="D38" t="str">
            <v>PA25/1000</v>
          </cell>
          <cell r="E38">
            <v>1</v>
          </cell>
          <cell r="F38">
            <v>1706</v>
          </cell>
          <cell r="G38">
            <v>4659.8876522477849</v>
          </cell>
          <cell r="H38">
            <v>46.598876522477852</v>
          </cell>
          <cell r="I38">
            <v>4706.4865287702623</v>
          </cell>
          <cell r="J38">
            <v>46.598876522477852</v>
          </cell>
          <cell r="K38">
            <v>4659.8876522477849</v>
          </cell>
          <cell r="L38">
            <v>1706</v>
          </cell>
        </row>
        <row r="39">
          <cell r="C39" t="str">
            <v>EA220SIU0S1-400-S2</v>
          </cell>
          <cell r="D39" t="str">
            <v>PA25/3750</v>
          </cell>
          <cell r="E39">
            <v>1</v>
          </cell>
          <cell r="F39">
            <v>4028</v>
          </cell>
          <cell r="G39">
            <v>11002.360763923845</v>
          </cell>
          <cell r="H39">
            <v>110.02360763923845</v>
          </cell>
          <cell r="I39">
            <v>11112.384371563085</v>
          </cell>
          <cell r="J39">
            <v>110.02360763923845</v>
          </cell>
          <cell r="K39">
            <v>11002.360763923845</v>
          </cell>
          <cell r="L39">
            <v>4028</v>
          </cell>
        </row>
        <row r="40">
          <cell r="C40" t="str">
            <v>EA220SIU0S1-400-A1</v>
          </cell>
          <cell r="D40" t="str">
            <v>PA25/6100</v>
          </cell>
          <cell r="E40">
            <v>1</v>
          </cell>
          <cell r="F40">
            <v>5527</v>
          </cell>
          <cell r="G40">
            <v>15096.834146526089</v>
          </cell>
          <cell r="H40">
            <v>150.96834146526089</v>
          </cell>
          <cell r="I40">
            <v>15247.80248799135</v>
          </cell>
          <cell r="J40">
            <v>150.96834146526089</v>
          </cell>
          <cell r="K40">
            <v>15096.834146526089</v>
          </cell>
          <cell r="L40">
            <v>5527</v>
          </cell>
        </row>
        <row r="41">
          <cell r="C41" t="str">
            <v>EA220SIU0S1-400-A2</v>
          </cell>
          <cell r="D41" t="str">
            <v>PA23/9500</v>
          </cell>
          <cell r="E41">
            <v>1</v>
          </cell>
          <cell r="F41">
            <v>6777</v>
          </cell>
          <cell r="G41">
            <v>18511.171523612684</v>
          </cell>
          <cell r="H41">
            <v>185.11171523612686</v>
          </cell>
          <cell r="I41">
            <v>18696.28323884881</v>
          </cell>
          <cell r="J41">
            <v>185.11171523612686</v>
          </cell>
          <cell r="K41">
            <v>18511.171523612684</v>
          </cell>
          <cell r="L41">
            <v>6777</v>
          </cell>
        </row>
        <row r="42">
          <cell r="C42" t="str">
            <v>EA220SIU0S1-500-S1</v>
          </cell>
          <cell r="D42" t="str">
            <v>PA25/1100</v>
          </cell>
          <cell r="E42">
            <v>1</v>
          </cell>
          <cell r="F42">
            <v>1815</v>
          </cell>
          <cell r="G42">
            <v>4957.6178715297365</v>
          </cell>
          <cell r="H42">
            <v>49.576178715297367</v>
          </cell>
          <cell r="I42">
            <v>5007.1940502450334</v>
          </cell>
          <cell r="J42">
            <v>49.576178715297367</v>
          </cell>
          <cell r="K42">
            <v>4957.6178715297365</v>
          </cell>
          <cell r="L42">
            <v>1815</v>
          </cell>
        </row>
        <row r="43">
          <cell r="C43" t="str">
            <v>EA220SIU0S1-500-S2</v>
          </cell>
          <cell r="D43" t="str">
            <v>PA25/4350</v>
          </cell>
          <cell r="E43">
            <v>1</v>
          </cell>
          <cell r="F43">
            <v>4436</v>
          </cell>
          <cell r="G43">
            <v>12116.800483804909</v>
          </cell>
          <cell r="H43">
            <v>121.1680048380491</v>
          </cell>
          <cell r="I43">
            <v>12237.968488642959</v>
          </cell>
          <cell r="J43">
            <v>121.1680048380491</v>
          </cell>
          <cell r="K43">
            <v>12116.800483804909</v>
          </cell>
          <cell r="L43">
            <v>4436</v>
          </cell>
        </row>
        <row r="44">
          <cell r="C44" t="str">
            <v>EA220SIU0S1-500-A1</v>
          </cell>
          <cell r="D44" t="str">
            <v>PA25/7100</v>
          </cell>
          <cell r="E44">
            <v>1</v>
          </cell>
          <cell r="F44">
            <v>6100</v>
          </cell>
          <cell r="G44">
            <v>16661.966400182584</v>
          </cell>
          <cell r="H44">
            <v>166.61966400182584</v>
          </cell>
          <cell r="I44">
            <v>16828.586064184408</v>
          </cell>
          <cell r="J44">
            <v>166.61966400182584</v>
          </cell>
          <cell r="K44">
            <v>16661.966400182584</v>
          </cell>
          <cell r="L44">
            <v>6100</v>
          </cell>
        </row>
        <row r="45">
          <cell r="C45" t="str">
            <v>EA220SIU0S1-500-A2</v>
          </cell>
          <cell r="D45" t="str">
            <v>PA23/11100</v>
          </cell>
          <cell r="E45">
            <v>1</v>
          </cell>
          <cell r="F45">
            <v>7499</v>
          </cell>
          <cell r="G45">
            <v>20483.292792617904</v>
          </cell>
          <cell r="H45">
            <v>204.83292792617905</v>
          </cell>
          <cell r="I45">
            <v>20688.125720544082</v>
          </cell>
          <cell r="J45">
            <v>204.83292792617905</v>
          </cell>
          <cell r="K45">
            <v>20483.292792617904</v>
          </cell>
          <cell r="L45">
            <v>7499</v>
          </cell>
        </row>
        <row r="46">
          <cell r="C46" t="str">
            <v>EA220SIU0S1-600-S1</v>
          </cell>
          <cell r="D46" t="str">
            <v>PA25/1200</v>
          </cell>
          <cell r="E46">
            <v>1</v>
          </cell>
          <cell r="F46">
            <v>1921</v>
          </cell>
          <cell r="G46">
            <v>5247.1536811066799</v>
          </cell>
          <cell r="H46">
            <v>52.471536811066798</v>
          </cell>
          <cell r="I46">
            <v>5299.6252179177463</v>
          </cell>
          <cell r="J46">
            <v>52.471536811066798</v>
          </cell>
          <cell r="K46">
            <v>5247.1536811066799</v>
          </cell>
          <cell r="L46">
            <v>1921</v>
          </cell>
        </row>
        <row r="47">
          <cell r="C47" t="str">
            <v>EA220SIU0S1-600-S2</v>
          </cell>
          <cell r="D47" t="str">
            <v>PA25/4900</v>
          </cell>
          <cell r="E47">
            <v>1</v>
          </cell>
          <cell r="F47">
            <v>4793</v>
          </cell>
          <cell r="G47">
            <v>13091.935238700842</v>
          </cell>
          <cell r="H47">
            <v>130.91935238700842</v>
          </cell>
          <cell r="I47">
            <v>13222.854591087851</v>
          </cell>
          <cell r="J47">
            <v>130.91935238700842</v>
          </cell>
          <cell r="K47">
            <v>13091.935238700842</v>
          </cell>
          <cell r="L47">
            <v>4793</v>
          </cell>
        </row>
        <row r="48">
          <cell r="C48" t="str">
            <v>EA220SIU0S1-600-A1</v>
          </cell>
          <cell r="D48" t="str">
            <v>PA25/8050</v>
          </cell>
          <cell r="E48">
            <v>1</v>
          </cell>
          <cell r="F48">
            <v>6619</v>
          </cell>
          <cell r="G48">
            <v>18079.599279148941</v>
          </cell>
          <cell r="H48">
            <v>180.7959927914894</v>
          </cell>
          <cell r="I48">
            <v>18260.39527194043</v>
          </cell>
          <cell r="J48">
            <v>180.7959927914894</v>
          </cell>
          <cell r="K48">
            <v>18079.599279148941</v>
          </cell>
          <cell r="L48">
            <v>6619</v>
          </cell>
        </row>
        <row r="49">
          <cell r="C49" t="str">
            <v>EA220SIU0S1-600-A2</v>
          </cell>
          <cell r="D49" t="str">
            <v>PA23/12600</v>
          </cell>
          <cell r="E49">
            <v>1</v>
          </cell>
          <cell r="F49">
            <v>8143</v>
          </cell>
          <cell r="G49">
            <v>22242.359409292916</v>
          </cell>
          <cell r="H49">
            <v>222.42359409292916</v>
          </cell>
          <cell r="I49">
            <v>22464.783003385844</v>
          </cell>
          <cell r="J49">
            <v>222.42359409292916</v>
          </cell>
          <cell r="K49">
            <v>22242.359409292916</v>
          </cell>
          <cell r="L49">
            <v>8143</v>
          </cell>
        </row>
        <row r="50">
          <cell r="C50" t="str">
            <v>EA220SIU0D1-400-S1</v>
          </cell>
          <cell r="D50" t="str">
            <v>PA29/1600</v>
          </cell>
          <cell r="E50">
            <v>1</v>
          </cell>
          <cell r="F50">
            <v>2689</v>
          </cell>
          <cell r="G50">
            <v>7344.9225655886839</v>
          </cell>
          <cell r="H50">
            <v>73.449225655886835</v>
          </cell>
          <cell r="I50">
            <v>7418.3717912445709</v>
          </cell>
          <cell r="J50">
            <v>73.449225655886835</v>
          </cell>
          <cell r="K50">
            <v>7344.9225655886839</v>
          </cell>
          <cell r="L50">
            <v>2689</v>
          </cell>
        </row>
        <row r="51">
          <cell r="C51" t="str">
            <v>EA220SIU0D1-400-S2</v>
          </cell>
          <cell r="D51" t="str">
            <v>PA26/6200</v>
          </cell>
          <cell r="E51">
            <v>1</v>
          </cell>
          <cell r="F51">
            <v>5810</v>
          </cell>
          <cell r="G51">
            <v>15869.840128698495</v>
          </cell>
          <cell r="H51">
            <v>158.69840128698496</v>
          </cell>
          <cell r="I51">
            <v>16028.538529985481</v>
          </cell>
          <cell r="J51">
            <v>158.69840128698496</v>
          </cell>
          <cell r="K51">
            <v>15869.840128698495</v>
          </cell>
          <cell r="L51">
            <v>5810</v>
          </cell>
        </row>
        <row r="52">
          <cell r="C52" t="str">
            <v>EA220SIU0D1-400-A1</v>
          </cell>
          <cell r="D52" t="str">
            <v>PA26/6150</v>
          </cell>
          <cell r="E52">
            <v>2</v>
          </cell>
          <cell r="F52">
            <v>5780</v>
          </cell>
          <cell r="G52">
            <v>31575.792063296834</v>
          </cell>
          <cell r="H52">
            <v>315.75792063296836</v>
          </cell>
          <cell r="I52">
            <v>31891.549983929803</v>
          </cell>
          <cell r="J52">
            <v>315.75792063296836</v>
          </cell>
          <cell r="K52">
            <v>31575.792063296834</v>
          </cell>
          <cell r="L52">
            <v>11560</v>
          </cell>
        </row>
        <row r="53">
          <cell r="C53" t="str">
            <v>EA220SIU0D1-400-A2</v>
          </cell>
          <cell r="D53" t="str">
            <v>PA26/9800</v>
          </cell>
          <cell r="E53">
            <v>2</v>
          </cell>
          <cell r="F53">
            <v>7824</v>
          </cell>
          <cell r="G53">
            <v>42742.041021320838</v>
          </cell>
          <cell r="H53">
            <v>427.42041021320841</v>
          </cell>
          <cell r="I53">
            <v>43169.461431534044</v>
          </cell>
          <cell r="J53">
            <v>427.42041021320841</v>
          </cell>
          <cell r="K53">
            <v>42742.041021320838</v>
          </cell>
          <cell r="L53">
            <v>15648</v>
          </cell>
        </row>
        <row r="54">
          <cell r="C54" t="str">
            <v>EA220SIU0D1-500-S1</v>
          </cell>
          <cell r="D54" t="str">
            <v>PA29/1800</v>
          </cell>
          <cell r="E54">
            <v>1</v>
          </cell>
          <cell r="F54">
            <v>2903</v>
          </cell>
          <cell r="G54">
            <v>7929.4571245459092</v>
          </cell>
          <cell r="H54">
            <v>79.294571245459096</v>
          </cell>
          <cell r="I54">
            <v>8008.7516957913685</v>
          </cell>
          <cell r="J54">
            <v>79.294571245459096</v>
          </cell>
          <cell r="K54">
            <v>7929.4571245459092</v>
          </cell>
          <cell r="L54">
            <v>2903</v>
          </cell>
        </row>
        <row r="55">
          <cell r="C55" t="str">
            <v>EA220SIU0D1-500-S2</v>
          </cell>
          <cell r="D55" t="str">
            <v>PA26/7300</v>
          </cell>
          <cell r="E55">
            <v>1</v>
          </cell>
          <cell r="F55">
            <v>6461</v>
          </cell>
          <cell r="G55">
            <v>17648.027034685194</v>
          </cell>
          <cell r="H55">
            <v>176.48027034685194</v>
          </cell>
          <cell r="I55">
            <v>17824.507305032046</v>
          </cell>
          <cell r="J55">
            <v>176.48027034685194</v>
          </cell>
          <cell r="K55">
            <v>17648.027034685194</v>
          </cell>
          <cell r="L55">
            <v>6461</v>
          </cell>
        </row>
        <row r="56">
          <cell r="C56" t="str">
            <v>EA220SIU0D1-500-A1</v>
          </cell>
          <cell r="D56" t="str">
            <v>PA26/7150</v>
          </cell>
          <cell r="E56">
            <v>2</v>
          </cell>
          <cell r="F56">
            <v>6375</v>
          </cell>
          <cell r="G56">
            <v>34826.241246283273</v>
          </cell>
          <cell r="H56">
            <v>348.26241246283274</v>
          </cell>
          <cell r="I56">
            <v>35174.503658746107</v>
          </cell>
          <cell r="J56">
            <v>348.26241246283274</v>
          </cell>
          <cell r="K56">
            <v>34826.241246283273</v>
          </cell>
          <cell r="L56">
            <v>12750</v>
          </cell>
        </row>
        <row r="57">
          <cell r="C57" t="str">
            <v>EA220SIU0D1-500-A2</v>
          </cell>
          <cell r="D57" t="str">
            <v>PA26/11500</v>
          </cell>
          <cell r="E57">
            <v>2</v>
          </cell>
          <cell r="F57">
            <v>8682</v>
          </cell>
          <cell r="G57">
            <v>47429.243372585312</v>
          </cell>
          <cell r="H57">
            <v>474.29243372585313</v>
          </cell>
          <cell r="I57">
            <v>47903.535806311163</v>
          </cell>
          <cell r="J57">
            <v>474.29243372585313</v>
          </cell>
          <cell r="K57">
            <v>47429.243372585312</v>
          </cell>
          <cell r="L57">
            <v>17364</v>
          </cell>
        </row>
        <row r="58">
          <cell r="C58" t="str">
            <v>EA220SIU0D1-600-S1</v>
          </cell>
          <cell r="D58" t="str">
            <v>PA29/2000</v>
          </cell>
          <cell r="E58">
            <v>1</v>
          </cell>
          <cell r="F58">
            <v>3108</v>
          </cell>
          <cell r="G58">
            <v>8489.4084543881108</v>
          </cell>
          <cell r="H58">
            <v>84.894084543881107</v>
          </cell>
          <cell r="I58">
            <v>8574.3025389319919</v>
          </cell>
          <cell r="J58">
            <v>84.894084543881107</v>
          </cell>
          <cell r="K58">
            <v>8489.4084543881108</v>
          </cell>
          <cell r="L58">
            <v>3108</v>
          </cell>
        </row>
        <row r="59">
          <cell r="C59" t="str">
            <v>EA220SIU0D1-600-S2</v>
          </cell>
          <cell r="D59" t="str">
            <v>PA26/8300</v>
          </cell>
          <cell r="E59">
            <v>1</v>
          </cell>
          <cell r="F59">
            <v>7023</v>
          </cell>
          <cell r="G59">
            <v>19183.113119423328</v>
          </cell>
          <cell r="H59">
            <v>191.83113119423328</v>
          </cell>
          <cell r="I59">
            <v>19374.944250617562</v>
          </cell>
          <cell r="J59">
            <v>191.83113119423328</v>
          </cell>
          <cell r="K59">
            <v>19183.113119423328</v>
          </cell>
          <cell r="L59">
            <v>7023</v>
          </cell>
        </row>
        <row r="60">
          <cell r="C60" t="str">
            <v>EA220SIU0D1-600-A1</v>
          </cell>
          <cell r="D60" t="str">
            <v>PA26/8150</v>
          </cell>
          <cell r="E60">
            <v>2</v>
          </cell>
          <cell r="F60">
            <v>6941</v>
          </cell>
          <cell r="G60">
            <v>37918.26517497289</v>
          </cell>
          <cell r="H60">
            <v>379.1826517497289</v>
          </cell>
          <cell r="I60">
            <v>38297.447826722622</v>
          </cell>
          <cell r="J60">
            <v>379.1826517497289</v>
          </cell>
          <cell r="K60">
            <v>37918.26517497289</v>
          </cell>
          <cell r="L60">
            <v>13882</v>
          </cell>
        </row>
        <row r="61">
          <cell r="C61" t="str">
            <v>EA220SIU0D1-600-A2</v>
          </cell>
          <cell r="D61" t="str">
            <v>PA26/13050</v>
          </cell>
          <cell r="E61">
            <v>2</v>
          </cell>
          <cell r="F61">
            <v>9425</v>
          </cell>
          <cell r="G61">
            <v>51488.20764646586</v>
          </cell>
          <cell r="H61">
            <v>514.88207646465867</v>
          </cell>
          <cell r="I61">
            <v>52003.089722930519</v>
          </cell>
          <cell r="J61">
            <v>514.88207646465867</v>
          </cell>
          <cell r="K61">
            <v>51488.20764646586</v>
          </cell>
          <cell r="L61">
            <v>18850</v>
          </cell>
        </row>
        <row r="62">
          <cell r="C62" t="str">
            <v>EA220SIU1S1-400-S1</v>
          </cell>
          <cell r="D62" t="str">
            <v>PA25/1000</v>
          </cell>
          <cell r="E62">
            <v>1</v>
          </cell>
          <cell r="F62">
            <v>1706</v>
          </cell>
          <cell r="G62">
            <v>4659.8876522477849</v>
          </cell>
          <cell r="H62">
            <v>46.598876522477852</v>
          </cell>
          <cell r="I62">
            <v>4706.4865287702623</v>
          </cell>
          <cell r="J62">
            <v>46.598876522477852</v>
          </cell>
          <cell r="K62">
            <v>4659.8876522477849</v>
          </cell>
          <cell r="L62">
            <v>1706</v>
          </cell>
        </row>
        <row r="63">
          <cell r="C63" t="str">
            <v>EA220SIU1S1-400-S2</v>
          </cell>
          <cell r="D63" t="str">
            <v>PA25/4350</v>
          </cell>
          <cell r="E63">
            <v>1</v>
          </cell>
          <cell r="F63">
            <v>4436</v>
          </cell>
          <cell r="G63">
            <v>12116.800483804909</v>
          </cell>
          <cell r="H63">
            <v>121.1680048380491</v>
          </cell>
          <cell r="I63">
            <v>12237.968488642959</v>
          </cell>
          <cell r="J63">
            <v>121.1680048380491</v>
          </cell>
          <cell r="K63">
            <v>12116.800483804909</v>
          </cell>
          <cell r="L63">
            <v>4436</v>
          </cell>
        </row>
        <row r="64">
          <cell r="C64" t="str">
            <v>EA220SIU1S1-400-A1</v>
          </cell>
          <cell r="D64" t="str">
            <v>PA25/7250</v>
          </cell>
          <cell r="E64">
            <v>1</v>
          </cell>
          <cell r="F64">
            <v>6183</v>
          </cell>
          <cell r="G64">
            <v>16888.678402021134</v>
          </cell>
          <cell r="H64">
            <v>168.88678402021134</v>
          </cell>
          <cell r="I64">
            <v>17057.565186041345</v>
          </cell>
          <cell r="J64">
            <v>168.88678402021134</v>
          </cell>
          <cell r="K64">
            <v>16888.678402021134</v>
          </cell>
          <cell r="L64">
            <v>6183</v>
          </cell>
        </row>
        <row r="65">
          <cell r="C65" t="str">
            <v>EA220SIU1S1-400-A2</v>
          </cell>
          <cell r="D65" t="str">
            <v>PA23/11400</v>
          </cell>
          <cell r="E65">
            <v>1</v>
          </cell>
          <cell r="F65">
            <v>7630</v>
          </cell>
          <cell r="G65">
            <v>20841.115349736578</v>
          </cell>
          <cell r="H65">
            <v>208.41115349736577</v>
          </cell>
          <cell r="I65">
            <v>21049.526503233945</v>
          </cell>
          <cell r="J65">
            <v>208.41115349736577</v>
          </cell>
          <cell r="K65">
            <v>20841.115349736578</v>
          </cell>
          <cell r="L65">
            <v>7630</v>
          </cell>
        </row>
        <row r="66">
          <cell r="C66" t="str">
            <v>EA220SIU1S1-500-S1</v>
          </cell>
          <cell r="D66" t="str">
            <v>PA25/1100</v>
          </cell>
          <cell r="E66">
            <v>1</v>
          </cell>
          <cell r="F66">
            <v>1815</v>
          </cell>
          <cell r="G66">
            <v>4957.6178715297365</v>
          </cell>
          <cell r="H66">
            <v>49.576178715297367</v>
          </cell>
          <cell r="I66">
            <v>5007.1940502450334</v>
          </cell>
          <cell r="J66">
            <v>49.576178715297367</v>
          </cell>
          <cell r="K66">
            <v>4957.6178715297365</v>
          </cell>
          <cell r="L66">
            <v>1815</v>
          </cell>
        </row>
        <row r="67">
          <cell r="C67" t="str">
            <v>EA220SIU1S1-500-S2</v>
          </cell>
          <cell r="D67" t="str">
            <v>PA25/5050</v>
          </cell>
          <cell r="E67">
            <v>1</v>
          </cell>
          <cell r="F67">
            <v>4888</v>
          </cell>
          <cell r="G67">
            <v>13351.424879359423</v>
          </cell>
          <cell r="H67">
            <v>133.51424879359425</v>
          </cell>
          <cell r="I67">
            <v>13484.939128153017</v>
          </cell>
          <cell r="J67">
            <v>133.51424879359425</v>
          </cell>
          <cell r="K67">
            <v>13351.424879359423</v>
          </cell>
          <cell r="L67">
            <v>4888</v>
          </cell>
        </row>
        <row r="68">
          <cell r="C68" t="str">
            <v>EA220SIU1S1-500-A1</v>
          </cell>
          <cell r="D68" t="str">
            <v>PA25/8500</v>
          </cell>
          <cell r="E68">
            <v>1</v>
          </cell>
          <cell r="F68">
            <v>6857</v>
          </cell>
          <cell r="G68">
            <v>18729.689115746227</v>
          </cell>
          <cell r="H68">
            <v>187.29689115746228</v>
          </cell>
          <cell r="I68">
            <v>18916.986006903688</v>
          </cell>
          <cell r="J68">
            <v>187.29689115746228</v>
          </cell>
          <cell r="K68">
            <v>18729.689115746227</v>
          </cell>
          <cell r="L68">
            <v>6857</v>
          </cell>
        </row>
        <row r="69">
          <cell r="C69" t="str">
            <v>EA220SIU1S1-500-A2</v>
          </cell>
          <cell r="D69" t="str">
            <v>PA23/13400</v>
          </cell>
          <cell r="E69">
            <v>1</v>
          </cell>
          <cell r="F69">
            <v>8475</v>
          </cell>
          <cell r="G69">
            <v>23149.207416647117</v>
          </cell>
          <cell r="H69">
            <v>231.49207416647118</v>
          </cell>
          <cell r="I69">
            <v>23380.699490813589</v>
          </cell>
          <cell r="J69">
            <v>231.49207416647118</v>
          </cell>
          <cell r="K69">
            <v>23149.207416647117</v>
          </cell>
          <cell r="L69">
            <v>8475</v>
          </cell>
        </row>
        <row r="70">
          <cell r="C70" t="str">
            <v>EA220SIU1S1-600-S1</v>
          </cell>
          <cell r="D70" t="str">
            <v>PA25/1200</v>
          </cell>
          <cell r="E70">
            <v>1</v>
          </cell>
          <cell r="F70">
            <v>1921</v>
          </cell>
          <cell r="G70">
            <v>5247.1536811066799</v>
          </cell>
          <cell r="H70">
            <v>52.471536811066798</v>
          </cell>
          <cell r="I70">
            <v>5299.6252179177463</v>
          </cell>
          <cell r="J70">
            <v>52.471536811066798</v>
          </cell>
          <cell r="K70">
            <v>5247.1536811066799</v>
          </cell>
          <cell r="L70">
            <v>1921</v>
          </cell>
        </row>
        <row r="71">
          <cell r="C71" t="str">
            <v>EA220SIU1S1-600-S2</v>
          </cell>
          <cell r="D71" t="str">
            <v>PA25/5700</v>
          </cell>
          <cell r="E71">
            <v>1</v>
          </cell>
          <cell r="F71">
            <v>5288</v>
          </cell>
          <cell r="G71">
            <v>14444.012840027133</v>
          </cell>
          <cell r="H71">
            <v>144.44012840027133</v>
          </cell>
          <cell r="I71">
            <v>14588.452968427404</v>
          </cell>
          <cell r="J71">
            <v>144.44012840027133</v>
          </cell>
          <cell r="K71">
            <v>14444.012840027133</v>
          </cell>
          <cell r="L71">
            <v>5288</v>
          </cell>
        </row>
        <row r="72">
          <cell r="C72" t="str">
            <v>EA220SIU1S1-600-A1</v>
          </cell>
          <cell r="D72" t="str">
            <v>PA25/9550</v>
          </cell>
          <cell r="E72">
            <v>1</v>
          </cell>
          <cell r="F72">
            <v>7396</v>
          </cell>
          <cell r="G72">
            <v>20201.951392745967</v>
          </cell>
          <cell r="H72">
            <v>202.01951392745968</v>
          </cell>
          <cell r="I72">
            <v>20403.970906673425</v>
          </cell>
          <cell r="J72">
            <v>202.01951392745968</v>
          </cell>
          <cell r="K72">
            <v>20201.951392745967</v>
          </cell>
          <cell r="L72">
            <v>7396</v>
          </cell>
        </row>
        <row r="73">
          <cell r="C73" t="str">
            <v>EA220SIU1S1-600-A2</v>
          </cell>
          <cell r="D73" t="str">
            <v>PA23/15150</v>
          </cell>
          <cell r="E73">
            <v>1</v>
          </cell>
          <cell r="F73">
            <v>9179</v>
          </cell>
          <cell r="G73">
            <v>25072.162227422286</v>
          </cell>
          <cell r="H73">
            <v>250.72162227422288</v>
          </cell>
          <cell r="I73">
            <v>25322.883849696511</v>
          </cell>
          <cell r="J73">
            <v>250.72162227422288</v>
          </cell>
          <cell r="K73">
            <v>25072.162227422286</v>
          </cell>
          <cell r="L73">
            <v>9179</v>
          </cell>
        </row>
        <row r="74">
          <cell r="C74" t="str">
            <v>EA220SIU1D1-400-S1</v>
          </cell>
          <cell r="D74" t="str">
            <v>PA29/1650</v>
          </cell>
          <cell r="E74">
            <v>1</v>
          </cell>
          <cell r="F74">
            <v>2743</v>
          </cell>
          <cell r="G74">
            <v>7492.4219402788249</v>
          </cell>
          <cell r="H74">
            <v>74.924219402788253</v>
          </cell>
          <cell r="I74">
            <v>7567.3461596816132</v>
          </cell>
          <cell r="J74">
            <v>74.924219402788253</v>
          </cell>
          <cell r="K74">
            <v>7492.4219402788249</v>
          </cell>
          <cell r="L74">
            <v>2743</v>
          </cell>
        </row>
        <row r="75">
          <cell r="C75" t="str">
            <v>EA220SIU1D1-400-S2</v>
          </cell>
          <cell r="D75" t="str">
            <v>PA26/7250</v>
          </cell>
          <cell r="E75">
            <v>1</v>
          </cell>
          <cell r="F75">
            <v>6432</v>
          </cell>
          <cell r="G75">
            <v>17568.814407536785</v>
          </cell>
          <cell r="H75">
            <v>175.68814407536786</v>
          </cell>
          <cell r="I75">
            <v>17744.502551612153</v>
          </cell>
          <cell r="J75">
            <v>175.68814407536786</v>
          </cell>
          <cell r="K75">
            <v>17568.814407536785</v>
          </cell>
          <cell r="L75">
            <v>6432</v>
          </cell>
        </row>
        <row r="76">
          <cell r="C76" t="str">
            <v>EA220SIU1D1-400-A1</v>
          </cell>
          <cell r="D76" t="str">
            <v>PA26/7350</v>
          </cell>
          <cell r="E76">
            <v>2</v>
          </cell>
          <cell r="F76">
            <v>6490</v>
          </cell>
          <cell r="G76">
            <v>35454.479323667205</v>
          </cell>
          <cell r="H76">
            <v>354.54479323667204</v>
          </cell>
          <cell r="I76">
            <v>35809.024116903878</v>
          </cell>
          <cell r="J76">
            <v>354.54479323667204</v>
          </cell>
          <cell r="K76">
            <v>35454.479323667205</v>
          </cell>
          <cell r="L76">
            <v>12980</v>
          </cell>
        </row>
        <row r="77">
          <cell r="C77" t="str">
            <v>EA220SIU1D1-400-A2</v>
          </cell>
          <cell r="D77" t="str">
            <v>PA26/11800</v>
          </cell>
          <cell r="E77">
            <v>2</v>
          </cell>
          <cell r="F77">
            <v>8828</v>
          </cell>
          <cell r="G77">
            <v>48226.83258387274</v>
          </cell>
          <cell r="H77">
            <v>482.26832583872738</v>
          </cell>
          <cell r="I77">
            <v>48709.100909711466</v>
          </cell>
          <cell r="J77">
            <v>482.26832583872738</v>
          </cell>
          <cell r="K77">
            <v>48226.83258387274</v>
          </cell>
          <cell r="L77">
            <v>17656</v>
          </cell>
        </row>
        <row r="78">
          <cell r="C78" t="str">
            <v>EA220SIU1D1-500-S1</v>
          </cell>
          <cell r="D78" t="str">
            <v>PA29/1850</v>
          </cell>
          <cell r="E78">
            <v>1</v>
          </cell>
          <cell r="F78">
            <v>2955</v>
          </cell>
          <cell r="G78">
            <v>8071.4935594327117</v>
          </cell>
          <cell r="H78">
            <v>80.714935594327116</v>
          </cell>
          <cell r="I78">
            <v>8152.2084950270391</v>
          </cell>
          <cell r="J78">
            <v>80.714935594327116</v>
          </cell>
          <cell r="K78">
            <v>8071.4935594327117</v>
          </cell>
          <cell r="L78">
            <v>2955</v>
          </cell>
        </row>
        <row r="79">
          <cell r="C79" t="str">
            <v>EA220SIU1D1-500-S2</v>
          </cell>
          <cell r="D79" t="str">
            <v>PA26/8550</v>
          </cell>
          <cell r="E79">
            <v>1</v>
          </cell>
          <cell r="F79">
            <v>7160</v>
          </cell>
          <cell r="G79">
            <v>19557.32449595202</v>
          </cell>
          <cell r="H79">
            <v>195.5732449595202</v>
          </cell>
          <cell r="I79">
            <v>19752.89774091154</v>
          </cell>
          <cell r="J79">
            <v>195.5732449595202</v>
          </cell>
          <cell r="K79">
            <v>19557.32449595202</v>
          </cell>
          <cell r="L79">
            <v>7160</v>
          </cell>
        </row>
        <row r="80">
          <cell r="C80" t="str">
            <v>EA220SIU1D1-500-A1</v>
          </cell>
          <cell r="D80" t="str">
            <v>PA26/8550</v>
          </cell>
          <cell r="E80">
            <v>2</v>
          </cell>
          <cell r="F80">
            <v>7160</v>
          </cell>
          <cell r="G80">
            <v>39114.64899190404</v>
          </cell>
          <cell r="H80">
            <v>391.14648991904039</v>
          </cell>
          <cell r="I80">
            <v>39505.795481823079</v>
          </cell>
          <cell r="J80">
            <v>391.14648991904039</v>
          </cell>
          <cell r="K80">
            <v>39114.64899190404</v>
          </cell>
          <cell r="L80">
            <v>14320</v>
          </cell>
        </row>
        <row r="81">
          <cell r="C81" t="str">
            <v>EA220SIU1D1-500-A2</v>
          </cell>
          <cell r="D81" t="str">
            <v>PA26/13850</v>
          </cell>
          <cell r="E81">
            <v>2</v>
          </cell>
          <cell r="F81">
            <v>9797</v>
          </cell>
          <cell r="G81">
            <v>53520.421253307803</v>
          </cell>
          <cell r="H81">
            <v>535.20421253307802</v>
          </cell>
          <cell r="I81">
            <v>54055.62546584088</v>
          </cell>
          <cell r="J81">
            <v>535.20421253307802</v>
          </cell>
          <cell r="K81">
            <v>53520.421253307803</v>
          </cell>
          <cell r="L81">
            <v>19594</v>
          </cell>
        </row>
        <row r="82">
          <cell r="C82" t="str">
            <v>EA220SIU1D1-600-S1</v>
          </cell>
          <cell r="D82" t="str">
            <v>PA29/2000</v>
          </cell>
          <cell r="E82">
            <v>1</v>
          </cell>
          <cell r="F82">
            <v>3108</v>
          </cell>
          <cell r="G82">
            <v>8489.4084543881108</v>
          </cell>
          <cell r="H82">
            <v>84.894084543881107</v>
          </cell>
          <cell r="I82">
            <v>8574.3025389319919</v>
          </cell>
          <cell r="J82">
            <v>84.894084543881107</v>
          </cell>
          <cell r="K82">
            <v>8489.4084543881108</v>
          </cell>
          <cell r="L82">
            <v>3108</v>
          </cell>
        </row>
        <row r="83">
          <cell r="C83" t="str">
            <v>EA220SIU1D1-600-S2</v>
          </cell>
          <cell r="D83" t="str">
            <v>PA26/9800</v>
          </cell>
          <cell r="E83">
            <v>1</v>
          </cell>
          <cell r="F83">
            <v>7824</v>
          </cell>
          <cell r="G83">
            <v>21371.020510660419</v>
          </cell>
          <cell r="H83">
            <v>213.71020510660421</v>
          </cell>
          <cell r="I83">
            <v>21584.730715767022</v>
          </cell>
          <cell r="J83">
            <v>213.71020510660421</v>
          </cell>
          <cell r="K83">
            <v>21371.020510660419</v>
          </cell>
          <cell r="L83">
            <v>7824</v>
          </cell>
        </row>
        <row r="84">
          <cell r="C84" t="str">
            <v>EA220SIU1D1-600-A1</v>
          </cell>
          <cell r="D84" t="str">
            <v>PA26/9750</v>
          </cell>
          <cell r="E84">
            <v>2</v>
          </cell>
          <cell r="F84">
            <v>7798</v>
          </cell>
          <cell r="G84">
            <v>42600.004586434035</v>
          </cell>
          <cell r="H84">
            <v>426.00004586434034</v>
          </cell>
          <cell r="I84">
            <v>43026.004632298376</v>
          </cell>
          <cell r="J84">
            <v>426.00004586434034</v>
          </cell>
          <cell r="K84">
            <v>42600.004586434035</v>
          </cell>
          <cell r="L84">
            <v>15596</v>
          </cell>
        </row>
        <row r="85">
          <cell r="C85" t="str">
            <v>EA220SIU1D1-600-A2</v>
          </cell>
          <cell r="D85" t="str">
            <v>PA26/15800</v>
          </cell>
          <cell r="E85">
            <v>2</v>
          </cell>
          <cell r="F85">
            <v>10673</v>
          </cell>
          <cell r="G85">
            <v>58305.956521032371</v>
          </cell>
          <cell r="H85">
            <v>583.05956521032374</v>
          </cell>
          <cell r="I85">
            <v>58889.016086242693</v>
          </cell>
          <cell r="J85">
            <v>583.05956521032374</v>
          </cell>
          <cell r="K85">
            <v>58305.956521032371</v>
          </cell>
          <cell r="L85">
            <v>21346</v>
          </cell>
        </row>
        <row r="86">
          <cell r="C86" t="str">
            <v>EA220SEU0S1-400-S1</v>
          </cell>
          <cell r="D86" t="str">
            <v>PA25/850</v>
          </cell>
          <cell r="E86">
            <v>1</v>
          </cell>
          <cell r="F86">
            <v>1535</v>
          </cell>
          <cell r="G86">
            <v>4192.8062990623393</v>
          </cell>
          <cell r="H86">
            <v>41.928062990623395</v>
          </cell>
          <cell r="I86">
            <v>4234.7343620529628</v>
          </cell>
          <cell r="J86">
            <v>41.928062990623395</v>
          </cell>
          <cell r="K86">
            <v>4192.8062990623393</v>
          </cell>
          <cell r="L86">
            <v>1535</v>
          </cell>
        </row>
        <row r="87">
          <cell r="C87" t="str">
            <v>EA220SEU0S1-400-S2</v>
          </cell>
          <cell r="D87" t="str">
            <v>PA25/4050</v>
          </cell>
          <cell r="E87">
            <v>1</v>
          </cell>
          <cell r="F87">
            <v>4235</v>
          </cell>
          <cell r="G87">
            <v>11567.775033569385</v>
          </cell>
          <cell r="H87">
            <v>115.67775033569386</v>
          </cell>
          <cell r="I87">
            <v>11683.452783905079</v>
          </cell>
          <cell r="J87">
            <v>115.67775033569386</v>
          </cell>
          <cell r="K87">
            <v>11567.775033569385</v>
          </cell>
          <cell r="L87">
            <v>4235</v>
          </cell>
        </row>
        <row r="88">
          <cell r="C88" t="str">
            <v>EA220SEU0S1-400-A1</v>
          </cell>
          <cell r="D88" t="str">
            <v>PA25/6850</v>
          </cell>
          <cell r="E88">
            <v>1</v>
          </cell>
          <cell r="F88">
            <v>5959</v>
          </cell>
          <cell r="G88">
            <v>16276.829144047217</v>
          </cell>
          <cell r="H88">
            <v>162.76829144047218</v>
          </cell>
          <cell r="I88">
            <v>16439.597435487689</v>
          </cell>
          <cell r="J88">
            <v>162.76829144047218</v>
          </cell>
          <cell r="K88">
            <v>16276.829144047217</v>
          </cell>
          <cell r="L88">
            <v>5959</v>
          </cell>
        </row>
        <row r="89">
          <cell r="C89" t="str">
            <v>EA220SEU0S1-400-A2</v>
          </cell>
          <cell r="D89" t="str">
            <v>PA23/10850</v>
          </cell>
          <cell r="E89">
            <v>1</v>
          </cell>
          <cell r="F89">
            <v>7389</v>
          </cell>
          <cell r="G89">
            <v>20182.831103434284</v>
          </cell>
          <cell r="H89">
            <v>201.82831103434285</v>
          </cell>
          <cell r="I89">
            <v>20384.659414468628</v>
          </cell>
          <cell r="J89">
            <v>201.82831103434285</v>
          </cell>
          <cell r="K89">
            <v>20182.831103434284</v>
          </cell>
          <cell r="L89">
            <v>7389</v>
          </cell>
        </row>
        <row r="90">
          <cell r="C90" t="str">
            <v>EA220SEU0S1-500-S1</v>
          </cell>
          <cell r="D90" t="str">
            <v>PA25/950</v>
          </cell>
          <cell r="E90">
            <v>1</v>
          </cell>
          <cell r="F90">
            <v>1650</v>
          </cell>
          <cell r="G90">
            <v>4506.9253377543055</v>
          </cell>
          <cell r="H90">
            <v>45.069253377543056</v>
          </cell>
          <cell r="I90">
            <v>4551.9945911318482</v>
          </cell>
          <cell r="J90">
            <v>45.069253377543056</v>
          </cell>
          <cell r="K90">
            <v>4506.9253377543055</v>
          </cell>
          <cell r="L90">
            <v>1650</v>
          </cell>
        </row>
        <row r="91">
          <cell r="C91" t="str">
            <v>EA220SEU0S1-500-S2</v>
          </cell>
          <cell r="D91" t="str">
            <v>PA25/4750</v>
          </cell>
          <cell r="E91">
            <v>1</v>
          </cell>
          <cell r="F91">
            <v>4697</v>
          </cell>
          <cell r="G91">
            <v>12829.714128140591</v>
          </cell>
          <cell r="H91">
            <v>128.29714128140591</v>
          </cell>
          <cell r="I91">
            <v>12958.011269421997</v>
          </cell>
          <cell r="J91">
            <v>128.29714128140591</v>
          </cell>
          <cell r="K91">
            <v>12829.714128140591</v>
          </cell>
          <cell r="L91">
            <v>4697</v>
          </cell>
        </row>
        <row r="92">
          <cell r="C92" t="str">
            <v>EA220SEU0S1-500-A1</v>
          </cell>
          <cell r="D92" t="str">
            <v>PA25/8100</v>
          </cell>
          <cell r="E92">
            <v>1</v>
          </cell>
          <cell r="F92">
            <v>6645</v>
          </cell>
          <cell r="G92">
            <v>18150.617496592342</v>
          </cell>
          <cell r="H92">
            <v>181.50617496592344</v>
          </cell>
          <cell r="I92">
            <v>18332.123671558264</v>
          </cell>
          <cell r="J92">
            <v>181.50617496592344</v>
          </cell>
          <cell r="K92">
            <v>18150.617496592342</v>
          </cell>
          <cell r="L92">
            <v>6645</v>
          </cell>
        </row>
        <row r="93">
          <cell r="C93" t="str">
            <v>EA220SEU0S1-500-A2</v>
          </cell>
          <cell r="D93" t="str">
            <v>PA23/12850</v>
          </cell>
          <cell r="E93">
            <v>1</v>
          </cell>
          <cell r="F93">
            <v>8248</v>
          </cell>
          <cell r="G93">
            <v>22529.163748968193</v>
          </cell>
          <cell r="H93">
            <v>225.29163748968193</v>
          </cell>
          <cell r="I93">
            <v>22754.455386457874</v>
          </cell>
          <cell r="J93">
            <v>225.29163748968193</v>
          </cell>
          <cell r="K93">
            <v>22529.163748968193</v>
          </cell>
          <cell r="L93">
            <v>8248</v>
          </cell>
        </row>
        <row r="94">
          <cell r="C94" t="str">
            <v>EA220SEU0S1-600-S1</v>
          </cell>
          <cell r="D94" t="str">
            <v>PA25/1000</v>
          </cell>
          <cell r="E94">
            <v>1</v>
          </cell>
          <cell r="F94">
            <v>1706</v>
          </cell>
          <cell r="G94">
            <v>4659.8876522477849</v>
          </cell>
          <cell r="H94">
            <v>46.598876522477852</v>
          </cell>
          <cell r="I94">
            <v>4706.4865287702623</v>
          </cell>
          <cell r="J94">
            <v>46.598876522477852</v>
          </cell>
          <cell r="K94">
            <v>4659.8876522477849</v>
          </cell>
          <cell r="L94">
            <v>1706</v>
          </cell>
        </row>
        <row r="95">
          <cell r="C95" t="str">
            <v>EA220SEU0S1-600-S2</v>
          </cell>
          <cell r="D95" t="str">
            <v>PA25/5450</v>
          </cell>
          <cell r="E95">
            <v>1</v>
          </cell>
          <cell r="F95">
            <v>5136</v>
          </cell>
          <cell r="G95">
            <v>14028.829414973403</v>
          </cell>
          <cell r="H95">
            <v>140.28829414973404</v>
          </cell>
          <cell r="I95">
            <v>14169.117709123137</v>
          </cell>
          <cell r="J95">
            <v>140.28829414973404</v>
          </cell>
          <cell r="K95">
            <v>14028.829414973403</v>
          </cell>
          <cell r="L95">
            <v>5136</v>
          </cell>
        </row>
        <row r="96">
          <cell r="C96" t="str">
            <v>EA220SEU0S1-600-A1</v>
          </cell>
          <cell r="D96" t="str">
            <v>PA25/9250</v>
          </cell>
          <cell r="E96">
            <v>1</v>
          </cell>
          <cell r="F96">
            <v>7244</v>
          </cell>
          <cell r="G96">
            <v>19786.767967692238</v>
          </cell>
          <cell r="H96">
            <v>197.86767967692239</v>
          </cell>
          <cell r="I96">
            <v>19984.635647369159</v>
          </cell>
          <cell r="J96">
            <v>197.86767967692239</v>
          </cell>
          <cell r="K96">
            <v>19786.767967692238</v>
          </cell>
          <cell r="L96">
            <v>7244</v>
          </cell>
        </row>
        <row r="97">
          <cell r="C97" t="str">
            <v>EA220SEU0S1-600-A2</v>
          </cell>
          <cell r="D97" t="str">
            <v>PA23/14750</v>
          </cell>
          <cell r="E97">
            <v>1</v>
          </cell>
          <cell r="F97">
            <v>9021</v>
          </cell>
          <cell r="G97">
            <v>24640.58998295854</v>
          </cell>
          <cell r="H97">
            <v>246.40589982958539</v>
          </cell>
          <cell r="I97">
            <v>24886.995882788124</v>
          </cell>
          <cell r="J97">
            <v>246.40589982958539</v>
          </cell>
          <cell r="K97">
            <v>24640.58998295854</v>
          </cell>
          <cell r="L97">
            <v>9021</v>
          </cell>
        </row>
        <row r="98">
          <cell r="C98" t="str">
            <v>EA220SEU0D1-400-S1</v>
          </cell>
          <cell r="D98" t="str">
            <v>PA29/1350</v>
          </cell>
          <cell r="E98">
            <v>1</v>
          </cell>
          <cell r="F98">
            <v>2408</v>
          </cell>
          <cell r="G98">
            <v>6577.3795232196171</v>
          </cell>
          <cell r="H98">
            <v>65.773795232196179</v>
          </cell>
          <cell r="I98">
            <v>6643.153318451813</v>
          </cell>
          <cell r="J98">
            <v>65.773795232196179</v>
          </cell>
          <cell r="K98">
            <v>6577.3795232196171</v>
          </cell>
          <cell r="L98">
            <v>2408</v>
          </cell>
        </row>
        <row r="99">
          <cell r="C99" t="str">
            <v>EA220SEU0D1-400-S2</v>
          </cell>
          <cell r="D99" t="str">
            <v>PA26/6750</v>
          </cell>
          <cell r="E99">
            <v>1</v>
          </cell>
          <cell r="F99">
            <v>6140</v>
          </cell>
          <cell r="G99">
            <v>16771.225196249357</v>
          </cell>
          <cell r="H99">
            <v>167.71225196249358</v>
          </cell>
          <cell r="I99">
            <v>16938.937448211851</v>
          </cell>
          <cell r="J99">
            <v>167.71225196249358</v>
          </cell>
          <cell r="K99">
            <v>16771.225196249357</v>
          </cell>
          <cell r="L99">
            <v>6140</v>
          </cell>
        </row>
        <row r="100">
          <cell r="C100" t="str">
            <v>EA220SEU0D1-400-A1</v>
          </cell>
          <cell r="D100" t="str">
            <v>PA26/6900</v>
          </cell>
          <cell r="E100">
            <v>2</v>
          </cell>
          <cell r="F100">
            <v>6229</v>
          </cell>
          <cell r="G100">
            <v>34028.652034995845</v>
          </cell>
          <cell r="H100">
            <v>340.28652034995844</v>
          </cell>
          <cell r="I100">
            <v>34368.938555345805</v>
          </cell>
          <cell r="J100">
            <v>340.28652034995844</v>
          </cell>
          <cell r="K100">
            <v>34028.652034995845</v>
          </cell>
          <cell r="L100">
            <v>12458</v>
          </cell>
        </row>
        <row r="101">
          <cell r="C101" t="str">
            <v>EA220SEU0D1-400-A2</v>
          </cell>
          <cell r="D101" t="str">
            <v>PA26/11200</v>
          </cell>
          <cell r="E101">
            <v>2</v>
          </cell>
          <cell r="F101">
            <v>8534</v>
          </cell>
          <cell r="G101">
            <v>46620.728281691205</v>
          </cell>
          <cell r="H101">
            <v>466.20728281691208</v>
          </cell>
          <cell r="I101">
            <v>47086.935564508116</v>
          </cell>
          <cell r="J101">
            <v>466.20728281691208</v>
          </cell>
          <cell r="K101">
            <v>46620.728281691205</v>
          </cell>
          <cell r="L101">
            <v>17068</v>
          </cell>
        </row>
        <row r="102">
          <cell r="C102" t="str">
            <v>EA220SEU0D1-500-S1</v>
          </cell>
          <cell r="D102" t="str">
            <v>PA29/1550</v>
          </cell>
          <cell r="E102">
            <v>1</v>
          </cell>
          <cell r="F102">
            <v>2634</v>
          </cell>
          <cell r="G102">
            <v>7194.6917209968733</v>
          </cell>
          <cell r="H102">
            <v>71.946917209968731</v>
          </cell>
          <cell r="I102">
            <v>7266.6386382068422</v>
          </cell>
          <cell r="J102">
            <v>71.946917209968731</v>
          </cell>
          <cell r="K102">
            <v>7194.6917209968733</v>
          </cell>
          <cell r="L102">
            <v>2634</v>
          </cell>
        </row>
        <row r="103">
          <cell r="C103" t="str">
            <v>EA220SEU0D1-500-S2</v>
          </cell>
          <cell r="D103" t="str">
            <v>PA26/8050</v>
          </cell>
          <cell r="E103">
            <v>1</v>
          </cell>
          <cell r="F103">
            <v>6885</v>
          </cell>
          <cell r="G103">
            <v>18806.170272992968</v>
          </cell>
          <cell r="H103">
            <v>188.06170272992969</v>
          </cell>
          <cell r="I103">
            <v>18994.231975722898</v>
          </cell>
          <cell r="J103">
            <v>188.06170272992969</v>
          </cell>
          <cell r="K103">
            <v>18806.170272992968</v>
          </cell>
          <cell r="L103">
            <v>6885</v>
          </cell>
        </row>
        <row r="104">
          <cell r="C104" t="str">
            <v>EA220SEU0D1-500-A1</v>
          </cell>
          <cell r="D104" t="str">
            <v>PA26/8150</v>
          </cell>
          <cell r="E104">
            <v>2</v>
          </cell>
          <cell r="F104">
            <v>6941</v>
          </cell>
          <cell r="G104">
            <v>37918.26517497289</v>
          </cell>
          <cell r="H104">
            <v>379.1826517497289</v>
          </cell>
          <cell r="I104">
            <v>38297.447826722622</v>
          </cell>
          <cell r="J104">
            <v>379.1826517497289</v>
          </cell>
          <cell r="K104">
            <v>37918.26517497289</v>
          </cell>
          <cell r="L104">
            <v>13882</v>
          </cell>
        </row>
        <row r="105">
          <cell r="C105" t="str">
            <v>EA220SEU0D1-500-A2</v>
          </cell>
          <cell r="D105" t="str">
            <v>PA26/13300</v>
          </cell>
          <cell r="E105">
            <v>2</v>
          </cell>
          <cell r="F105">
            <v>9542</v>
          </cell>
          <cell r="G105">
            <v>52127.371603456471</v>
          </cell>
          <cell r="H105">
            <v>521.2737160345647</v>
          </cell>
          <cell r="I105">
            <v>52648.645319491035</v>
          </cell>
          <cell r="J105">
            <v>521.2737160345647</v>
          </cell>
          <cell r="K105">
            <v>52127.371603456471</v>
          </cell>
          <cell r="L105">
            <v>19084</v>
          </cell>
        </row>
        <row r="106">
          <cell r="C106" t="str">
            <v>EA220SEU0D1-600-S1</v>
          </cell>
          <cell r="D106" t="str">
            <v>PA29/1700</v>
          </cell>
          <cell r="E106">
            <v>1</v>
          </cell>
          <cell r="F106">
            <v>2797</v>
          </cell>
          <cell r="G106">
            <v>7639.9213149689658</v>
          </cell>
          <cell r="H106">
            <v>76.399213149689658</v>
          </cell>
          <cell r="I106">
            <v>7716.3205281186556</v>
          </cell>
          <cell r="J106">
            <v>76.399213149689658</v>
          </cell>
          <cell r="K106">
            <v>7639.9213149689658</v>
          </cell>
          <cell r="L106">
            <v>2797</v>
          </cell>
        </row>
        <row r="107">
          <cell r="C107" t="str">
            <v>EA220SEU0D1-600-S2</v>
          </cell>
          <cell r="D107" t="str">
            <v>PA26/9350</v>
          </cell>
          <cell r="E107">
            <v>1</v>
          </cell>
          <cell r="F107">
            <v>7589</v>
          </cell>
          <cell r="G107">
            <v>20729.125083768136</v>
          </cell>
          <cell r="H107">
            <v>207.29125083768136</v>
          </cell>
          <cell r="I107">
            <v>20936.416334605819</v>
          </cell>
          <cell r="J107">
            <v>207.29125083768136</v>
          </cell>
          <cell r="K107">
            <v>20729.125083768136</v>
          </cell>
          <cell r="L107">
            <v>7589</v>
          </cell>
        </row>
        <row r="108">
          <cell r="C108" t="str">
            <v>EA220SEU0D1-600-A1</v>
          </cell>
          <cell r="D108" t="str">
            <v>PA26/9350</v>
          </cell>
          <cell r="E108">
            <v>2</v>
          </cell>
          <cell r="F108">
            <v>7589</v>
          </cell>
          <cell r="G108">
            <v>41458.250167536273</v>
          </cell>
          <cell r="H108">
            <v>414.58250167536272</v>
          </cell>
          <cell r="I108">
            <v>41872.832669211639</v>
          </cell>
          <cell r="J108">
            <v>414.58250167536272</v>
          </cell>
          <cell r="K108">
            <v>41458.250167536273</v>
          </cell>
          <cell r="L108">
            <v>15178</v>
          </cell>
        </row>
        <row r="109">
          <cell r="C109" t="str">
            <v>EA220SEU0D1-600-A2</v>
          </cell>
          <cell r="D109" t="str">
            <v>PA26/15250</v>
          </cell>
          <cell r="E109">
            <v>2</v>
          </cell>
          <cell r="F109">
            <v>10430</v>
          </cell>
          <cell r="G109">
            <v>56978.462148821105</v>
          </cell>
          <cell r="H109">
            <v>569.78462148821109</v>
          </cell>
          <cell r="I109">
            <v>57548.246770309313</v>
          </cell>
          <cell r="J109">
            <v>569.78462148821109</v>
          </cell>
          <cell r="K109">
            <v>56978.462148821105</v>
          </cell>
          <cell r="L109">
            <v>20860</v>
          </cell>
        </row>
        <row r="110">
          <cell r="C110" t="str">
            <v>EC138COU0S0-240-S1</v>
          </cell>
          <cell r="D110" t="str">
            <v>PC21/500</v>
          </cell>
          <cell r="E110">
            <v>1</v>
          </cell>
          <cell r="F110">
            <v>4812.5</v>
          </cell>
          <cell r="G110">
            <v>2761.9010467072922</v>
          </cell>
          <cell r="H110">
            <v>27.619010467072922</v>
          </cell>
          <cell r="I110">
            <v>2789.5200571743649</v>
          </cell>
          <cell r="J110">
            <v>2789.5200571743649</v>
          </cell>
          <cell r="K110">
            <v>0</v>
          </cell>
          <cell r="L110">
            <v>4812.5</v>
          </cell>
        </row>
        <row r="111">
          <cell r="C111" t="str">
            <v>EA138COU0S0-240-S2</v>
          </cell>
          <cell r="D111" t="str">
            <v>PA21/1950</v>
          </cell>
          <cell r="E111">
            <v>1</v>
          </cell>
          <cell r="F111">
            <v>2209</v>
          </cell>
          <cell r="G111">
            <v>6033.8170127874309</v>
          </cell>
          <cell r="H111">
            <v>60.338170127874314</v>
          </cell>
          <cell r="I111">
            <v>6094.155182915305</v>
          </cell>
          <cell r="J111">
            <v>60.338170127874314</v>
          </cell>
          <cell r="K111">
            <v>6033.8170127874309</v>
          </cell>
          <cell r="L111">
            <v>2209</v>
          </cell>
        </row>
        <row r="112">
          <cell r="C112" t="str">
            <v>EA138COU0S0-240-A1</v>
          </cell>
          <cell r="D112" t="str">
            <v>PA21/3250</v>
          </cell>
          <cell r="E112">
            <v>1</v>
          </cell>
          <cell r="F112">
            <v>3079</v>
          </cell>
          <cell r="G112">
            <v>8410.1958272397023</v>
          </cell>
          <cell r="H112">
            <v>84.101958272397027</v>
          </cell>
          <cell r="I112">
            <v>8494.2977855120989</v>
          </cell>
          <cell r="J112">
            <v>84.101958272397027</v>
          </cell>
          <cell r="K112">
            <v>8410.1958272397023</v>
          </cell>
          <cell r="L112">
            <v>3079</v>
          </cell>
        </row>
        <row r="113">
          <cell r="C113" t="str">
            <v>EA138COU0S0-240-A2</v>
          </cell>
          <cell r="D113" t="str">
            <v>PA19/5250</v>
          </cell>
          <cell r="E113">
            <v>1</v>
          </cell>
          <cell r="F113">
            <v>3802</v>
          </cell>
          <cell r="G113">
            <v>10385.048566146588</v>
          </cell>
          <cell r="H113">
            <v>103.85048566146588</v>
          </cell>
          <cell r="I113">
            <v>10488.899051808054</v>
          </cell>
          <cell r="J113">
            <v>103.85048566146588</v>
          </cell>
          <cell r="K113">
            <v>10385.048566146588</v>
          </cell>
          <cell r="L113">
            <v>3802</v>
          </cell>
        </row>
        <row r="114">
          <cell r="C114" t="str">
            <v>EC138COU0S0-300-S1</v>
          </cell>
          <cell r="D114" t="str">
            <v>PC21/600</v>
          </cell>
          <cell r="E114">
            <v>1</v>
          </cell>
          <cell r="F114">
            <v>4774</v>
          </cell>
          <cell r="G114">
            <v>2745.1045960623246</v>
          </cell>
          <cell r="H114">
            <v>27.451045960623247</v>
          </cell>
          <cell r="I114">
            <v>2772.5556420229477</v>
          </cell>
          <cell r="J114">
            <v>2772.5556420229477</v>
          </cell>
          <cell r="K114">
            <v>0</v>
          </cell>
          <cell r="L114">
            <v>4774</v>
          </cell>
        </row>
        <row r="115">
          <cell r="C115" t="str">
            <v>EA138COU0S0-300-S2</v>
          </cell>
          <cell r="D115" t="str">
            <v>PA21/2300</v>
          </cell>
          <cell r="E115">
            <v>1</v>
          </cell>
          <cell r="F115">
            <v>2460</v>
          </cell>
          <cell r="G115">
            <v>6719.4159581064196</v>
          </cell>
          <cell r="H115">
            <v>67.194159581064199</v>
          </cell>
          <cell r="I115">
            <v>6786.6101176874836</v>
          </cell>
          <cell r="J115">
            <v>67.194159581064199</v>
          </cell>
          <cell r="K115">
            <v>6719.4159581064196</v>
          </cell>
          <cell r="L115">
            <v>2460</v>
          </cell>
        </row>
        <row r="116">
          <cell r="C116" t="str">
            <v>EA138COU0S0-300-A1</v>
          </cell>
          <cell r="D116" t="str">
            <v>PA21/3900</v>
          </cell>
          <cell r="E116">
            <v>1</v>
          </cell>
          <cell r="F116">
            <v>3467</v>
          </cell>
          <cell r="G116">
            <v>9470.0061490873813</v>
          </cell>
          <cell r="H116">
            <v>94.700061490873821</v>
          </cell>
          <cell r="I116">
            <v>9564.7062105782552</v>
          </cell>
          <cell r="J116">
            <v>94.700061490873821</v>
          </cell>
          <cell r="K116">
            <v>9470.0061490873813</v>
          </cell>
          <cell r="L116">
            <v>3467</v>
          </cell>
        </row>
        <row r="117">
          <cell r="C117" t="str">
            <v>EA138COU0S0-300-A2</v>
          </cell>
          <cell r="D117" t="str">
            <v>PA19/6350</v>
          </cell>
          <cell r="E117">
            <v>1</v>
          </cell>
          <cell r="F117">
            <v>4302</v>
          </cell>
          <cell r="G117">
            <v>11750.783516981226</v>
          </cell>
          <cell r="H117">
            <v>117.50783516981227</v>
          </cell>
          <cell r="I117">
            <v>11868.291352151038</v>
          </cell>
          <cell r="J117">
            <v>117.50783516981227</v>
          </cell>
          <cell r="K117">
            <v>11750.783516981226</v>
          </cell>
          <cell r="L117">
            <v>4302</v>
          </cell>
        </row>
        <row r="118">
          <cell r="C118" t="str">
            <v>EC138COU0S0-400-S1</v>
          </cell>
          <cell r="D118" t="str">
            <v>PC21/500</v>
          </cell>
          <cell r="E118">
            <v>1</v>
          </cell>
          <cell r="F118">
            <v>4812.5</v>
          </cell>
          <cell r="G118">
            <v>2761.9010467072922</v>
          </cell>
          <cell r="H118">
            <v>27.619010467072922</v>
          </cell>
          <cell r="I118">
            <v>2789.5200571743649</v>
          </cell>
          <cell r="J118">
            <v>2789.5200571743649</v>
          </cell>
          <cell r="K118">
            <v>0</v>
          </cell>
          <cell r="L118">
            <v>4812.5</v>
          </cell>
        </row>
        <row r="119">
          <cell r="C119" t="str">
            <v>EA138COU0S0-400-S2</v>
          </cell>
          <cell r="D119" t="str">
            <v>PA21/2950</v>
          </cell>
          <cell r="E119">
            <v>1</v>
          </cell>
          <cell r="F119">
            <v>2891</v>
          </cell>
          <cell r="G119">
            <v>7896.6794857258774</v>
          </cell>
          <cell r="H119">
            <v>78.966794857258776</v>
          </cell>
          <cell r="I119">
            <v>7975.6462805831361</v>
          </cell>
          <cell r="J119">
            <v>78.966794857258776</v>
          </cell>
          <cell r="K119">
            <v>7896.6794857258774</v>
          </cell>
          <cell r="L119">
            <v>2891</v>
          </cell>
        </row>
        <row r="120">
          <cell r="C120" t="str">
            <v>EA138COU0S0-400-A1</v>
          </cell>
          <cell r="D120" t="str">
            <v>PA21/5050</v>
          </cell>
          <cell r="E120">
            <v>1</v>
          </cell>
          <cell r="F120">
            <v>4101</v>
          </cell>
          <cell r="G120">
            <v>11201.758066745702</v>
          </cell>
          <cell r="H120">
            <v>112.01758066745703</v>
          </cell>
          <cell r="I120">
            <v>11313.77564741316</v>
          </cell>
          <cell r="J120">
            <v>112.01758066745703</v>
          </cell>
          <cell r="K120">
            <v>11201.758066745702</v>
          </cell>
          <cell r="L120">
            <v>4101</v>
          </cell>
        </row>
        <row r="121">
          <cell r="C121" t="str">
            <v>EA138COU0S0-400-A2</v>
          </cell>
          <cell r="D121" t="str">
            <v>PA19/8300</v>
          </cell>
          <cell r="E121">
            <v>1</v>
          </cell>
          <cell r="F121">
            <v>5120</v>
          </cell>
          <cell r="G121">
            <v>13985.125896546695</v>
          </cell>
          <cell r="H121">
            <v>139.85125896546694</v>
          </cell>
          <cell r="I121">
            <v>14124.977155512162</v>
          </cell>
          <cell r="J121">
            <v>139.85125896546694</v>
          </cell>
          <cell r="K121">
            <v>13985.125896546695</v>
          </cell>
          <cell r="L121">
            <v>5120</v>
          </cell>
        </row>
        <row r="122">
          <cell r="C122" t="str">
            <v>EA138COU0D0-240-S1</v>
          </cell>
          <cell r="D122" t="str">
            <v>PA21/800</v>
          </cell>
          <cell r="E122">
            <v>1</v>
          </cell>
          <cell r="F122">
            <v>1238</v>
          </cell>
          <cell r="G122">
            <v>3381.5597382665642</v>
          </cell>
          <cell r="H122">
            <v>33.815597382665644</v>
          </cell>
          <cell r="I122">
            <v>3415.3753356492298</v>
          </cell>
          <cell r="J122">
            <v>33.815597382665644</v>
          </cell>
          <cell r="K122">
            <v>3381.5597382665642</v>
          </cell>
          <cell r="L122">
            <v>1238</v>
          </cell>
        </row>
        <row r="123">
          <cell r="C123" t="str">
            <v>EA138COU0D0-240-S2</v>
          </cell>
          <cell r="D123" t="str">
            <v>PA21/3550</v>
          </cell>
          <cell r="E123">
            <v>1</v>
          </cell>
          <cell r="F123">
            <v>3261</v>
          </cell>
          <cell r="G123">
            <v>8907.3233493435091</v>
          </cell>
          <cell r="H123">
            <v>89.073233493435097</v>
          </cell>
          <cell r="I123">
            <v>8996.3965828369437</v>
          </cell>
          <cell r="J123">
            <v>89.073233493435097</v>
          </cell>
          <cell r="K123">
            <v>8907.3233493435091</v>
          </cell>
          <cell r="L123">
            <v>3261</v>
          </cell>
        </row>
        <row r="124">
          <cell r="C124" t="str">
            <v>EA138COU0D0-240-A1</v>
          </cell>
          <cell r="D124" t="str">
            <v>PA21/3250</v>
          </cell>
          <cell r="E124">
            <v>2</v>
          </cell>
          <cell r="F124">
            <v>3079</v>
          </cell>
          <cell r="G124">
            <v>16820.391654479405</v>
          </cell>
          <cell r="H124">
            <v>168.20391654479405</v>
          </cell>
          <cell r="I124">
            <v>16988.595571024198</v>
          </cell>
          <cell r="J124">
            <v>168.20391654479405</v>
          </cell>
          <cell r="K124">
            <v>16820.391654479405</v>
          </cell>
          <cell r="L124">
            <v>6158</v>
          </cell>
        </row>
        <row r="125">
          <cell r="C125" t="str">
            <v>EA138COU0D0-240-A2</v>
          </cell>
          <cell r="D125" t="str">
            <v>PA19/5250</v>
          </cell>
          <cell r="E125">
            <v>2</v>
          </cell>
          <cell r="F125">
            <v>3802</v>
          </cell>
          <cell r="G125">
            <v>20770.097132293176</v>
          </cell>
          <cell r="H125">
            <v>207.70097132293176</v>
          </cell>
          <cell r="I125">
            <v>20977.798103616107</v>
          </cell>
          <cell r="J125">
            <v>207.70097132293176</v>
          </cell>
          <cell r="K125">
            <v>20770.097132293176</v>
          </cell>
          <cell r="L125">
            <v>7604</v>
          </cell>
        </row>
        <row r="126">
          <cell r="C126" t="str">
            <v>EA138COU0D0-300-S1</v>
          </cell>
          <cell r="D126" t="str">
            <v>PA21/900</v>
          </cell>
          <cell r="E126">
            <v>1</v>
          </cell>
          <cell r="F126">
            <v>1337</v>
          </cell>
          <cell r="G126">
            <v>3651.9752585318224</v>
          </cell>
          <cell r="H126">
            <v>36.519752585318223</v>
          </cell>
          <cell r="I126">
            <v>3688.4950111171406</v>
          </cell>
          <cell r="J126">
            <v>36.519752585318223</v>
          </cell>
          <cell r="K126">
            <v>3651.9752585318224</v>
          </cell>
          <cell r="L126">
            <v>1337</v>
          </cell>
        </row>
        <row r="127">
          <cell r="C127" t="str">
            <v>EA138COU0D0-300-S2</v>
          </cell>
          <cell r="D127" t="str">
            <v>PA21/4250</v>
          </cell>
          <cell r="E127">
            <v>1</v>
          </cell>
          <cell r="F127">
            <v>3666</v>
          </cell>
          <cell r="G127">
            <v>10013.568659519568</v>
          </cell>
          <cell r="H127">
            <v>100.13568659519568</v>
          </cell>
          <cell r="I127">
            <v>10113.704346114762</v>
          </cell>
          <cell r="J127">
            <v>100.13568659519568</v>
          </cell>
          <cell r="K127">
            <v>10013.568659519568</v>
          </cell>
          <cell r="L127">
            <v>3666</v>
          </cell>
        </row>
        <row r="128">
          <cell r="C128" t="str">
            <v>EA138COU0D0-300-A1</v>
          </cell>
          <cell r="D128" t="str">
            <v>PA21/3900</v>
          </cell>
          <cell r="E128">
            <v>2</v>
          </cell>
          <cell r="F128">
            <v>3467</v>
          </cell>
          <cell r="G128">
            <v>18940.012298174763</v>
          </cell>
          <cell r="H128">
            <v>189.40012298174764</v>
          </cell>
          <cell r="I128">
            <v>19129.41242115651</v>
          </cell>
          <cell r="J128">
            <v>189.40012298174764</v>
          </cell>
          <cell r="K128">
            <v>18940.012298174763</v>
          </cell>
          <cell r="L128">
            <v>6934</v>
          </cell>
        </row>
        <row r="129">
          <cell r="C129" t="str">
            <v>EA138COU0D0-300-A2</v>
          </cell>
          <cell r="D129" t="str">
            <v>PA19/6350</v>
          </cell>
          <cell r="E129">
            <v>2</v>
          </cell>
          <cell r="F129">
            <v>4302</v>
          </cell>
          <cell r="G129">
            <v>23501.567033962452</v>
          </cell>
          <cell r="H129">
            <v>235.01567033962453</v>
          </cell>
          <cell r="I129">
            <v>23736.582704302076</v>
          </cell>
          <cell r="J129">
            <v>235.01567033962453</v>
          </cell>
          <cell r="K129">
            <v>23501.567033962452</v>
          </cell>
          <cell r="L129">
            <v>8604</v>
          </cell>
        </row>
        <row r="130">
          <cell r="C130" t="str">
            <v>EA138COU0D0-400-S1</v>
          </cell>
          <cell r="D130" t="str">
            <v>PA21/1100</v>
          </cell>
          <cell r="E130">
            <v>1</v>
          </cell>
          <cell r="F130">
            <v>1523</v>
          </cell>
          <cell r="G130">
            <v>4160.0286602423075</v>
          </cell>
          <cell r="H130">
            <v>41.600286602423076</v>
          </cell>
          <cell r="I130">
            <v>4201.6289468447303</v>
          </cell>
          <cell r="J130">
            <v>41.600286602423076</v>
          </cell>
          <cell r="K130">
            <v>4160.0286602423075</v>
          </cell>
          <cell r="L130">
            <v>1523</v>
          </cell>
        </row>
        <row r="131">
          <cell r="C131" t="str">
            <v>EA138COU0D0-400-S2</v>
          </cell>
          <cell r="D131" t="str">
            <v>PA21/5450</v>
          </cell>
          <cell r="E131">
            <v>1</v>
          </cell>
          <cell r="F131">
            <v>4309</v>
          </cell>
          <cell r="G131">
            <v>11769.903806292912</v>
          </cell>
          <cell r="H131">
            <v>117.69903806292912</v>
          </cell>
          <cell r="I131">
            <v>11887.602844355841</v>
          </cell>
          <cell r="J131">
            <v>117.69903806292912</v>
          </cell>
          <cell r="K131">
            <v>11769.903806292912</v>
          </cell>
          <cell r="L131">
            <v>4309</v>
          </cell>
        </row>
        <row r="132">
          <cell r="C132" t="str">
            <v>EA138COU0D0-400-A1</v>
          </cell>
          <cell r="D132" t="str">
            <v>PA21/5050</v>
          </cell>
          <cell r="E132">
            <v>2</v>
          </cell>
          <cell r="F132">
            <v>4101</v>
          </cell>
          <cell r="G132">
            <v>22403.516133491405</v>
          </cell>
          <cell r="H132">
            <v>224.03516133491405</v>
          </cell>
          <cell r="I132">
            <v>22627.55129482632</v>
          </cell>
          <cell r="J132">
            <v>224.03516133491405</v>
          </cell>
          <cell r="K132">
            <v>22403.516133491405</v>
          </cell>
          <cell r="L132">
            <v>8202</v>
          </cell>
        </row>
        <row r="133">
          <cell r="C133" t="str">
            <v>EA138COU0D0-400-A2</v>
          </cell>
          <cell r="D133" t="str">
            <v>PA19/8300</v>
          </cell>
          <cell r="E133">
            <v>2</v>
          </cell>
          <cell r="F133">
            <v>5120</v>
          </cell>
          <cell r="G133">
            <v>27970.25179309339</v>
          </cell>
          <cell r="H133">
            <v>279.70251793093388</v>
          </cell>
          <cell r="I133">
            <v>28249.954311024325</v>
          </cell>
          <cell r="J133">
            <v>279.70251793093388</v>
          </cell>
          <cell r="K133">
            <v>27970.25179309339</v>
          </cell>
          <cell r="L133">
            <v>10240</v>
          </cell>
        </row>
        <row r="134">
          <cell r="C134" t="str">
            <v>EC138SIU0S1-240-S1</v>
          </cell>
          <cell r="D134" t="str">
            <v>PC25/700</v>
          </cell>
          <cell r="E134">
            <v>1</v>
          </cell>
          <cell r="F134">
            <v>5975</v>
          </cell>
          <cell r="G134">
            <v>3269.0666018962411</v>
          </cell>
          <cell r="H134">
            <v>32.690666018962411</v>
          </cell>
          <cell r="I134">
            <v>3301.7572679152036</v>
          </cell>
          <cell r="J134">
            <v>3301.7572679152036</v>
          </cell>
          <cell r="K134">
            <v>0</v>
          </cell>
          <cell r="L134">
            <v>5975</v>
          </cell>
        </row>
        <row r="135">
          <cell r="C135" t="str">
            <v>EA138SIU0S1-240-S2</v>
          </cell>
          <cell r="D135" t="str">
            <v>PA25/2350</v>
          </cell>
          <cell r="E135">
            <v>1</v>
          </cell>
          <cell r="F135">
            <v>2973</v>
          </cell>
          <cell r="G135">
            <v>8120.660017662758</v>
          </cell>
          <cell r="H135">
            <v>81.206600176627589</v>
          </cell>
          <cell r="I135">
            <v>8201.8666178393851</v>
          </cell>
          <cell r="J135">
            <v>81.206600176627589</v>
          </cell>
          <cell r="K135">
            <v>8120.660017662758</v>
          </cell>
          <cell r="L135">
            <v>2973</v>
          </cell>
        </row>
        <row r="136">
          <cell r="C136" t="str">
            <v>EA138SIU0S1-240-A1</v>
          </cell>
          <cell r="D136" t="str">
            <v>PA25/3900</v>
          </cell>
          <cell r="E136">
            <v>1</v>
          </cell>
          <cell r="F136">
            <v>4132</v>
          </cell>
          <cell r="G136">
            <v>11286.43363369745</v>
          </cell>
          <cell r="H136">
            <v>112.8643363369745</v>
          </cell>
          <cell r="I136">
            <v>11399.297970034424</v>
          </cell>
          <cell r="J136">
            <v>112.8643363369745</v>
          </cell>
          <cell r="K136">
            <v>11286.43363369745</v>
          </cell>
          <cell r="L136">
            <v>4132</v>
          </cell>
        </row>
        <row r="137">
          <cell r="C137" t="str">
            <v>EA138SIU0S1-240-A2</v>
          </cell>
          <cell r="D137" t="str">
            <v>PA25/6100</v>
          </cell>
          <cell r="E137">
            <v>1</v>
          </cell>
          <cell r="F137">
            <v>5527</v>
          </cell>
          <cell r="G137">
            <v>15096.834146526089</v>
          </cell>
          <cell r="H137">
            <v>150.96834146526089</v>
          </cell>
          <cell r="I137">
            <v>15247.80248799135</v>
          </cell>
          <cell r="J137">
            <v>150.96834146526089</v>
          </cell>
          <cell r="K137">
            <v>15096.834146526089</v>
          </cell>
          <cell r="L137">
            <v>5527</v>
          </cell>
        </row>
        <row r="138">
          <cell r="C138" t="str">
            <v>EC138SIU0S1-300-S1</v>
          </cell>
          <cell r="D138" t="str">
            <v>PC25/800</v>
          </cell>
          <cell r="E138">
            <v>1</v>
          </cell>
          <cell r="F138">
            <v>6142</v>
          </cell>
          <cell r="G138">
            <v>3341.9239332653206</v>
          </cell>
          <cell r="H138">
            <v>33.419239332653206</v>
          </cell>
          <cell r="I138">
            <v>3375.3431725979735</v>
          </cell>
          <cell r="J138">
            <v>3375.3431725979735</v>
          </cell>
          <cell r="K138">
            <v>0</v>
          </cell>
          <cell r="L138">
            <v>6142</v>
          </cell>
        </row>
        <row r="139">
          <cell r="C139" t="str">
            <v>EA138SIU0S1-300-S2</v>
          </cell>
          <cell r="D139" t="str">
            <v>PA25/2650</v>
          </cell>
          <cell r="E139">
            <v>1</v>
          </cell>
          <cell r="F139">
            <v>3215</v>
          </cell>
          <cell r="G139">
            <v>8781.675733866723</v>
          </cell>
          <cell r="H139">
            <v>87.81675733866723</v>
          </cell>
          <cell r="I139">
            <v>8869.4924912053903</v>
          </cell>
          <cell r="J139">
            <v>87.81675733866723</v>
          </cell>
          <cell r="K139">
            <v>8781.675733866723</v>
          </cell>
          <cell r="L139">
            <v>3215</v>
          </cell>
        </row>
        <row r="140">
          <cell r="C140" t="str">
            <v>EA138SIU0S1-300-A1</v>
          </cell>
          <cell r="D140" t="str">
            <v>PA25/4400</v>
          </cell>
          <cell r="E140">
            <v>1</v>
          </cell>
          <cell r="F140">
            <v>4469</v>
          </cell>
          <cell r="G140">
            <v>12206.938990559996</v>
          </cell>
          <cell r="H140">
            <v>122.06938990559996</v>
          </cell>
          <cell r="I140">
            <v>12329.008380465597</v>
          </cell>
          <cell r="J140">
            <v>122.06938990559996</v>
          </cell>
          <cell r="K140">
            <v>12206.938990559996</v>
          </cell>
          <cell r="L140">
            <v>4469</v>
          </cell>
        </row>
        <row r="141">
          <cell r="C141" t="str">
            <v>EA138SIU0S1-300-A2</v>
          </cell>
          <cell r="D141" t="str">
            <v>PA25/7000</v>
          </cell>
          <cell r="E141">
            <v>1</v>
          </cell>
          <cell r="F141">
            <v>6044</v>
          </cell>
          <cell r="G141">
            <v>16509.004085689106</v>
          </cell>
          <cell r="H141">
            <v>165.09004085689108</v>
          </cell>
          <cell r="I141">
            <v>16674.094126545999</v>
          </cell>
          <cell r="J141">
            <v>165.09004085689108</v>
          </cell>
          <cell r="K141">
            <v>16509.004085689106</v>
          </cell>
          <cell r="L141">
            <v>6044</v>
          </cell>
        </row>
        <row r="142">
          <cell r="C142" t="str">
            <v>EC138SIU0S1-400-S1</v>
          </cell>
          <cell r="D142" t="str">
            <v>PC25/900</v>
          </cell>
          <cell r="E142">
            <v>1</v>
          </cell>
          <cell r="F142">
            <v>6261</v>
          </cell>
          <cell r="G142">
            <v>3393.840235258856</v>
          </cell>
          <cell r="H142">
            <v>33.938402352588561</v>
          </cell>
          <cell r="I142">
            <v>3427.7786376114445</v>
          </cell>
          <cell r="J142">
            <v>3427.7786376114445</v>
          </cell>
          <cell r="K142">
            <v>0</v>
          </cell>
          <cell r="L142">
            <v>6261</v>
          </cell>
        </row>
        <row r="143">
          <cell r="C143" t="str">
            <v>EA138SIU0S1-400-S2</v>
          </cell>
          <cell r="D143" t="str">
            <v>PA25/3200</v>
          </cell>
          <cell r="E143">
            <v>1</v>
          </cell>
          <cell r="F143">
            <v>3634</v>
          </cell>
          <cell r="G143">
            <v>9926.1616226661499</v>
          </cell>
          <cell r="H143">
            <v>99.261616226661502</v>
          </cell>
          <cell r="I143">
            <v>10025.423238892812</v>
          </cell>
          <cell r="J143">
            <v>99.261616226661502</v>
          </cell>
          <cell r="K143">
            <v>9926.1616226661499</v>
          </cell>
          <cell r="L143">
            <v>3634</v>
          </cell>
        </row>
        <row r="144">
          <cell r="C144" t="str">
            <v>EA138SIU0S1-400-A1</v>
          </cell>
          <cell r="D144" t="str">
            <v>PA25/5350</v>
          </cell>
          <cell r="E144">
            <v>1</v>
          </cell>
          <cell r="F144">
            <v>5075</v>
          </cell>
          <cell r="G144">
            <v>13862.209750971577</v>
          </cell>
          <cell r="H144">
            <v>138.62209750971576</v>
          </cell>
          <cell r="I144">
            <v>14000.831848481292</v>
          </cell>
          <cell r="J144">
            <v>138.62209750971576</v>
          </cell>
          <cell r="K144">
            <v>13862.209750971577</v>
          </cell>
          <cell r="L144">
            <v>5075</v>
          </cell>
        </row>
        <row r="145">
          <cell r="C145" t="str">
            <v>EA138SIU0S1-400-A2</v>
          </cell>
          <cell r="D145" t="str">
            <v>PA25/8500</v>
          </cell>
          <cell r="E145">
            <v>1</v>
          </cell>
          <cell r="F145">
            <v>6857</v>
          </cell>
          <cell r="G145">
            <v>18729.689115746227</v>
          </cell>
          <cell r="H145">
            <v>187.29689115746228</v>
          </cell>
          <cell r="I145">
            <v>18916.986006903688</v>
          </cell>
          <cell r="J145">
            <v>187.29689115746228</v>
          </cell>
          <cell r="K145">
            <v>18729.689115746227</v>
          </cell>
          <cell r="L145">
            <v>6857</v>
          </cell>
        </row>
        <row r="146">
          <cell r="C146" t="str">
            <v>EA138SIU0D1-240-S1</v>
          </cell>
          <cell r="D146" t="str">
            <v>PA25/1100</v>
          </cell>
          <cell r="E146">
            <v>1</v>
          </cell>
          <cell r="F146">
            <v>1815</v>
          </cell>
          <cell r="G146">
            <v>4957.6178715297365</v>
          </cell>
          <cell r="H146">
            <v>49.576178715297367</v>
          </cell>
          <cell r="I146">
            <v>5007.1940502450334</v>
          </cell>
          <cell r="J146">
            <v>49.576178715297367</v>
          </cell>
          <cell r="K146">
            <v>4957.6178715297365</v>
          </cell>
          <cell r="L146">
            <v>1815</v>
          </cell>
        </row>
        <row r="147">
          <cell r="C147" t="str">
            <v>EA138SIU0D1-240-S2</v>
          </cell>
          <cell r="D147" t="str">
            <v>PA25/3850</v>
          </cell>
          <cell r="E147">
            <v>1</v>
          </cell>
          <cell r="F147">
            <v>4098</v>
          </cell>
          <cell r="G147">
            <v>11193.563657040695</v>
          </cell>
          <cell r="H147">
            <v>111.93563657040696</v>
          </cell>
          <cell r="I147">
            <v>11305.499293611101</v>
          </cell>
          <cell r="J147">
            <v>111.93563657040696</v>
          </cell>
          <cell r="K147">
            <v>11193.563657040695</v>
          </cell>
          <cell r="L147">
            <v>4098</v>
          </cell>
        </row>
        <row r="148">
          <cell r="C148" t="str">
            <v>EA138SIU0D1-240-A1</v>
          </cell>
          <cell r="D148" t="str">
            <v>PA25/3900</v>
          </cell>
          <cell r="E148">
            <v>2</v>
          </cell>
          <cell r="F148">
            <v>4132</v>
          </cell>
          <cell r="G148">
            <v>22572.8672673949</v>
          </cell>
          <cell r="H148">
            <v>225.72867267394901</v>
          </cell>
          <cell r="I148">
            <v>22798.595940068848</v>
          </cell>
          <cell r="J148">
            <v>225.72867267394901</v>
          </cell>
          <cell r="K148">
            <v>22572.8672673949</v>
          </cell>
          <cell r="L148">
            <v>8264</v>
          </cell>
        </row>
        <row r="149">
          <cell r="C149" t="str">
            <v>EA138SIU0D1-240-A2</v>
          </cell>
          <cell r="D149" t="str">
            <v>PA25/6100</v>
          </cell>
          <cell r="E149">
            <v>2</v>
          </cell>
          <cell r="F149">
            <v>5527</v>
          </cell>
          <cell r="G149">
            <v>30193.668293052178</v>
          </cell>
          <cell r="H149">
            <v>301.93668293052178</v>
          </cell>
          <cell r="I149">
            <v>30495.6049759827</v>
          </cell>
          <cell r="J149">
            <v>301.93668293052178</v>
          </cell>
          <cell r="K149">
            <v>30193.668293052178</v>
          </cell>
          <cell r="L149">
            <v>11054</v>
          </cell>
        </row>
        <row r="150">
          <cell r="C150" t="str">
            <v>EA138SIU0D1-300-S1</v>
          </cell>
          <cell r="D150" t="str">
            <v>PA25/1200</v>
          </cell>
          <cell r="E150">
            <v>1</v>
          </cell>
          <cell r="F150">
            <v>1921</v>
          </cell>
          <cell r="G150">
            <v>5247.1536811066799</v>
          </cell>
          <cell r="H150">
            <v>52.471536811066798</v>
          </cell>
          <cell r="I150">
            <v>5299.6252179177463</v>
          </cell>
          <cell r="J150">
            <v>52.471536811066798</v>
          </cell>
          <cell r="K150">
            <v>5247.1536811066799</v>
          </cell>
          <cell r="L150">
            <v>1921</v>
          </cell>
        </row>
        <row r="151">
          <cell r="C151" t="str">
            <v>EA138SIU0D1-300-S2</v>
          </cell>
          <cell r="D151" t="str">
            <v>PA25/4450</v>
          </cell>
          <cell r="E151">
            <v>1</v>
          </cell>
          <cell r="F151">
            <v>4502</v>
          </cell>
          <cell r="G151">
            <v>12297.077497315082</v>
          </cell>
          <cell r="H151">
            <v>122.97077497315082</v>
          </cell>
          <cell r="I151">
            <v>12420.048272288233</v>
          </cell>
          <cell r="J151">
            <v>122.97077497315082</v>
          </cell>
          <cell r="K151">
            <v>12297.077497315082</v>
          </cell>
          <cell r="L151">
            <v>4502</v>
          </cell>
        </row>
        <row r="152">
          <cell r="C152" t="str">
            <v>EA138SIU0D1-300-A1</v>
          </cell>
          <cell r="D152" t="str">
            <v>PA25/4400</v>
          </cell>
          <cell r="E152">
            <v>2</v>
          </cell>
          <cell r="F152">
            <v>4469</v>
          </cell>
          <cell r="G152">
            <v>24413.877981119993</v>
          </cell>
          <cell r="H152">
            <v>244.13877981119992</v>
          </cell>
          <cell r="I152">
            <v>24658.016760931194</v>
          </cell>
          <cell r="J152">
            <v>244.13877981119992</v>
          </cell>
          <cell r="K152">
            <v>24413.877981119993</v>
          </cell>
          <cell r="L152">
            <v>8938</v>
          </cell>
        </row>
        <row r="153">
          <cell r="C153" t="str">
            <v>EA138SIU0D1-300-A2</v>
          </cell>
          <cell r="D153" t="str">
            <v>PA25/7000</v>
          </cell>
          <cell r="E153">
            <v>2</v>
          </cell>
          <cell r="F153">
            <v>6044</v>
          </cell>
          <cell r="G153">
            <v>33018.008171378213</v>
          </cell>
          <cell r="H153">
            <v>330.18008171378216</v>
          </cell>
          <cell r="I153">
            <v>33348.188253091997</v>
          </cell>
          <cell r="J153">
            <v>330.18008171378216</v>
          </cell>
          <cell r="K153">
            <v>33018.008171378213</v>
          </cell>
          <cell r="L153">
            <v>12088</v>
          </cell>
        </row>
        <row r="154">
          <cell r="C154" t="str">
            <v>EA138SIU0D1-400-S1</v>
          </cell>
          <cell r="D154" t="str">
            <v>PA25/1400</v>
          </cell>
          <cell r="E154">
            <v>1</v>
          </cell>
          <cell r="F154">
            <v>2123</v>
          </cell>
          <cell r="G154">
            <v>5798.9106012438733</v>
          </cell>
          <cell r="H154">
            <v>57.989106012438732</v>
          </cell>
          <cell r="I154">
            <v>5856.8997072563125</v>
          </cell>
          <cell r="J154">
            <v>57.989106012438732</v>
          </cell>
          <cell r="K154">
            <v>5798.9106012438733</v>
          </cell>
          <cell r="L154">
            <v>2123</v>
          </cell>
        </row>
        <row r="155">
          <cell r="C155" t="str">
            <v>EA138SIU0D1-400-S2</v>
          </cell>
          <cell r="D155" t="str">
            <v>PA25/5450</v>
          </cell>
          <cell r="E155">
            <v>1</v>
          </cell>
          <cell r="F155">
            <v>5136</v>
          </cell>
          <cell r="G155">
            <v>14028.829414973403</v>
          </cell>
          <cell r="H155">
            <v>140.28829414973404</v>
          </cell>
          <cell r="I155">
            <v>14169.117709123137</v>
          </cell>
          <cell r="J155">
            <v>140.28829414973404</v>
          </cell>
          <cell r="K155">
            <v>14028.829414973403</v>
          </cell>
          <cell r="L155">
            <v>5136</v>
          </cell>
        </row>
        <row r="156">
          <cell r="C156" t="str">
            <v>EA138SIU0D1-400-A1</v>
          </cell>
          <cell r="D156" t="str">
            <v>PA25/5350</v>
          </cell>
          <cell r="E156">
            <v>2</v>
          </cell>
          <cell r="F156">
            <v>5075</v>
          </cell>
          <cell r="G156">
            <v>27724.419501943154</v>
          </cell>
          <cell r="H156">
            <v>277.24419501943152</v>
          </cell>
          <cell r="I156">
            <v>28001.663696962583</v>
          </cell>
          <cell r="J156">
            <v>277.24419501943152</v>
          </cell>
          <cell r="K156">
            <v>27724.419501943154</v>
          </cell>
          <cell r="L156">
            <v>10150</v>
          </cell>
        </row>
        <row r="157">
          <cell r="C157" t="str">
            <v>EA138SIU0D1-400-A2</v>
          </cell>
          <cell r="D157" t="str">
            <v>PA25/8500</v>
          </cell>
          <cell r="E157">
            <v>2</v>
          </cell>
          <cell r="F157">
            <v>6857</v>
          </cell>
          <cell r="G157">
            <v>37459.378231492454</v>
          </cell>
          <cell r="H157">
            <v>374.59378231492457</v>
          </cell>
          <cell r="I157">
            <v>37833.972013807375</v>
          </cell>
          <cell r="J157">
            <v>374.59378231492457</v>
          </cell>
          <cell r="K157">
            <v>37459.378231492454</v>
          </cell>
          <cell r="L157">
            <v>13714</v>
          </cell>
        </row>
        <row r="158">
          <cell r="C158" t="str">
            <v>EC138SEU0S1-240-S1</v>
          </cell>
          <cell r="D158" t="str">
            <v>PC25/600</v>
          </cell>
          <cell r="E158">
            <v>1</v>
          </cell>
          <cell r="F158">
            <v>6006</v>
          </cell>
          <cell r="G158">
            <v>3282.5910167012798</v>
          </cell>
          <cell r="H158">
            <v>32.8259101670128</v>
          </cell>
          <cell r="I158">
            <v>3315.4169268682926</v>
          </cell>
          <cell r="J158">
            <v>3315.4169268682926</v>
          </cell>
          <cell r="K158">
            <v>0</v>
          </cell>
          <cell r="L158">
            <v>6006</v>
          </cell>
        </row>
        <row r="159">
          <cell r="C159" t="str">
            <v>EA138SEU0S1-240-S2</v>
          </cell>
          <cell r="D159" t="str">
            <v>PA25/2450</v>
          </cell>
          <cell r="E159">
            <v>1</v>
          </cell>
          <cell r="F159">
            <v>3055</v>
          </cell>
          <cell r="G159">
            <v>8344.6405495996387</v>
          </cell>
          <cell r="H159">
            <v>83.446405495996387</v>
          </cell>
          <cell r="I159">
            <v>8428.0869550956359</v>
          </cell>
          <cell r="J159">
            <v>83.446405495996387</v>
          </cell>
          <cell r="K159">
            <v>8344.6405495996387</v>
          </cell>
          <cell r="L159">
            <v>3055</v>
          </cell>
        </row>
        <row r="160">
          <cell r="C160" t="str">
            <v>EA138SEU0S1-240-A1</v>
          </cell>
          <cell r="D160" t="str">
            <v>PA25/4200</v>
          </cell>
          <cell r="E160">
            <v>1</v>
          </cell>
          <cell r="F160">
            <v>4336</v>
          </cell>
          <cell r="G160">
            <v>11843.653493637981</v>
          </cell>
          <cell r="H160">
            <v>118.43653493637981</v>
          </cell>
          <cell r="I160">
            <v>11962.090028574361</v>
          </cell>
          <cell r="J160">
            <v>118.43653493637981</v>
          </cell>
          <cell r="K160">
            <v>11843.653493637981</v>
          </cell>
          <cell r="L160">
            <v>4336</v>
          </cell>
        </row>
        <row r="161">
          <cell r="C161" t="str">
            <v>EA138SEU0S1-240-A2</v>
          </cell>
          <cell r="D161" t="str">
            <v>PA25/6750</v>
          </cell>
          <cell r="E161">
            <v>1</v>
          </cell>
          <cell r="F161">
            <v>5903</v>
          </cell>
          <cell r="G161">
            <v>16123.866829553737</v>
          </cell>
          <cell r="H161">
            <v>161.23866829553737</v>
          </cell>
          <cell r="I161">
            <v>16285.105497849274</v>
          </cell>
          <cell r="J161">
            <v>161.23866829553737</v>
          </cell>
          <cell r="K161">
            <v>16123.866829553737</v>
          </cell>
          <cell r="L161">
            <v>5903</v>
          </cell>
        </row>
        <row r="162">
          <cell r="C162" t="str">
            <v>EC138SEU0S1-300-S1</v>
          </cell>
          <cell r="D162" t="str">
            <v>PC25/700</v>
          </cell>
          <cell r="E162">
            <v>1</v>
          </cell>
          <cell r="F162">
            <v>5975</v>
          </cell>
          <cell r="G162">
            <v>3269.0666018962411</v>
          </cell>
          <cell r="H162">
            <v>32.690666018962411</v>
          </cell>
          <cell r="I162">
            <v>3301.7572679152036</v>
          </cell>
          <cell r="J162">
            <v>3301.7572679152036</v>
          </cell>
          <cell r="K162">
            <v>0</v>
          </cell>
          <cell r="L162">
            <v>5975</v>
          </cell>
        </row>
        <row r="163">
          <cell r="C163" t="str">
            <v>EA138SEU0S1-300-S2</v>
          </cell>
          <cell r="D163" t="str">
            <v>PA25/2800</v>
          </cell>
          <cell r="E163">
            <v>1</v>
          </cell>
          <cell r="F163">
            <v>3332</v>
          </cell>
          <cell r="G163">
            <v>9101.2577123620285</v>
          </cell>
          <cell r="H163">
            <v>91.012577123620289</v>
          </cell>
          <cell r="I163">
            <v>9192.2702894856484</v>
          </cell>
          <cell r="J163">
            <v>91.012577123620289</v>
          </cell>
          <cell r="K163">
            <v>9101.2577123620285</v>
          </cell>
          <cell r="L163">
            <v>3332</v>
          </cell>
        </row>
        <row r="164">
          <cell r="C164" t="str">
            <v>EA138SEU0S1-300-A1</v>
          </cell>
          <cell r="D164" t="str">
            <v>PA25/4850</v>
          </cell>
          <cell r="E164">
            <v>1</v>
          </cell>
          <cell r="F164">
            <v>4761</v>
          </cell>
          <cell r="G164">
            <v>13004.528201847424</v>
          </cell>
          <cell r="H164">
            <v>130.04528201847424</v>
          </cell>
          <cell r="I164">
            <v>13134.573483865899</v>
          </cell>
          <cell r="J164">
            <v>130.04528201847424</v>
          </cell>
          <cell r="K164">
            <v>13004.528201847424</v>
          </cell>
          <cell r="L164">
            <v>4761</v>
          </cell>
        </row>
        <row r="165">
          <cell r="C165" t="str">
            <v>EA138SEU0S1-300-A2</v>
          </cell>
          <cell r="D165" t="str">
            <v>PA25/7800</v>
          </cell>
          <cell r="E165">
            <v>1</v>
          </cell>
          <cell r="F165">
            <v>6484</v>
          </cell>
          <cell r="G165">
            <v>17710.850842423588</v>
          </cell>
          <cell r="H165">
            <v>177.10850842423588</v>
          </cell>
          <cell r="I165">
            <v>17887.959350847825</v>
          </cell>
          <cell r="J165">
            <v>177.10850842423588</v>
          </cell>
          <cell r="K165">
            <v>17710.850842423588</v>
          </cell>
          <cell r="L165">
            <v>6484</v>
          </cell>
        </row>
        <row r="166">
          <cell r="C166" t="str">
            <v>EC138SEU0S1-400-S1</v>
          </cell>
          <cell r="D166" t="str">
            <v>PC25/800</v>
          </cell>
          <cell r="E166">
            <v>1</v>
          </cell>
          <cell r="F166">
            <v>6142</v>
          </cell>
          <cell r="G166">
            <v>3341.9239332653206</v>
          </cell>
          <cell r="H166">
            <v>33.419239332653206</v>
          </cell>
          <cell r="I166">
            <v>3375.3431725979735</v>
          </cell>
          <cell r="J166">
            <v>3375.3431725979735</v>
          </cell>
          <cell r="K166">
            <v>0</v>
          </cell>
          <cell r="L166">
            <v>6142</v>
          </cell>
        </row>
        <row r="167">
          <cell r="C167" t="str">
            <v>EA138SEU0S1-400-S2</v>
          </cell>
          <cell r="D167" t="str">
            <v>PA25/3450</v>
          </cell>
          <cell r="E167">
            <v>1</v>
          </cell>
          <cell r="F167">
            <v>3816</v>
          </cell>
          <cell r="G167">
            <v>10423.289144769959</v>
          </cell>
          <cell r="H167">
            <v>104.23289144769959</v>
          </cell>
          <cell r="I167">
            <v>10527.522036217659</v>
          </cell>
          <cell r="J167">
            <v>104.23289144769959</v>
          </cell>
          <cell r="K167">
            <v>10423.289144769959</v>
          </cell>
          <cell r="L167">
            <v>3816</v>
          </cell>
        </row>
        <row r="168">
          <cell r="C168" t="str">
            <v>EA138SEU0S1-400-A1</v>
          </cell>
          <cell r="D168" t="str">
            <v>PA25/6000</v>
          </cell>
          <cell r="E168">
            <v>1</v>
          </cell>
          <cell r="F168">
            <v>5468</v>
          </cell>
          <cell r="G168">
            <v>14935.677422327602</v>
          </cell>
          <cell r="H168">
            <v>149.35677422327603</v>
          </cell>
          <cell r="I168">
            <v>15085.034196550878</v>
          </cell>
          <cell r="J168">
            <v>149.35677422327603</v>
          </cell>
          <cell r="K168">
            <v>14935.677422327602</v>
          </cell>
          <cell r="L168">
            <v>5468</v>
          </cell>
        </row>
        <row r="169">
          <cell r="C169" t="str">
            <v>EA138SEU0S1-400-A2</v>
          </cell>
          <cell r="D169" t="str">
            <v>PA25/9700</v>
          </cell>
          <cell r="E169">
            <v>1</v>
          </cell>
          <cell r="F169">
            <v>7471</v>
          </cell>
          <cell r="G169">
            <v>20406.811635371163</v>
          </cell>
          <cell r="H169">
            <v>204.06811635371164</v>
          </cell>
          <cell r="I169">
            <v>20610.879751724875</v>
          </cell>
          <cell r="J169">
            <v>204.06811635371164</v>
          </cell>
          <cell r="K169">
            <v>20406.811635371163</v>
          </cell>
          <cell r="L169">
            <v>7471</v>
          </cell>
        </row>
        <row r="170">
          <cell r="C170" t="str">
            <v>EA138SEU0D1-240-S1</v>
          </cell>
          <cell r="D170" t="str">
            <v>PA25/900</v>
          </cell>
          <cell r="E170">
            <v>1</v>
          </cell>
          <cell r="F170">
            <v>1593</v>
          </cell>
          <cell r="G170">
            <v>4351.2315533591573</v>
          </cell>
          <cell r="H170">
            <v>43.512315533591575</v>
          </cell>
          <cell r="I170">
            <v>4394.7438688927487</v>
          </cell>
          <cell r="J170">
            <v>43.512315533591575</v>
          </cell>
          <cell r="K170">
            <v>4351.2315533591573</v>
          </cell>
          <cell r="L170">
            <v>1593</v>
          </cell>
        </row>
        <row r="171">
          <cell r="C171" t="str">
            <v>EA138SEU0D1-240-S2</v>
          </cell>
          <cell r="D171" t="str">
            <v>PA25/4050</v>
          </cell>
          <cell r="E171">
            <v>1</v>
          </cell>
          <cell r="F171">
            <v>4235</v>
          </cell>
          <cell r="G171">
            <v>11567.775033569385</v>
          </cell>
          <cell r="H171">
            <v>115.67775033569386</v>
          </cell>
          <cell r="I171">
            <v>11683.452783905079</v>
          </cell>
          <cell r="J171">
            <v>115.67775033569386</v>
          </cell>
          <cell r="K171">
            <v>11567.775033569385</v>
          </cell>
          <cell r="L171">
            <v>4235</v>
          </cell>
        </row>
        <row r="172">
          <cell r="C172" t="str">
            <v>EA138SEU0D1-240-A1</v>
          </cell>
          <cell r="D172" t="str">
            <v>PA25/4200</v>
          </cell>
          <cell r="E172">
            <v>2</v>
          </cell>
          <cell r="F172">
            <v>4336</v>
          </cell>
          <cell r="G172">
            <v>23687.306987275962</v>
          </cell>
          <cell r="H172">
            <v>236.87306987275963</v>
          </cell>
          <cell r="I172">
            <v>23924.180057148722</v>
          </cell>
          <cell r="J172">
            <v>236.87306987275963</v>
          </cell>
          <cell r="K172">
            <v>23687.306987275962</v>
          </cell>
          <cell r="L172">
            <v>8672</v>
          </cell>
        </row>
        <row r="173">
          <cell r="C173" t="str">
            <v>EA138SEU0D1-240-A2</v>
          </cell>
          <cell r="D173" t="str">
            <v>PA25/6750</v>
          </cell>
          <cell r="E173">
            <v>2</v>
          </cell>
          <cell r="F173">
            <v>5903</v>
          </cell>
          <cell r="G173">
            <v>32247.733659107475</v>
          </cell>
          <cell r="H173">
            <v>322.47733659107473</v>
          </cell>
          <cell r="I173">
            <v>32570.210995698548</v>
          </cell>
          <cell r="J173">
            <v>322.47733659107473</v>
          </cell>
          <cell r="K173">
            <v>32247.733659107475</v>
          </cell>
          <cell r="L173">
            <v>11806</v>
          </cell>
        </row>
        <row r="174">
          <cell r="C174" t="str">
            <v>EA138SEU0D1-300-S1</v>
          </cell>
          <cell r="D174" t="str">
            <v>PA25/1000</v>
          </cell>
          <cell r="E174">
            <v>1</v>
          </cell>
          <cell r="F174">
            <v>1706</v>
          </cell>
          <cell r="G174">
            <v>4659.8876522477849</v>
          </cell>
          <cell r="H174">
            <v>46.598876522477852</v>
          </cell>
          <cell r="I174">
            <v>4706.4865287702623</v>
          </cell>
          <cell r="J174">
            <v>46.598876522477852</v>
          </cell>
          <cell r="K174">
            <v>4659.8876522477849</v>
          </cell>
          <cell r="L174">
            <v>1706</v>
          </cell>
        </row>
        <row r="175">
          <cell r="C175" t="str">
            <v>EA138SEU0D1-300-S2</v>
          </cell>
          <cell r="D175" t="str">
            <v>PA25/4750</v>
          </cell>
          <cell r="E175">
            <v>1</v>
          </cell>
          <cell r="F175">
            <v>4697</v>
          </cell>
          <cell r="G175">
            <v>12829.714128140591</v>
          </cell>
          <cell r="H175">
            <v>128.29714128140591</v>
          </cell>
          <cell r="I175">
            <v>12958.011269421997</v>
          </cell>
          <cell r="J175">
            <v>128.29714128140591</v>
          </cell>
          <cell r="K175">
            <v>12829.714128140591</v>
          </cell>
          <cell r="L175">
            <v>4697</v>
          </cell>
        </row>
        <row r="176">
          <cell r="C176" t="str">
            <v>EA138SEU0D1-300-A1</v>
          </cell>
          <cell r="D176" t="str">
            <v>PA25/4850</v>
          </cell>
          <cell r="E176">
            <v>2</v>
          </cell>
          <cell r="F176">
            <v>4761</v>
          </cell>
          <cell r="G176">
            <v>26009.056403694849</v>
          </cell>
          <cell r="H176">
            <v>260.09056403694848</v>
          </cell>
          <cell r="I176">
            <v>26269.146967731798</v>
          </cell>
          <cell r="J176">
            <v>260.09056403694848</v>
          </cell>
          <cell r="K176">
            <v>26009.056403694849</v>
          </cell>
          <cell r="L176">
            <v>9522</v>
          </cell>
        </row>
        <row r="177">
          <cell r="C177" t="str">
            <v>EA138SEU0D1-300-A2</v>
          </cell>
          <cell r="D177" t="str">
            <v>PA25/7800</v>
          </cell>
          <cell r="E177">
            <v>2</v>
          </cell>
          <cell r="F177">
            <v>6484</v>
          </cell>
          <cell r="G177">
            <v>35421.701684847176</v>
          </cell>
          <cell r="H177">
            <v>354.21701684847176</v>
          </cell>
          <cell r="I177">
            <v>35775.918701695649</v>
          </cell>
          <cell r="J177">
            <v>354.21701684847176</v>
          </cell>
          <cell r="K177">
            <v>35421.701684847176</v>
          </cell>
          <cell r="L177">
            <v>12968</v>
          </cell>
        </row>
        <row r="178">
          <cell r="C178" t="str">
            <v>EA138SEU0D1-400-S1</v>
          </cell>
          <cell r="D178" t="str">
            <v>PA25/1150</v>
          </cell>
          <cell r="E178">
            <v>1</v>
          </cell>
          <cell r="F178">
            <v>1868</v>
          </cell>
          <cell r="G178">
            <v>5102.3857763182077</v>
          </cell>
          <cell r="H178">
            <v>51.023857763182079</v>
          </cell>
          <cell r="I178">
            <v>5153.4096340813894</v>
          </cell>
          <cell r="J178">
            <v>51.023857763182079</v>
          </cell>
          <cell r="K178">
            <v>5102.3857763182077</v>
          </cell>
          <cell r="L178">
            <v>1868</v>
          </cell>
        </row>
        <row r="179">
          <cell r="C179" t="str">
            <v>EA138SEU0D1-400-S2</v>
          </cell>
          <cell r="D179" t="str">
            <v>PA25/5950</v>
          </cell>
          <cell r="E179">
            <v>1</v>
          </cell>
          <cell r="F179">
            <v>5438</v>
          </cell>
          <cell r="G179">
            <v>14853.733325277524</v>
          </cell>
          <cell r="H179">
            <v>148.53733325277526</v>
          </cell>
          <cell r="I179">
            <v>15002.2706585303</v>
          </cell>
          <cell r="J179">
            <v>148.53733325277526</v>
          </cell>
          <cell r="K179">
            <v>14853.733325277524</v>
          </cell>
          <cell r="L179">
            <v>5438</v>
          </cell>
        </row>
        <row r="180">
          <cell r="C180" t="str">
            <v>EA138SEU0D1-400-A1</v>
          </cell>
          <cell r="D180" t="str">
            <v>PA25/6000</v>
          </cell>
          <cell r="E180">
            <v>2</v>
          </cell>
          <cell r="F180">
            <v>5468</v>
          </cell>
          <cell r="G180">
            <v>29871.354844655205</v>
          </cell>
          <cell r="H180">
            <v>298.71354844655207</v>
          </cell>
          <cell r="I180">
            <v>30170.068393101756</v>
          </cell>
          <cell r="J180">
            <v>298.71354844655207</v>
          </cell>
          <cell r="K180">
            <v>29871.354844655205</v>
          </cell>
          <cell r="L180">
            <v>10936</v>
          </cell>
        </row>
        <row r="181">
          <cell r="C181" t="str">
            <v>EA138SEU0D1-400-A2</v>
          </cell>
          <cell r="D181" t="str">
            <v>PA25/9700</v>
          </cell>
          <cell r="E181">
            <v>2</v>
          </cell>
          <cell r="F181">
            <v>7471</v>
          </cell>
          <cell r="G181">
            <v>40813.623270742326</v>
          </cell>
          <cell r="H181">
            <v>408.13623270742329</v>
          </cell>
          <cell r="I181">
            <v>41221.75950344975</v>
          </cell>
          <cell r="J181">
            <v>408.13623270742329</v>
          </cell>
          <cell r="K181">
            <v>40813.623270742326</v>
          </cell>
          <cell r="L181">
            <v>14942</v>
          </cell>
        </row>
        <row r="182">
          <cell r="C182" t="str">
            <v>EC060COU0S0-070-S1</v>
          </cell>
          <cell r="D182" t="str">
            <v>PC18/300</v>
          </cell>
          <cell r="E182">
            <v>1</v>
          </cell>
          <cell r="F182">
            <v>3638.25</v>
          </cell>
          <cell r="G182">
            <v>2249.6093020357876</v>
          </cell>
          <cell r="H182">
            <v>22.496093020357876</v>
          </cell>
          <cell r="I182">
            <v>2272.1053950561454</v>
          </cell>
          <cell r="J182">
            <v>2272.1053950561454</v>
          </cell>
          <cell r="K182">
            <v>0</v>
          </cell>
          <cell r="L182">
            <v>3638.25</v>
          </cell>
        </row>
        <row r="183">
          <cell r="C183" t="str">
            <v>EA060COU0S0-070-S2</v>
          </cell>
          <cell r="D183" t="str">
            <v>PA17/850</v>
          </cell>
          <cell r="E183">
            <v>1</v>
          </cell>
          <cell r="F183">
            <v>1041</v>
          </cell>
          <cell r="G183">
            <v>2843.4601676377165</v>
          </cell>
          <cell r="H183">
            <v>28.434601676377167</v>
          </cell>
          <cell r="I183">
            <v>2871.8947693140935</v>
          </cell>
          <cell r="J183">
            <v>28.434601676377167</v>
          </cell>
          <cell r="K183">
            <v>2843.4601676377165</v>
          </cell>
          <cell r="L183">
            <v>1041</v>
          </cell>
        </row>
        <row r="184">
          <cell r="C184" t="str">
            <v>EA060COU0S0-070-A1</v>
          </cell>
          <cell r="D184" t="str">
            <v>PA18/1400</v>
          </cell>
          <cell r="E184">
            <v>1</v>
          </cell>
          <cell r="F184">
            <v>1525</v>
          </cell>
          <cell r="G184">
            <v>4165.491600045646</v>
          </cell>
          <cell r="H184">
            <v>41.65491600045646</v>
          </cell>
          <cell r="I184">
            <v>4207.1465160461021</v>
          </cell>
          <cell r="J184">
            <v>41.65491600045646</v>
          </cell>
          <cell r="K184">
            <v>4165.491600045646</v>
          </cell>
          <cell r="L184">
            <v>1525</v>
          </cell>
        </row>
        <row r="185">
          <cell r="C185" t="str">
            <v>EA060COU0S0-070-A2</v>
          </cell>
          <cell r="D185" t="str">
            <v>PA17/2150</v>
          </cell>
          <cell r="E185">
            <v>1</v>
          </cell>
          <cell r="F185">
            <v>1902</v>
          </cell>
          <cell r="G185">
            <v>5195.2557529749638</v>
          </cell>
          <cell r="H185">
            <v>51.95255752974964</v>
          </cell>
          <cell r="I185">
            <v>5247.2083105047132</v>
          </cell>
          <cell r="J185">
            <v>51.95255752974964</v>
          </cell>
          <cell r="K185">
            <v>5195.2557529749638</v>
          </cell>
          <cell r="L185">
            <v>1902</v>
          </cell>
        </row>
        <row r="186">
          <cell r="C186" t="str">
            <v>EC060COU0S0-120-S1</v>
          </cell>
          <cell r="D186" t="str">
            <v>PC18/400</v>
          </cell>
          <cell r="E186">
            <v>1</v>
          </cell>
          <cell r="F186">
            <v>3696</v>
          </cell>
          <cell r="G186">
            <v>2274.8039780032386</v>
          </cell>
          <cell r="H186">
            <v>22.748039780032386</v>
          </cell>
          <cell r="I186">
            <v>2297.5520177832709</v>
          </cell>
          <cell r="J186">
            <v>2297.5520177832709</v>
          </cell>
          <cell r="K186">
            <v>0</v>
          </cell>
          <cell r="L186">
            <v>3696</v>
          </cell>
        </row>
        <row r="187">
          <cell r="C187" t="str">
            <v>EA060COU0S0-120-S2</v>
          </cell>
          <cell r="D187" t="str">
            <v>PA17/1300</v>
          </cell>
          <cell r="E187">
            <v>1</v>
          </cell>
          <cell r="F187">
            <v>1372</v>
          </cell>
          <cell r="G187">
            <v>3747.5767050902468</v>
          </cell>
          <cell r="H187">
            <v>37.475767050902469</v>
          </cell>
          <cell r="I187">
            <v>3785.0524721411493</v>
          </cell>
          <cell r="J187">
            <v>37.475767050902469</v>
          </cell>
          <cell r="K187">
            <v>3747.5767050902468</v>
          </cell>
          <cell r="L187">
            <v>1372</v>
          </cell>
        </row>
        <row r="188">
          <cell r="C188" t="str">
            <v>EA060COU0S0-120-A1</v>
          </cell>
          <cell r="D188" t="str">
            <v>PA18/2150</v>
          </cell>
          <cell r="E188">
            <v>1</v>
          </cell>
          <cell r="F188">
            <v>2015</v>
          </cell>
          <cell r="G188">
            <v>5503.9118518635914</v>
          </cell>
          <cell r="H188">
            <v>55.039118518635917</v>
          </cell>
          <cell r="I188">
            <v>5558.9509703822278</v>
          </cell>
          <cell r="J188">
            <v>55.039118518635917</v>
          </cell>
          <cell r="K188">
            <v>5503.9118518635914</v>
          </cell>
          <cell r="L188">
            <v>2015</v>
          </cell>
        </row>
        <row r="189">
          <cell r="C189" t="str">
            <v>EA060COU0S0-120-A2</v>
          </cell>
          <cell r="D189" t="str">
            <v>PA17/3400</v>
          </cell>
          <cell r="E189">
            <v>1</v>
          </cell>
          <cell r="F189">
            <v>2562</v>
          </cell>
          <cell r="G189">
            <v>6998.025888076686</v>
          </cell>
          <cell r="H189">
            <v>69.980258880766868</v>
          </cell>
          <cell r="I189">
            <v>7068.006146957453</v>
          </cell>
          <cell r="J189">
            <v>69.980258880766868</v>
          </cell>
          <cell r="K189">
            <v>6998.025888076686</v>
          </cell>
          <cell r="L189">
            <v>2562</v>
          </cell>
        </row>
        <row r="190">
          <cell r="C190" t="str">
            <v>EC060COU0S09150-S1</v>
          </cell>
          <cell r="D190" t="str">
            <v>PC23/1600</v>
          </cell>
          <cell r="E190">
            <v>1</v>
          </cell>
          <cell r="F190">
            <v>6408</v>
          </cell>
          <cell r="G190">
            <v>3457.9721377214587</v>
          </cell>
          <cell r="H190">
            <v>34.579721377214589</v>
          </cell>
          <cell r="I190">
            <v>3492.5518590986735</v>
          </cell>
          <cell r="J190">
            <v>3492.5518590986735</v>
          </cell>
          <cell r="K190">
            <v>0</v>
          </cell>
          <cell r="L190">
            <v>6408</v>
          </cell>
        </row>
        <row r="191">
          <cell r="C191" t="str">
            <v>EA060COU0S09150-S2</v>
          </cell>
          <cell r="D191" t="str">
            <v>PA19/2700</v>
          </cell>
          <cell r="E191">
            <v>1</v>
          </cell>
          <cell r="F191">
            <v>2468</v>
          </cell>
          <cell r="G191">
            <v>6741.2677173197735</v>
          </cell>
          <cell r="H191">
            <v>67.412677173197736</v>
          </cell>
          <cell r="I191">
            <v>6808.6803944929716</v>
          </cell>
          <cell r="J191">
            <v>67.412677173197736</v>
          </cell>
          <cell r="K191">
            <v>6741.2677173197735</v>
          </cell>
          <cell r="L191">
            <v>2468</v>
          </cell>
        </row>
        <row r="192">
          <cell r="C192" t="str">
            <v>EA060COU0S09150-A1</v>
          </cell>
          <cell r="D192" t="str">
            <v>PA22/4300</v>
          </cell>
          <cell r="E192">
            <v>1</v>
          </cell>
          <cell r="F192">
            <v>3852</v>
          </cell>
          <cell r="G192">
            <v>10521.622061230053</v>
          </cell>
          <cell r="H192">
            <v>105.21622061230053</v>
          </cell>
          <cell r="I192">
            <v>10626.838281842354</v>
          </cell>
          <cell r="J192">
            <v>105.21622061230053</v>
          </cell>
          <cell r="K192">
            <v>10521.622061230053</v>
          </cell>
          <cell r="L192">
            <v>3852</v>
          </cell>
        </row>
        <row r="193">
          <cell r="C193" t="str">
            <v>EA060COU0S09150-A2</v>
          </cell>
          <cell r="D193" t="str">
            <v>PA22/6250</v>
          </cell>
          <cell r="E193">
            <v>1</v>
          </cell>
          <cell r="F193">
            <v>4926</v>
          </cell>
          <cell r="G193">
            <v>13455.220735622855</v>
          </cell>
          <cell r="H193">
            <v>134.55220735622856</v>
          </cell>
          <cell r="I193">
            <v>13589.772942979083</v>
          </cell>
          <cell r="J193">
            <v>134.55220735622856</v>
          </cell>
          <cell r="K193">
            <v>13455.220735622855</v>
          </cell>
          <cell r="L193">
            <v>4926</v>
          </cell>
        </row>
        <row r="194">
          <cell r="C194" t="str">
            <v>EC060COU0S0-240-S1</v>
          </cell>
          <cell r="D194" t="str">
            <v>PC18/600</v>
          </cell>
          <cell r="E194">
            <v>1</v>
          </cell>
          <cell r="F194">
            <v>3850</v>
          </cell>
          <cell r="G194">
            <v>2341.9897805831079</v>
          </cell>
          <cell r="H194">
            <v>23.419897805831081</v>
          </cell>
          <cell r="I194">
            <v>2365.409678388939</v>
          </cell>
          <cell r="J194">
            <v>2365.409678388939</v>
          </cell>
          <cell r="K194">
            <v>0</v>
          </cell>
          <cell r="L194">
            <v>3850</v>
          </cell>
        </row>
        <row r="195">
          <cell r="C195" t="str">
            <v>EA060COU0S0-240-S2</v>
          </cell>
          <cell r="D195" t="str">
            <v>PA17/2300</v>
          </cell>
          <cell r="E195">
            <v>1</v>
          </cell>
          <cell r="F195">
            <v>1987</v>
          </cell>
          <cell r="G195">
            <v>5427.4306946168517</v>
          </cell>
          <cell r="H195">
            <v>54.274306946168515</v>
          </cell>
          <cell r="I195">
            <v>5481.7050015630202</v>
          </cell>
          <cell r="J195">
            <v>54.274306946168515</v>
          </cell>
          <cell r="K195">
            <v>5427.4306946168517</v>
          </cell>
          <cell r="L195">
            <v>1987</v>
          </cell>
        </row>
        <row r="196">
          <cell r="C196" t="str">
            <v>EA060COU0S0-240-A1</v>
          </cell>
          <cell r="D196" t="str">
            <v>PA18/3950</v>
          </cell>
          <cell r="E196">
            <v>1</v>
          </cell>
          <cell r="F196">
            <v>2992</v>
          </cell>
          <cell r="G196">
            <v>8172.557945794475</v>
          </cell>
          <cell r="H196">
            <v>81.725579457944747</v>
          </cell>
          <cell r="I196">
            <v>8254.2835252524201</v>
          </cell>
          <cell r="J196">
            <v>81.725579457944747</v>
          </cell>
          <cell r="K196">
            <v>8172.557945794475</v>
          </cell>
          <cell r="L196">
            <v>2992</v>
          </cell>
        </row>
        <row r="197">
          <cell r="C197" t="str">
            <v>EA060COU0S0-240-A2</v>
          </cell>
          <cell r="D197" t="str">
            <v>PA18/6300</v>
          </cell>
          <cell r="E197">
            <v>1</v>
          </cell>
          <cell r="F197">
            <v>4053</v>
          </cell>
          <cell r="G197">
            <v>11070.647511465577</v>
          </cell>
          <cell r="H197">
            <v>110.70647511465577</v>
          </cell>
          <cell r="I197">
            <v>11181.353986580232</v>
          </cell>
          <cell r="J197">
            <v>110.70647511465577</v>
          </cell>
          <cell r="K197">
            <v>11070.647511465577</v>
          </cell>
          <cell r="L197">
            <v>4053</v>
          </cell>
        </row>
        <row r="198">
          <cell r="C198" t="str">
            <v>EC060COU0S0-300-S1</v>
          </cell>
          <cell r="D198" t="str">
            <v>PC18/600</v>
          </cell>
          <cell r="E198">
            <v>1</v>
          </cell>
          <cell r="F198">
            <v>3850</v>
          </cell>
          <cell r="G198">
            <v>2341.9897805831079</v>
          </cell>
          <cell r="H198">
            <v>23.419897805831081</v>
          </cell>
          <cell r="I198">
            <v>2365.409678388939</v>
          </cell>
          <cell r="J198">
            <v>2365.409678388939</v>
          </cell>
          <cell r="K198">
            <v>0</v>
          </cell>
          <cell r="L198">
            <v>3850</v>
          </cell>
        </row>
        <row r="199">
          <cell r="C199" t="str">
            <v>EA060COU0S0-300-S2</v>
          </cell>
          <cell r="D199" t="str">
            <v>PA17/2700</v>
          </cell>
          <cell r="E199">
            <v>1</v>
          </cell>
          <cell r="F199">
            <v>2206</v>
          </cell>
          <cell r="G199">
            <v>6025.6226030824237</v>
          </cell>
          <cell r="H199">
            <v>60.256226030824237</v>
          </cell>
          <cell r="I199">
            <v>6085.8788291132478</v>
          </cell>
          <cell r="J199">
            <v>60.256226030824237</v>
          </cell>
          <cell r="K199">
            <v>6025.6226030824237</v>
          </cell>
          <cell r="L199">
            <v>2206</v>
          </cell>
        </row>
        <row r="200">
          <cell r="C200" t="str">
            <v>EA060COU0S0-300-A1</v>
          </cell>
          <cell r="D200" t="str">
            <v>PA18/4700</v>
          </cell>
          <cell r="E200">
            <v>1</v>
          </cell>
          <cell r="F200">
            <v>3350</v>
          </cell>
          <cell r="G200">
            <v>9150.4241705920758</v>
          </cell>
          <cell r="H200">
            <v>91.504241705920762</v>
          </cell>
          <cell r="I200">
            <v>9241.9284122979971</v>
          </cell>
          <cell r="J200">
            <v>91.504241705920762</v>
          </cell>
          <cell r="K200">
            <v>9150.4241705920758</v>
          </cell>
          <cell r="L200">
            <v>3350</v>
          </cell>
        </row>
        <row r="201">
          <cell r="C201" t="str">
            <v>EA060COU0S0-300-A2</v>
          </cell>
          <cell r="D201" t="str">
            <v>PA18/7600</v>
          </cell>
          <cell r="E201">
            <v>1</v>
          </cell>
          <cell r="F201">
            <v>4579</v>
          </cell>
          <cell r="G201">
            <v>12507.400679743616</v>
          </cell>
          <cell r="H201">
            <v>125.07400679743616</v>
          </cell>
          <cell r="I201">
            <v>12632.474686541053</v>
          </cell>
          <cell r="J201">
            <v>125.07400679743616</v>
          </cell>
          <cell r="K201">
            <v>12507.400679743616</v>
          </cell>
          <cell r="L201">
            <v>4579</v>
          </cell>
        </row>
        <row r="202">
          <cell r="C202" t="str">
            <v>EC060COU0S0-400-S1</v>
          </cell>
          <cell r="D202" t="str">
            <v>PC18/700</v>
          </cell>
          <cell r="E202">
            <v>1</v>
          </cell>
          <cell r="F202">
            <v>3903</v>
          </cell>
          <cell r="G202">
            <v>2365.1121671852711</v>
          </cell>
          <cell r="H202">
            <v>23.65112167185271</v>
          </cell>
          <cell r="I202">
            <v>2388.7632888571238</v>
          </cell>
          <cell r="J202">
            <v>2388.7632888571238</v>
          </cell>
          <cell r="K202">
            <v>0</v>
          </cell>
          <cell r="L202">
            <v>3903</v>
          </cell>
        </row>
        <row r="203">
          <cell r="C203" t="str">
            <v>EA060COU0S0-400-S2</v>
          </cell>
          <cell r="D203" t="str">
            <v>PA17/3500</v>
          </cell>
          <cell r="E203">
            <v>1</v>
          </cell>
          <cell r="F203">
            <v>2611</v>
          </cell>
          <cell r="G203">
            <v>7131.8679132584803</v>
          </cell>
          <cell r="H203">
            <v>71.318679132584805</v>
          </cell>
          <cell r="I203">
            <v>7203.1865923910655</v>
          </cell>
          <cell r="J203">
            <v>71.318679132584805</v>
          </cell>
          <cell r="K203">
            <v>7131.8679132584803</v>
          </cell>
          <cell r="L203">
            <v>2611</v>
          </cell>
        </row>
        <row r="204">
          <cell r="C204" t="str">
            <v>EA060COU0S0-400-A1</v>
          </cell>
          <cell r="D204" t="str">
            <v>PA18/6100</v>
          </cell>
          <cell r="E204">
            <v>1</v>
          </cell>
          <cell r="F204">
            <v>3969</v>
          </cell>
          <cell r="G204">
            <v>10841.204039725357</v>
          </cell>
          <cell r="H204">
            <v>108.41204039725358</v>
          </cell>
          <cell r="I204">
            <v>10949.616080122611</v>
          </cell>
          <cell r="J204">
            <v>108.41204039725358</v>
          </cell>
          <cell r="K204">
            <v>10841.204039725357</v>
          </cell>
          <cell r="L204">
            <v>3969</v>
          </cell>
        </row>
        <row r="205">
          <cell r="C205" t="str">
            <v>EA060COU0S0-400-A2</v>
          </cell>
          <cell r="D205" t="str">
            <v>PA18/9900</v>
          </cell>
          <cell r="E205">
            <v>1</v>
          </cell>
          <cell r="F205">
            <v>5437</v>
          </cell>
          <cell r="G205">
            <v>14851.001855375855</v>
          </cell>
          <cell r="H205">
            <v>148.51001855375856</v>
          </cell>
          <cell r="I205">
            <v>14999.511873929614</v>
          </cell>
          <cell r="J205">
            <v>148.51001855375856</v>
          </cell>
          <cell r="K205">
            <v>14851.001855375855</v>
          </cell>
          <cell r="L205">
            <v>5437</v>
          </cell>
        </row>
        <row r="206">
          <cell r="C206" t="str">
            <v>EC060COU0D0-070-S1</v>
          </cell>
          <cell r="D206" t="str">
            <v>PC18/500</v>
          </cell>
          <cell r="E206">
            <v>1</v>
          </cell>
          <cell r="F206">
            <v>3819.2</v>
          </cell>
          <cell r="G206">
            <v>2328.5526200671343</v>
          </cell>
          <cell r="H206">
            <v>23.285526200671342</v>
          </cell>
          <cell r="I206">
            <v>2351.8381462678058</v>
          </cell>
          <cell r="J206">
            <v>2351.8381462678058</v>
          </cell>
          <cell r="K206">
            <v>0</v>
          </cell>
          <cell r="L206">
            <v>3819.2</v>
          </cell>
        </row>
        <row r="207">
          <cell r="C207" t="str">
            <v>EA060COU0D0-070-S2</v>
          </cell>
          <cell r="D207" t="str">
            <v>PA18/1550</v>
          </cell>
          <cell r="E207">
            <v>1</v>
          </cell>
          <cell r="F207">
            <v>1629</v>
          </cell>
          <cell r="G207">
            <v>4449.5644698192509</v>
          </cell>
          <cell r="H207">
            <v>44.495644698192507</v>
          </cell>
          <cell r="I207">
            <v>4494.0601145174433</v>
          </cell>
          <cell r="J207">
            <v>44.495644698192507</v>
          </cell>
          <cell r="K207">
            <v>4449.5644698192509</v>
          </cell>
          <cell r="L207">
            <v>1629</v>
          </cell>
        </row>
        <row r="208">
          <cell r="C208" t="str">
            <v>EA060COU0D0-070-A1</v>
          </cell>
          <cell r="D208" t="str">
            <v>PA18/1400</v>
          </cell>
          <cell r="E208">
            <v>2</v>
          </cell>
          <cell r="F208">
            <v>1525</v>
          </cell>
          <cell r="G208">
            <v>8330.983200091292</v>
          </cell>
          <cell r="H208">
            <v>83.30983200091292</v>
          </cell>
          <cell r="I208">
            <v>8414.2930320922042</v>
          </cell>
          <cell r="J208">
            <v>83.30983200091292</v>
          </cell>
          <cell r="K208">
            <v>8330.983200091292</v>
          </cell>
          <cell r="L208">
            <v>3050</v>
          </cell>
        </row>
        <row r="209">
          <cell r="C209" t="str">
            <v>EA060COU0D0-070-A2</v>
          </cell>
          <cell r="D209" t="str">
            <v>PA17/2150</v>
          </cell>
          <cell r="E209">
            <v>2</v>
          </cell>
          <cell r="F209">
            <v>1902</v>
          </cell>
          <cell r="G209">
            <v>10390.511505949928</v>
          </cell>
          <cell r="H209">
            <v>103.90511505949928</v>
          </cell>
          <cell r="I209">
            <v>10494.416621009426</v>
          </cell>
          <cell r="J209">
            <v>103.90511505949928</v>
          </cell>
          <cell r="K209">
            <v>10390.511505949928</v>
          </cell>
          <cell r="L209">
            <v>3804</v>
          </cell>
        </row>
        <row r="210">
          <cell r="C210" t="str">
            <v>EC060COU0D0-120-S1</v>
          </cell>
          <cell r="D210" t="str">
            <v>PC18/700</v>
          </cell>
          <cell r="E210">
            <v>1</v>
          </cell>
          <cell r="F210">
            <v>3903</v>
          </cell>
          <cell r="G210">
            <v>2365.1121671852711</v>
          </cell>
          <cell r="H210">
            <v>23.65112167185271</v>
          </cell>
          <cell r="I210">
            <v>2388.7632888571238</v>
          </cell>
          <cell r="J210">
            <v>2388.7632888571238</v>
          </cell>
          <cell r="K210">
            <v>0</v>
          </cell>
          <cell r="L210">
            <v>3903</v>
          </cell>
        </row>
        <row r="211">
          <cell r="C211" t="str">
            <v>EA060COU0D0-120-S2</v>
          </cell>
          <cell r="D211" t="str">
            <v>PA18/2400</v>
          </cell>
          <cell r="E211">
            <v>1</v>
          </cell>
          <cell r="F211">
            <v>2164</v>
          </cell>
          <cell r="G211">
            <v>5910.9008672123136</v>
          </cell>
          <cell r="H211">
            <v>59.109008672123139</v>
          </cell>
          <cell r="I211">
            <v>5970.009875884437</v>
          </cell>
          <cell r="J211">
            <v>59.109008672123139</v>
          </cell>
          <cell r="K211">
            <v>5910.9008672123136</v>
          </cell>
          <cell r="L211">
            <v>2164</v>
          </cell>
        </row>
        <row r="212">
          <cell r="C212" t="str">
            <v>EA060COU0D0-120-A1</v>
          </cell>
          <cell r="D212" t="str">
            <v>PA18/2150</v>
          </cell>
          <cell r="E212">
            <v>2</v>
          </cell>
          <cell r="F212">
            <v>2015</v>
          </cell>
          <cell r="G212">
            <v>11007.823703727183</v>
          </cell>
          <cell r="H212">
            <v>110.07823703727183</v>
          </cell>
          <cell r="I212">
            <v>11117.901940764456</v>
          </cell>
          <cell r="J212">
            <v>110.07823703727183</v>
          </cell>
          <cell r="K212">
            <v>11007.823703727183</v>
          </cell>
          <cell r="L212">
            <v>4030</v>
          </cell>
        </row>
        <row r="213">
          <cell r="C213" t="str">
            <v>EA060COU0D0-120-A2</v>
          </cell>
          <cell r="D213" t="str">
            <v>PA17/3400</v>
          </cell>
          <cell r="E213">
            <v>2</v>
          </cell>
          <cell r="F213">
            <v>2562</v>
          </cell>
          <cell r="G213">
            <v>13996.051776153372</v>
          </cell>
          <cell r="H213">
            <v>139.96051776153374</v>
          </cell>
          <cell r="I213">
            <v>14136.012293914906</v>
          </cell>
          <cell r="J213">
            <v>139.96051776153374</v>
          </cell>
          <cell r="K213">
            <v>13996.051776153372</v>
          </cell>
          <cell r="L213">
            <v>5124</v>
          </cell>
        </row>
        <row r="214">
          <cell r="C214" t="str">
            <v>EC060COU0D09150-S1</v>
          </cell>
          <cell r="D214" t="str">
            <v>PC25/3400</v>
          </cell>
          <cell r="E214">
            <v>1</v>
          </cell>
          <cell r="F214">
            <v>7849</v>
          </cell>
          <cell r="G214">
            <v>4086.6392904330937</v>
          </cell>
          <cell r="H214">
            <v>40.866392904330937</v>
          </cell>
          <cell r="I214">
            <v>4127.5056833374247</v>
          </cell>
          <cell r="J214">
            <v>4127.5056833374247</v>
          </cell>
          <cell r="K214">
            <v>0</v>
          </cell>
          <cell r="L214">
            <v>7849</v>
          </cell>
        </row>
        <row r="215">
          <cell r="C215" t="str">
            <v>EA060COU0D09150-S2</v>
          </cell>
          <cell r="D215" t="str">
            <v>PA21/5850</v>
          </cell>
          <cell r="E215">
            <v>1</v>
          </cell>
          <cell r="F215">
            <v>4501</v>
          </cell>
          <cell r="G215">
            <v>12294.346027413412</v>
          </cell>
          <cell r="H215">
            <v>122.94346027413413</v>
          </cell>
          <cell r="I215">
            <v>12417.289487687547</v>
          </cell>
          <cell r="J215">
            <v>122.94346027413413</v>
          </cell>
          <cell r="K215">
            <v>12294.346027413412</v>
          </cell>
          <cell r="L215">
            <v>4501</v>
          </cell>
        </row>
        <row r="216">
          <cell r="C216" t="str">
            <v>EA060COU0D09150-A1</v>
          </cell>
          <cell r="D216" t="str">
            <v>PA22/4500</v>
          </cell>
          <cell r="E216">
            <v>2</v>
          </cell>
          <cell r="F216">
            <v>3962</v>
          </cell>
          <cell r="G216">
            <v>21644.167500827345</v>
          </cell>
          <cell r="H216">
            <v>216.44167500827345</v>
          </cell>
          <cell r="I216">
            <v>21860.60917583562</v>
          </cell>
          <cell r="J216">
            <v>216.44167500827345</v>
          </cell>
          <cell r="K216">
            <v>21644.167500827345</v>
          </cell>
          <cell r="L216">
            <v>7924</v>
          </cell>
        </row>
        <row r="217">
          <cell r="C217" t="str">
            <v>EA060COU0D09150-A2</v>
          </cell>
          <cell r="D217" t="str">
            <v>PA22/6550</v>
          </cell>
          <cell r="E217">
            <v>2</v>
          </cell>
          <cell r="F217">
            <v>5066</v>
          </cell>
          <cell r="G217">
            <v>27675.253043713106</v>
          </cell>
          <cell r="H217">
            <v>276.75253043713104</v>
          </cell>
          <cell r="I217">
            <v>27952.005574150236</v>
          </cell>
          <cell r="J217">
            <v>276.75253043713104</v>
          </cell>
          <cell r="K217">
            <v>27675.253043713106</v>
          </cell>
          <cell r="L217">
            <v>10132</v>
          </cell>
        </row>
        <row r="218">
          <cell r="C218" t="str">
            <v>EC060COU0D0-240-S1</v>
          </cell>
          <cell r="D218" t="str">
            <v>PC18/1000</v>
          </cell>
          <cell r="E218">
            <v>1</v>
          </cell>
          <cell r="F218">
            <v>4123.04</v>
          </cell>
          <cell r="G218">
            <v>2461.1093360143259</v>
          </cell>
          <cell r="H218">
            <v>24.611093360143258</v>
          </cell>
          <cell r="I218">
            <v>2485.7204293744689</v>
          </cell>
          <cell r="J218">
            <v>2485.7204293744689</v>
          </cell>
          <cell r="K218">
            <v>0</v>
          </cell>
          <cell r="L218">
            <v>4123.04</v>
          </cell>
        </row>
        <row r="219">
          <cell r="C219" t="str">
            <v>EA060COU0D0-240-S2</v>
          </cell>
          <cell r="D219" t="str">
            <v>PA18/4300</v>
          </cell>
          <cell r="E219">
            <v>1</v>
          </cell>
          <cell r="F219">
            <v>3162</v>
          </cell>
          <cell r="G219">
            <v>8636.9078290782509</v>
          </cell>
          <cell r="H219">
            <v>86.369078290782511</v>
          </cell>
          <cell r="I219">
            <v>8723.2769073690342</v>
          </cell>
          <cell r="J219">
            <v>86.369078290782511</v>
          </cell>
          <cell r="K219">
            <v>8636.9078290782509</v>
          </cell>
          <cell r="L219">
            <v>3162</v>
          </cell>
        </row>
        <row r="220">
          <cell r="C220" t="str">
            <v>EA060COU0D0-240-A1</v>
          </cell>
          <cell r="D220" t="str">
            <v>PA18/3950</v>
          </cell>
          <cell r="E220">
            <v>2</v>
          </cell>
          <cell r="F220">
            <v>2992</v>
          </cell>
          <cell r="G220">
            <v>16345.11589158895</v>
          </cell>
          <cell r="H220">
            <v>163.45115891588949</v>
          </cell>
          <cell r="I220">
            <v>16508.56705050484</v>
          </cell>
          <cell r="J220">
            <v>163.45115891588949</v>
          </cell>
          <cell r="K220">
            <v>16345.11589158895</v>
          </cell>
          <cell r="L220">
            <v>5984</v>
          </cell>
        </row>
        <row r="221">
          <cell r="C221" t="str">
            <v>EA060COU0D0-240-A2</v>
          </cell>
          <cell r="D221" t="str">
            <v>PA18/6300</v>
          </cell>
          <cell r="E221">
            <v>2</v>
          </cell>
          <cell r="F221">
            <v>4053</v>
          </cell>
          <cell r="G221">
            <v>22141.295022931154</v>
          </cell>
          <cell r="H221">
            <v>221.41295022931155</v>
          </cell>
          <cell r="I221">
            <v>22362.707973160464</v>
          </cell>
          <cell r="J221">
            <v>221.41295022931155</v>
          </cell>
          <cell r="K221">
            <v>22141.295022931154</v>
          </cell>
          <cell r="L221">
            <v>8106</v>
          </cell>
        </row>
        <row r="222">
          <cell r="C222" t="str">
            <v>EC060COU0D0-300-S1</v>
          </cell>
          <cell r="D222" t="str">
            <v>PC19/1100</v>
          </cell>
          <cell r="E222">
            <v>1</v>
          </cell>
          <cell r="F222">
            <v>4518.424343909126</v>
          </cell>
          <cell r="G222">
            <v>2633.6042351899737</v>
          </cell>
          <cell r="H222">
            <v>26.336042351899739</v>
          </cell>
          <cell r="I222">
            <v>2659.9402775418735</v>
          </cell>
          <cell r="J222">
            <v>2659.9402775418735</v>
          </cell>
          <cell r="K222">
            <v>0</v>
          </cell>
          <cell r="L222">
            <v>4518.424343909126</v>
          </cell>
        </row>
        <row r="223">
          <cell r="C223" t="str">
            <v>EA060COU0D0-300-S2</v>
          </cell>
          <cell r="D223" t="str">
            <v>PA18/5100</v>
          </cell>
          <cell r="E223">
            <v>1</v>
          </cell>
          <cell r="F223">
            <v>3533</v>
          </cell>
          <cell r="G223">
            <v>9650.2831625975523</v>
          </cell>
          <cell r="H223">
            <v>96.502831625975531</v>
          </cell>
          <cell r="I223">
            <v>9746.7859942235282</v>
          </cell>
          <cell r="J223">
            <v>96.502831625975531</v>
          </cell>
          <cell r="K223">
            <v>9650.2831625975523</v>
          </cell>
          <cell r="L223">
            <v>3533</v>
          </cell>
        </row>
        <row r="224">
          <cell r="C224" t="str">
            <v>EA060COU0D0-300-A1</v>
          </cell>
          <cell r="D224" t="str">
            <v>PA18/4700</v>
          </cell>
          <cell r="E224">
            <v>2</v>
          </cell>
          <cell r="F224">
            <v>3350</v>
          </cell>
          <cell r="G224">
            <v>18300.848341184152</v>
          </cell>
          <cell r="H224">
            <v>183.00848341184152</v>
          </cell>
          <cell r="I224">
            <v>18483.856824595994</v>
          </cell>
          <cell r="J224">
            <v>183.00848341184152</v>
          </cell>
          <cell r="K224">
            <v>18300.848341184152</v>
          </cell>
          <cell r="L224">
            <v>6700</v>
          </cell>
        </row>
        <row r="225">
          <cell r="C225" t="str">
            <v>EA060COU0D0-300-A2</v>
          </cell>
          <cell r="D225" t="str">
            <v>PA18/7600</v>
          </cell>
          <cell r="E225">
            <v>2</v>
          </cell>
          <cell r="F225">
            <v>4579</v>
          </cell>
          <cell r="G225">
            <v>25014.801359487232</v>
          </cell>
          <cell r="H225">
            <v>250.14801359487231</v>
          </cell>
          <cell r="I225">
            <v>25264.949373082105</v>
          </cell>
          <cell r="J225">
            <v>250.14801359487231</v>
          </cell>
          <cell r="K225">
            <v>25014.801359487232</v>
          </cell>
          <cell r="L225">
            <v>9158</v>
          </cell>
        </row>
        <row r="226">
          <cell r="C226" t="str">
            <v>EC060COU0D0-400-S1</v>
          </cell>
          <cell r="D226" t="str">
            <v>PC18/1300</v>
          </cell>
          <cell r="E226">
            <v>1</v>
          </cell>
          <cell r="F226">
            <v>4328.09</v>
          </cell>
          <cell r="G226">
            <v>2550.5667958779768</v>
          </cell>
          <cell r="H226">
            <v>25.505667958779767</v>
          </cell>
          <cell r="I226">
            <v>2576.0724638367565</v>
          </cell>
          <cell r="J226">
            <v>2576.0724638367565</v>
          </cell>
          <cell r="K226">
            <v>0</v>
          </cell>
          <cell r="L226">
            <v>4328.09</v>
          </cell>
        </row>
        <row r="227">
          <cell r="C227" t="str">
            <v>EA060COU0D0-400-S2</v>
          </cell>
          <cell r="D227" t="str">
            <v>PA18/6600</v>
          </cell>
          <cell r="E227">
            <v>1</v>
          </cell>
          <cell r="F227">
            <v>4177</v>
          </cell>
          <cell r="G227">
            <v>11409.349779272567</v>
          </cell>
          <cell r="H227">
            <v>114.09349779272567</v>
          </cell>
          <cell r="I227">
            <v>11523.443277065293</v>
          </cell>
          <cell r="J227">
            <v>114.09349779272567</v>
          </cell>
          <cell r="K227">
            <v>11409.349779272567</v>
          </cell>
          <cell r="L227">
            <v>4177</v>
          </cell>
        </row>
        <row r="228">
          <cell r="C228" t="str">
            <v>EA060COU0D0-400-A1</v>
          </cell>
          <cell r="D228" t="str">
            <v>PA18/6100</v>
          </cell>
          <cell r="E228">
            <v>2</v>
          </cell>
          <cell r="F228">
            <v>3969</v>
          </cell>
          <cell r="G228">
            <v>21682.408079450714</v>
          </cell>
          <cell r="H228">
            <v>216.82408079450715</v>
          </cell>
          <cell r="I228">
            <v>21899.232160245221</v>
          </cell>
          <cell r="J228">
            <v>216.82408079450715</v>
          </cell>
          <cell r="K228">
            <v>21682.408079450714</v>
          </cell>
          <cell r="L228">
            <v>7938</v>
          </cell>
        </row>
        <row r="229">
          <cell r="C229" t="str">
            <v>EA060COU0D0-400-A2</v>
          </cell>
          <cell r="D229" t="str">
            <v>PA18/9900</v>
          </cell>
          <cell r="E229">
            <v>2</v>
          </cell>
          <cell r="F229">
            <v>5437</v>
          </cell>
          <cell r="G229">
            <v>29702.003710751709</v>
          </cell>
          <cell r="H229">
            <v>297.02003710751711</v>
          </cell>
          <cell r="I229">
            <v>29999.023747859228</v>
          </cell>
          <cell r="J229">
            <v>297.02003710751711</v>
          </cell>
          <cell r="K229">
            <v>29702.003710751709</v>
          </cell>
          <cell r="L229">
            <v>10874</v>
          </cell>
        </row>
        <row r="230">
          <cell r="C230" t="str">
            <v>EC060COU0D0-500-S1</v>
          </cell>
          <cell r="D230" t="str">
            <v>PC18/1400</v>
          </cell>
          <cell r="E230">
            <v>1</v>
          </cell>
          <cell r="F230">
            <v>4397.8887878787882</v>
          </cell>
          <cell r="G230">
            <v>2581.018013947707</v>
          </cell>
          <cell r="H230">
            <v>25.810180139477069</v>
          </cell>
          <cell r="I230">
            <v>2606.8281940871839</v>
          </cell>
          <cell r="J230">
            <v>2606.8281940871839</v>
          </cell>
          <cell r="K230">
            <v>0</v>
          </cell>
          <cell r="L230">
            <v>4397.8887878787882</v>
          </cell>
        </row>
        <row r="231">
          <cell r="C231" t="str">
            <v>EA060COU0D0-500-S2</v>
          </cell>
          <cell r="D231" t="str">
            <v>PA18/7950</v>
          </cell>
          <cell r="E231">
            <v>1</v>
          </cell>
          <cell r="F231">
            <v>4715</v>
          </cell>
          <cell r="G231">
            <v>12878.880586370638</v>
          </cell>
          <cell r="H231">
            <v>128.78880586370639</v>
          </cell>
          <cell r="I231">
            <v>13007.669392234346</v>
          </cell>
          <cell r="J231">
            <v>128.78880586370639</v>
          </cell>
          <cell r="K231">
            <v>12878.880586370638</v>
          </cell>
          <cell r="L231">
            <v>4715</v>
          </cell>
        </row>
        <row r="232">
          <cell r="C232" t="str">
            <v>EA060COU0D0-500-A1</v>
          </cell>
          <cell r="D232" t="str">
            <v>PA18/7400</v>
          </cell>
          <cell r="E232">
            <v>2</v>
          </cell>
          <cell r="F232">
            <v>4500</v>
          </cell>
          <cell r="G232">
            <v>24583.229115023485</v>
          </cell>
          <cell r="H232">
            <v>245.83229115023485</v>
          </cell>
          <cell r="I232">
            <v>24829.061406173721</v>
          </cell>
          <cell r="J232">
            <v>245.83229115023485</v>
          </cell>
          <cell r="K232">
            <v>24583.229115023485</v>
          </cell>
          <cell r="L232">
            <v>9000</v>
          </cell>
        </row>
        <row r="233">
          <cell r="C233" t="str">
            <v>EA060COU0D0-500-A2</v>
          </cell>
          <cell r="D233" t="str">
            <v>PA18/12100</v>
          </cell>
          <cell r="E233">
            <v>2</v>
          </cell>
          <cell r="F233">
            <v>6195</v>
          </cell>
          <cell r="G233">
            <v>33842.912081682334</v>
          </cell>
          <cell r="H233">
            <v>338.42912081682334</v>
          </cell>
          <cell r="I233">
            <v>34181.341202499156</v>
          </cell>
          <cell r="J233">
            <v>338.42912081682334</v>
          </cell>
          <cell r="K233">
            <v>33842.912081682334</v>
          </cell>
          <cell r="L233">
            <v>12390</v>
          </cell>
        </row>
        <row r="234">
          <cell r="C234" t="str">
            <v>EC060SIU0S1-070-S1</v>
          </cell>
          <cell r="D234" t="str">
            <v>PC21/500</v>
          </cell>
          <cell r="E234">
            <v>1</v>
          </cell>
          <cell r="F234">
            <v>4812.5</v>
          </cell>
          <cell r="G234">
            <v>2761.9010467072922</v>
          </cell>
          <cell r="H234">
            <v>27.619010467072922</v>
          </cell>
          <cell r="I234">
            <v>2789.5200571743649</v>
          </cell>
          <cell r="J234">
            <v>2789.5200571743649</v>
          </cell>
          <cell r="K234">
            <v>0</v>
          </cell>
          <cell r="L234">
            <v>4812.5</v>
          </cell>
        </row>
        <row r="235">
          <cell r="C235" t="str">
            <v>EA060SIU0S1-070-S2</v>
          </cell>
          <cell r="D235" t="str">
            <v>PA21/1300</v>
          </cell>
          <cell r="E235">
            <v>1</v>
          </cell>
          <cell r="F235">
            <v>1697</v>
          </cell>
          <cell r="G235">
            <v>4635.3044231327622</v>
          </cell>
          <cell r="H235">
            <v>46.353044231327623</v>
          </cell>
          <cell r="I235">
            <v>4681.6574673640898</v>
          </cell>
          <cell r="J235">
            <v>46.353044231327623</v>
          </cell>
          <cell r="K235">
            <v>4635.3044231327622</v>
          </cell>
          <cell r="L235">
            <v>1697</v>
          </cell>
        </row>
        <row r="236">
          <cell r="C236" t="str">
            <v>EA060SIU0S1-070-A1</v>
          </cell>
          <cell r="D236" t="str">
            <v>PA21/2150</v>
          </cell>
          <cell r="E236">
            <v>1</v>
          </cell>
          <cell r="F236">
            <v>2354</v>
          </cell>
          <cell r="G236">
            <v>6429.8801485294762</v>
          </cell>
          <cell r="H236">
            <v>64.29880148529476</v>
          </cell>
          <cell r="I236">
            <v>6494.1789500147706</v>
          </cell>
          <cell r="J236">
            <v>64.29880148529476</v>
          </cell>
          <cell r="K236">
            <v>6429.8801485294762</v>
          </cell>
          <cell r="L236">
            <v>2354</v>
          </cell>
        </row>
        <row r="237">
          <cell r="C237" t="str">
            <v>EA060SIU0S1-070-A2</v>
          </cell>
          <cell r="D237" t="str">
            <v>PA21/3300</v>
          </cell>
          <cell r="E237">
            <v>1</v>
          </cell>
          <cell r="F237">
            <v>3110</v>
          </cell>
          <cell r="G237">
            <v>8494.8713941914484</v>
          </cell>
          <cell r="H237">
            <v>84.948713941914491</v>
          </cell>
          <cell r="I237">
            <v>8579.8201081333627</v>
          </cell>
          <cell r="J237">
            <v>84.948713941914491</v>
          </cell>
          <cell r="K237">
            <v>8494.8713941914484</v>
          </cell>
          <cell r="L237">
            <v>3110</v>
          </cell>
        </row>
        <row r="238">
          <cell r="C238" t="str">
            <v>EC060SIU0S1-120-S1</v>
          </cell>
          <cell r="D238" t="str">
            <v>PC21/600</v>
          </cell>
          <cell r="E238">
            <v>1</v>
          </cell>
          <cell r="F238">
            <v>4774</v>
          </cell>
          <cell r="G238">
            <v>2745.1045960623246</v>
          </cell>
          <cell r="H238">
            <v>27.451045960623247</v>
          </cell>
          <cell r="I238">
            <v>2772.5556420229477</v>
          </cell>
          <cell r="J238">
            <v>2772.5556420229477</v>
          </cell>
          <cell r="K238">
            <v>0</v>
          </cell>
          <cell r="L238">
            <v>4774</v>
          </cell>
        </row>
        <row r="239">
          <cell r="C239" t="str">
            <v>EA060SIU0S1-120-S2</v>
          </cell>
          <cell r="D239" t="str">
            <v>PA21/1650</v>
          </cell>
          <cell r="E239">
            <v>1</v>
          </cell>
          <cell r="F239">
            <v>1982</v>
          </cell>
          <cell r="G239">
            <v>5413.773345108506</v>
          </cell>
          <cell r="H239">
            <v>54.137733451085062</v>
          </cell>
          <cell r="I239">
            <v>5467.9110785595913</v>
          </cell>
          <cell r="J239">
            <v>54.137733451085062</v>
          </cell>
          <cell r="K239">
            <v>5413.773345108506</v>
          </cell>
          <cell r="L239">
            <v>1982</v>
          </cell>
        </row>
        <row r="240">
          <cell r="C240" t="str">
            <v>EA060SIU0S1-120-A1</v>
          </cell>
          <cell r="D240" t="str">
            <v>PA21/2750</v>
          </cell>
          <cell r="E240">
            <v>1</v>
          </cell>
          <cell r="F240">
            <v>2762</v>
          </cell>
          <cell r="G240">
            <v>7544.3198684105409</v>
          </cell>
          <cell r="H240">
            <v>75.443198684105411</v>
          </cell>
          <cell r="I240">
            <v>7619.7630670946464</v>
          </cell>
          <cell r="J240">
            <v>75.443198684105411</v>
          </cell>
          <cell r="K240">
            <v>7544.3198684105409</v>
          </cell>
          <cell r="L240">
            <v>2762</v>
          </cell>
        </row>
        <row r="241">
          <cell r="C241" t="str">
            <v>EA060SIU0S1-120-A2</v>
          </cell>
          <cell r="D241" t="str">
            <v>PA21/4300</v>
          </cell>
          <cell r="E241">
            <v>1</v>
          </cell>
          <cell r="F241">
            <v>3694</v>
          </cell>
          <cell r="G241">
            <v>10090.049816766306</v>
          </cell>
          <cell r="H241">
            <v>100.90049816766306</v>
          </cell>
          <cell r="I241">
            <v>10190.950314933969</v>
          </cell>
          <cell r="J241">
            <v>100.90049816766306</v>
          </cell>
          <cell r="K241">
            <v>10090.049816766306</v>
          </cell>
          <cell r="L241">
            <v>3694</v>
          </cell>
        </row>
        <row r="242">
          <cell r="C242" t="str">
            <v>EC060SIU0S1-240-S1</v>
          </cell>
          <cell r="D242" t="str">
            <v>PC21/700</v>
          </cell>
          <cell r="E242">
            <v>1</v>
          </cell>
          <cell r="F242">
            <v>5043.5</v>
          </cell>
          <cell r="G242">
            <v>2862.679750577096</v>
          </cell>
          <cell r="H242">
            <v>28.626797505770959</v>
          </cell>
          <cell r="I242">
            <v>2891.3065480828668</v>
          </cell>
          <cell r="J242">
            <v>2891.3065480828668</v>
          </cell>
          <cell r="K242">
            <v>0</v>
          </cell>
          <cell r="L242">
            <v>5043.5</v>
          </cell>
        </row>
        <row r="243">
          <cell r="C243" t="str">
            <v>EA060SIU0S1-240-S2</v>
          </cell>
          <cell r="D243" t="str">
            <v>PA21/2400</v>
          </cell>
          <cell r="E243">
            <v>1</v>
          </cell>
          <cell r="F243">
            <v>2529</v>
          </cell>
          <cell r="G243">
            <v>6907.8873813215996</v>
          </cell>
          <cell r="H243">
            <v>69.078873813215992</v>
          </cell>
          <cell r="I243">
            <v>6976.9662551348156</v>
          </cell>
          <cell r="J243">
            <v>69.078873813215992</v>
          </cell>
          <cell r="K243">
            <v>6907.8873813215996</v>
          </cell>
          <cell r="L243">
            <v>2529</v>
          </cell>
        </row>
        <row r="244">
          <cell r="C244" t="str">
            <v>EA060SIU0S1-240-A1</v>
          </cell>
          <cell r="D244" t="str">
            <v>PA21/4050</v>
          </cell>
          <cell r="E244">
            <v>1</v>
          </cell>
          <cell r="F244">
            <v>3553</v>
          </cell>
          <cell r="G244">
            <v>9704.912560630939</v>
          </cell>
          <cell r="H244">
            <v>97.049125606309389</v>
          </cell>
          <cell r="I244">
            <v>9801.9616862372477</v>
          </cell>
          <cell r="J244">
            <v>97.049125606309389</v>
          </cell>
          <cell r="K244">
            <v>9704.912560630939</v>
          </cell>
          <cell r="L244">
            <v>3553</v>
          </cell>
        </row>
        <row r="245">
          <cell r="C245" t="str">
            <v>EA060SIU0S1-240-A2</v>
          </cell>
          <cell r="D245" t="str">
            <v>PA21/6400</v>
          </cell>
          <cell r="E245">
            <v>1</v>
          </cell>
          <cell r="F245">
            <v>4783</v>
          </cell>
          <cell r="G245">
            <v>13064.620539684149</v>
          </cell>
          <cell r="H245">
            <v>130.64620539684148</v>
          </cell>
          <cell r="I245">
            <v>13195.266745080989</v>
          </cell>
          <cell r="J245">
            <v>130.64620539684148</v>
          </cell>
          <cell r="K245">
            <v>13064.620539684149</v>
          </cell>
          <cell r="L245">
            <v>4783</v>
          </cell>
        </row>
        <row r="246">
          <cell r="C246" t="str">
            <v>EC060SIU0D1-070-S1</v>
          </cell>
          <cell r="D246" t="str">
            <v>PC21/700</v>
          </cell>
          <cell r="E246">
            <v>1</v>
          </cell>
          <cell r="F246">
            <v>5043.5</v>
          </cell>
          <cell r="G246">
            <v>2862.679750577096</v>
          </cell>
          <cell r="H246">
            <v>28.626797505770959</v>
          </cell>
          <cell r="I246">
            <v>2891.3065480828668</v>
          </cell>
          <cell r="J246">
            <v>2891.3065480828668</v>
          </cell>
          <cell r="K246">
            <v>0</v>
          </cell>
          <cell r="L246">
            <v>5043.5</v>
          </cell>
        </row>
        <row r="247">
          <cell r="C247" t="str">
            <v>EA060SIU0D1-070-S2</v>
          </cell>
          <cell r="D247" t="str">
            <v>PA21/1950</v>
          </cell>
          <cell r="E247">
            <v>1</v>
          </cell>
          <cell r="F247">
            <v>2209</v>
          </cell>
          <cell r="G247">
            <v>6033.8170127874309</v>
          </cell>
          <cell r="H247">
            <v>60.338170127874314</v>
          </cell>
          <cell r="I247">
            <v>6094.155182915305</v>
          </cell>
          <cell r="J247">
            <v>60.338170127874314</v>
          </cell>
          <cell r="K247">
            <v>6033.8170127874309</v>
          </cell>
          <cell r="L247">
            <v>2209</v>
          </cell>
        </row>
        <row r="248">
          <cell r="C248" t="str">
            <v>EA060SIU0D1-070-A1</v>
          </cell>
          <cell r="D248" t="str">
            <v>PA21/2150</v>
          </cell>
          <cell r="E248">
            <v>2</v>
          </cell>
          <cell r="F248">
            <v>2354</v>
          </cell>
          <cell r="G248">
            <v>12859.760297058952</v>
          </cell>
          <cell r="H248">
            <v>128.59760297058952</v>
          </cell>
          <cell r="I248">
            <v>12988.357900029541</v>
          </cell>
          <cell r="J248">
            <v>128.59760297058952</v>
          </cell>
          <cell r="K248">
            <v>12859.760297058952</v>
          </cell>
          <cell r="L248">
            <v>4708</v>
          </cell>
        </row>
        <row r="249">
          <cell r="C249" t="str">
            <v>EA060SIU0D1-070-A2</v>
          </cell>
          <cell r="D249" t="str">
            <v>PA21/3300</v>
          </cell>
          <cell r="E249">
            <v>2</v>
          </cell>
          <cell r="F249">
            <v>3110</v>
          </cell>
          <cell r="G249">
            <v>16989.742788382897</v>
          </cell>
          <cell r="H249">
            <v>169.89742788382898</v>
          </cell>
          <cell r="I249">
            <v>17159.640216266725</v>
          </cell>
          <cell r="J249">
            <v>169.89742788382898</v>
          </cell>
          <cell r="K249">
            <v>16989.742788382897</v>
          </cell>
          <cell r="L249">
            <v>6220</v>
          </cell>
        </row>
        <row r="250">
          <cell r="C250" t="str">
            <v>EC060SIU0D1-120-S1</v>
          </cell>
          <cell r="D250" t="str">
            <v>PC21/800</v>
          </cell>
          <cell r="E250">
            <v>1</v>
          </cell>
          <cell r="F250">
            <v>4918</v>
          </cell>
          <cell r="G250">
            <v>2807.9276841889559</v>
          </cell>
          <cell r="H250">
            <v>28.079276841889559</v>
          </cell>
          <cell r="I250">
            <v>2836.0069610308456</v>
          </cell>
          <cell r="J250">
            <v>2836.0069610308456</v>
          </cell>
          <cell r="K250">
            <v>0</v>
          </cell>
          <cell r="L250">
            <v>4918</v>
          </cell>
        </row>
        <row r="251">
          <cell r="C251" t="str">
            <v>EA060SIU0D1-120-S2</v>
          </cell>
          <cell r="D251" t="str">
            <v>PA21/2650</v>
          </cell>
          <cell r="E251">
            <v>1</v>
          </cell>
          <cell r="F251">
            <v>2697</v>
          </cell>
          <cell r="G251">
            <v>7366.7743248020379</v>
          </cell>
          <cell r="H251">
            <v>73.667743248020386</v>
          </cell>
          <cell r="I251">
            <v>7440.442068050058</v>
          </cell>
          <cell r="J251">
            <v>73.667743248020386</v>
          </cell>
          <cell r="K251">
            <v>7366.7743248020379</v>
          </cell>
          <cell r="L251">
            <v>2697</v>
          </cell>
        </row>
        <row r="252">
          <cell r="C252" t="str">
            <v>EA060SIU0D1-120-A1</v>
          </cell>
          <cell r="D252" t="str">
            <v>PA21/2750</v>
          </cell>
          <cell r="E252">
            <v>2</v>
          </cell>
          <cell r="F252">
            <v>2762</v>
          </cell>
          <cell r="G252">
            <v>15088.639736821082</v>
          </cell>
          <cell r="H252">
            <v>150.88639736821082</v>
          </cell>
          <cell r="I252">
            <v>15239.526134189293</v>
          </cell>
          <cell r="J252">
            <v>150.88639736821082</v>
          </cell>
          <cell r="K252">
            <v>15088.639736821082</v>
          </cell>
          <cell r="L252">
            <v>5524</v>
          </cell>
        </row>
        <row r="253">
          <cell r="C253" t="str">
            <v>EA060SIU0D1-120-A2</v>
          </cell>
          <cell r="D253" t="str">
            <v>PA21/4300</v>
          </cell>
          <cell r="E253">
            <v>2</v>
          </cell>
          <cell r="F253">
            <v>3694</v>
          </cell>
          <cell r="G253">
            <v>20180.099633532613</v>
          </cell>
          <cell r="H253">
            <v>201.80099633532612</v>
          </cell>
          <cell r="I253">
            <v>20381.900629867938</v>
          </cell>
          <cell r="J253">
            <v>201.80099633532612</v>
          </cell>
          <cell r="K253">
            <v>20180.099633532613</v>
          </cell>
          <cell r="L253">
            <v>7388</v>
          </cell>
        </row>
        <row r="254">
          <cell r="C254" t="str">
            <v>EC060SIU0D1-240-S1</v>
          </cell>
          <cell r="D254" t="str">
            <v>PC21/1100</v>
          </cell>
          <cell r="E254">
            <v>1</v>
          </cell>
          <cell r="F254">
            <v>5064.9904761904754</v>
          </cell>
          <cell r="G254">
            <v>2872.0554316854123</v>
          </cell>
          <cell r="H254">
            <v>28.720554316854123</v>
          </cell>
          <cell r="I254">
            <v>2900.7759860022666</v>
          </cell>
          <cell r="J254">
            <v>2900.7759860022666</v>
          </cell>
          <cell r="K254">
            <v>0</v>
          </cell>
          <cell r="L254">
            <v>5064.9904761904754</v>
          </cell>
        </row>
        <row r="255">
          <cell r="C255" t="str">
            <v>EA060SIU0D1-240-S2</v>
          </cell>
          <cell r="D255" t="str">
            <v>PA21/4050</v>
          </cell>
          <cell r="E255">
            <v>1</v>
          </cell>
          <cell r="F255">
            <v>3553</v>
          </cell>
          <cell r="G255">
            <v>9704.912560630939</v>
          </cell>
          <cell r="H255">
            <v>97.049125606309389</v>
          </cell>
          <cell r="I255">
            <v>9801.9616862372477</v>
          </cell>
          <cell r="J255">
            <v>97.049125606309389</v>
          </cell>
          <cell r="K255">
            <v>9704.912560630939</v>
          </cell>
          <cell r="L255">
            <v>3553</v>
          </cell>
        </row>
        <row r="256">
          <cell r="C256" t="str">
            <v>EA060SIU0D1-240-A1</v>
          </cell>
          <cell r="D256" t="str">
            <v>PA21/4050</v>
          </cell>
          <cell r="E256">
            <v>2</v>
          </cell>
          <cell r="F256">
            <v>3553</v>
          </cell>
          <cell r="G256">
            <v>19409.825121261878</v>
          </cell>
          <cell r="H256">
            <v>194.09825121261878</v>
          </cell>
          <cell r="I256">
            <v>19603.923372474495</v>
          </cell>
          <cell r="J256">
            <v>194.09825121261878</v>
          </cell>
          <cell r="K256">
            <v>19409.825121261878</v>
          </cell>
          <cell r="L256">
            <v>7106</v>
          </cell>
        </row>
        <row r="257">
          <cell r="C257" t="str">
            <v>EA060SIU0D1-240-A2</v>
          </cell>
          <cell r="D257" t="str">
            <v>PA21/6400</v>
          </cell>
          <cell r="E257">
            <v>2</v>
          </cell>
          <cell r="F257">
            <v>4783</v>
          </cell>
          <cell r="G257">
            <v>26129.241079368298</v>
          </cell>
          <cell r="H257">
            <v>261.29241079368296</v>
          </cell>
          <cell r="I257">
            <v>26390.533490161979</v>
          </cell>
          <cell r="J257">
            <v>261.29241079368296</v>
          </cell>
          <cell r="K257">
            <v>26129.241079368298</v>
          </cell>
          <cell r="L257">
            <v>9566</v>
          </cell>
        </row>
        <row r="258">
          <cell r="C258" t="str">
            <v>EC060SEU0S1-070-S1</v>
          </cell>
          <cell r="D258" t="str">
            <v>PC21/400</v>
          </cell>
          <cell r="E258">
            <v>1</v>
          </cell>
          <cell r="F258">
            <v>4697</v>
          </cell>
          <cell r="G258">
            <v>2711.51169477239</v>
          </cell>
          <cell r="H258">
            <v>27.115116947723902</v>
          </cell>
          <cell r="I258">
            <v>2738.6268117201139</v>
          </cell>
          <cell r="J258">
            <v>2738.6268117201139</v>
          </cell>
          <cell r="K258">
            <v>0</v>
          </cell>
          <cell r="L258">
            <v>4697</v>
          </cell>
        </row>
        <row r="259">
          <cell r="C259" t="str">
            <v>EA060SEU0S1-070-S2</v>
          </cell>
          <cell r="D259" t="str">
            <v>PA21/1300</v>
          </cell>
          <cell r="E259">
            <v>1</v>
          </cell>
          <cell r="F259">
            <v>1643</v>
          </cell>
          <cell r="G259">
            <v>4487.8050484426212</v>
          </cell>
          <cell r="H259">
            <v>44.878050484426211</v>
          </cell>
          <cell r="I259">
            <v>4532.6830989270475</v>
          </cell>
          <cell r="J259">
            <v>44.878050484426211</v>
          </cell>
          <cell r="K259">
            <v>4487.8050484426212</v>
          </cell>
          <cell r="L259">
            <v>1643</v>
          </cell>
        </row>
        <row r="260">
          <cell r="C260" t="str">
            <v>EA060SEU0S1-070-A1</v>
          </cell>
          <cell r="D260" t="str">
            <v>PA21/2150</v>
          </cell>
          <cell r="E260">
            <v>1</v>
          </cell>
          <cell r="F260">
            <v>2279</v>
          </cell>
          <cell r="G260">
            <v>6225.0199059042807</v>
          </cell>
          <cell r="H260">
            <v>62.250199059042806</v>
          </cell>
          <cell r="I260">
            <v>6287.2701049633233</v>
          </cell>
          <cell r="J260">
            <v>62.250199059042806</v>
          </cell>
          <cell r="K260">
            <v>6225.0199059042807</v>
          </cell>
          <cell r="L260">
            <v>2279</v>
          </cell>
        </row>
        <row r="261">
          <cell r="C261" t="str">
            <v>EA060SEU0S1-070-A2</v>
          </cell>
          <cell r="D261" t="str">
            <v>PA21/3450</v>
          </cell>
          <cell r="E261">
            <v>1</v>
          </cell>
          <cell r="F261">
            <v>3099</v>
          </cell>
          <cell r="G261">
            <v>8464.8252252730872</v>
          </cell>
          <cell r="H261">
            <v>84.64825225273087</v>
          </cell>
          <cell r="I261">
            <v>8549.4734775258185</v>
          </cell>
          <cell r="J261">
            <v>84.64825225273087</v>
          </cell>
          <cell r="K261">
            <v>8464.8252252730872</v>
          </cell>
          <cell r="L261">
            <v>3099</v>
          </cell>
        </row>
        <row r="262">
          <cell r="C262" t="str">
            <v>EC060SEU0S1-120-S1</v>
          </cell>
          <cell r="D262" t="str">
            <v>PC21/500</v>
          </cell>
          <cell r="E262">
            <v>1</v>
          </cell>
          <cell r="F262">
            <v>4812.5</v>
          </cell>
          <cell r="G262">
            <v>2761.9010467072922</v>
          </cell>
          <cell r="H262">
            <v>27.619010467072922</v>
          </cell>
          <cell r="I262">
            <v>2789.5200571743649</v>
          </cell>
          <cell r="J262">
            <v>2789.5200571743649</v>
          </cell>
          <cell r="K262">
            <v>0</v>
          </cell>
          <cell r="L262">
            <v>4812.5</v>
          </cell>
        </row>
        <row r="263">
          <cell r="C263" t="str">
            <v>EA060SEU0S1-120-S2</v>
          </cell>
          <cell r="D263" t="str">
            <v>PA21/1650</v>
          </cell>
          <cell r="E263">
            <v>1</v>
          </cell>
          <cell r="F263">
            <v>1919</v>
          </cell>
          <cell r="G263">
            <v>5241.6907413033414</v>
          </cell>
          <cell r="H263">
            <v>52.416907413033414</v>
          </cell>
          <cell r="I263">
            <v>5294.1076487163746</v>
          </cell>
          <cell r="J263">
            <v>52.416907413033414</v>
          </cell>
          <cell r="K263">
            <v>5241.6907413033414</v>
          </cell>
          <cell r="L263">
            <v>1919</v>
          </cell>
        </row>
        <row r="264">
          <cell r="C264" t="str">
            <v>EA060SEU0S1-120-A1</v>
          </cell>
          <cell r="D264" t="str">
            <v>PA21/2850</v>
          </cell>
          <cell r="E264">
            <v>1</v>
          </cell>
          <cell r="F264">
            <v>2737</v>
          </cell>
          <cell r="G264">
            <v>7476.0331208688094</v>
          </cell>
          <cell r="H264">
            <v>74.7603312086881</v>
          </cell>
          <cell r="I264">
            <v>7550.7934520774979</v>
          </cell>
          <cell r="J264">
            <v>74.7603312086881</v>
          </cell>
          <cell r="K264">
            <v>7476.0331208688094</v>
          </cell>
          <cell r="L264">
            <v>2737</v>
          </cell>
        </row>
        <row r="265">
          <cell r="C265" t="str">
            <v>EA060SEU0S1-120-A2</v>
          </cell>
          <cell r="D265" t="str">
            <v>PA21/4550</v>
          </cell>
          <cell r="E265">
            <v>1</v>
          </cell>
          <cell r="F265">
            <v>3709</v>
          </cell>
          <cell r="G265">
            <v>10131.021865291346</v>
          </cell>
          <cell r="H265">
            <v>101.31021865291346</v>
          </cell>
          <cell r="I265">
            <v>10232.33208394426</v>
          </cell>
          <cell r="J265">
            <v>101.31021865291346</v>
          </cell>
          <cell r="K265">
            <v>10131.021865291346</v>
          </cell>
          <cell r="L265">
            <v>3709</v>
          </cell>
        </row>
        <row r="266">
          <cell r="C266" t="str">
            <v>EC060SEU0S1-240-S1</v>
          </cell>
          <cell r="D266" t="str">
            <v>PC21/600</v>
          </cell>
          <cell r="E266">
            <v>1</v>
          </cell>
          <cell r="F266">
            <v>4774</v>
          </cell>
          <cell r="G266">
            <v>2745.1045960623246</v>
          </cell>
          <cell r="H266">
            <v>27.451045960623247</v>
          </cell>
          <cell r="I266">
            <v>2772.5556420229477</v>
          </cell>
          <cell r="J266">
            <v>2772.5556420229477</v>
          </cell>
          <cell r="K266">
            <v>0</v>
          </cell>
          <cell r="L266">
            <v>4774</v>
          </cell>
        </row>
        <row r="267">
          <cell r="C267" t="str">
            <v>EA060SEU0S1-240-S2</v>
          </cell>
          <cell r="D267" t="str">
            <v>PA21/2500</v>
          </cell>
          <cell r="E267">
            <v>1</v>
          </cell>
          <cell r="F267">
            <v>2513</v>
          </cell>
          <cell r="G267">
            <v>6864.1838628948917</v>
          </cell>
          <cell r="H267">
            <v>68.641838628948918</v>
          </cell>
          <cell r="I267">
            <v>6932.8257015238405</v>
          </cell>
          <cell r="J267">
            <v>68.641838628948918</v>
          </cell>
          <cell r="K267">
            <v>6864.1838628948917</v>
          </cell>
          <cell r="L267">
            <v>2513</v>
          </cell>
        </row>
        <row r="268">
          <cell r="C268" t="str">
            <v>EA060SEU0S1-240-A1</v>
          </cell>
          <cell r="D268" t="str">
            <v>PA21/4350</v>
          </cell>
          <cell r="E268">
            <v>1</v>
          </cell>
          <cell r="F268">
            <v>3603</v>
          </cell>
          <cell r="G268">
            <v>9841.486055714402</v>
          </cell>
          <cell r="H268">
            <v>98.414860557144024</v>
          </cell>
          <cell r="I268">
            <v>9939.9009162715465</v>
          </cell>
          <cell r="J268">
            <v>98.414860557144024</v>
          </cell>
          <cell r="K268">
            <v>9841.486055714402</v>
          </cell>
          <cell r="L268">
            <v>3603</v>
          </cell>
        </row>
        <row r="269">
          <cell r="C269" t="str">
            <v>EA060SEU0S1-240-A2</v>
          </cell>
          <cell r="D269" t="str">
            <v>PA21/7000</v>
          </cell>
          <cell r="E269">
            <v>1</v>
          </cell>
          <cell r="F269">
            <v>4908</v>
          </cell>
          <cell r="G269">
            <v>13406.054277392808</v>
          </cell>
          <cell r="H269">
            <v>134.06054277392809</v>
          </cell>
          <cell r="I269">
            <v>13540.114820166737</v>
          </cell>
          <cell r="J269">
            <v>134.06054277392809</v>
          </cell>
          <cell r="K269">
            <v>13406.054277392808</v>
          </cell>
          <cell r="L269">
            <v>4908</v>
          </cell>
        </row>
        <row r="270">
          <cell r="C270" t="str">
            <v>EC060SEU0D1-070-S1</v>
          </cell>
          <cell r="D270" t="str">
            <v>PC21/500</v>
          </cell>
          <cell r="E270">
            <v>1</v>
          </cell>
          <cell r="F270">
            <v>4812.5</v>
          </cell>
          <cell r="G270">
            <v>2761.9010467072922</v>
          </cell>
          <cell r="H270">
            <v>27.619010467072922</v>
          </cell>
          <cell r="I270">
            <v>2789.5200571743649</v>
          </cell>
          <cell r="J270">
            <v>2789.5200571743649</v>
          </cell>
          <cell r="K270">
            <v>0</v>
          </cell>
          <cell r="L270">
            <v>4812.5</v>
          </cell>
        </row>
        <row r="271">
          <cell r="C271" t="str">
            <v>EA060SEU0D1-070-S2</v>
          </cell>
          <cell r="D271" t="str">
            <v>PA21/1850</v>
          </cell>
          <cell r="E271">
            <v>1</v>
          </cell>
          <cell r="F271">
            <v>2067</v>
          </cell>
          <cell r="G271">
            <v>5645.9482867503939</v>
          </cell>
          <cell r="H271">
            <v>56.459482867503937</v>
          </cell>
          <cell r="I271">
            <v>5702.4077696178974</v>
          </cell>
          <cell r="J271">
            <v>56.459482867503937</v>
          </cell>
          <cell r="K271">
            <v>5645.9482867503939</v>
          </cell>
          <cell r="L271">
            <v>2067</v>
          </cell>
        </row>
        <row r="272">
          <cell r="C272" t="str">
            <v>EA060SEU0D1-070-A1</v>
          </cell>
          <cell r="D272" t="str">
            <v>PA21/2150</v>
          </cell>
          <cell r="E272">
            <v>2</v>
          </cell>
          <cell r="F272">
            <v>2279</v>
          </cell>
          <cell r="G272">
            <v>12450.039811808561</v>
          </cell>
          <cell r="H272">
            <v>124.50039811808561</v>
          </cell>
          <cell r="I272">
            <v>12574.540209926647</v>
          </cell>
          <cell r="J272">
            <v>124.50039811808561</v>
          </cell>
          <cell r="K272">
            <v>12450.039811808561</v>
          </cell>
          <cell r="L272">
            <v>4558</v>
          </cell>
        </row>
        <row r="273">
          <cell r="C273" t="str">
            <v>EA060SEU0D1-070-A2</v>
          </cell>
          <cell r="D273" t="str">
            <v>PA21/3450</v>
          </cell>
          <cell r="E273">
            <v>2</v>
          </cell>
          <cell r="F273">
            <v>3099</v>
          </cell>
          <cell r="G273">
            <v>16929.650450546174</v>
          </cell>
          <cell r="H273">
            <v>169.29650450546174</v>
          </cell>
          <cell r="I273">
            <v>17098.946955051637</v>
          </cell>
          <cell r="J273">
            <v>169.29650450546174</v>
          </cell>
          <cell r="K273">
            <v>16929.650450546174</v>
          </cell>
          <cell r="L273">
            <v>6198</v>
          </cell>
        </row>
        <row r="274">
          <cell r="C274" t="str">
            <v>EC060SEU0D1-120-S1</v>
          </cell>
          <cell r="D274" t="str">
            <v>PC21/700</v>
          </cell>
          <cell r="E274">
            <v>1</v>
          </cell>
          <cell r="F274">
            <v>5043.5</v>
          </cell>
          <cell r="G274">
            <v>2862.679750577096</v>
          </cell>
          <cell r="H274">
            <v>28.626797505770959</v>
          </cell>
          <cell r="I274">
            <v>2891.3065480828668</v>
          </cell>
          <cell r="J274">
            <v>2891.3065480828668</v>
          </cell>
          <cell r="K274">
            <v>0</v>
          </cell>
          <cell r="L274">
            <v>5043.5</v>
          </cell>
        </row>
        <row r="275">
          <cell r="C275" t="str">
            <v>EA060SEU0D1-120-S2</v>
          </cell>
          <cell r="D275" t="str">
            <v>PA21/2600</v>
          </cell>
          <cell r="E275">
            <v>1</v>
          </cell>
          <cell r="F275">
            <v>2578</v>
          </cell>
          <cell r="G275">
            <v>7041.7294065033939</v>
          </cell>
          <cell r="H275">
            <v>70.417294065033943</v>
          </cell>
          <cell r="I275">
            <v>7112.1467005684281</v>
          </cell>
          <cell r="J275">
            <v>70.417294065033943</v>
          </cell>
          <cell r="K275">
            <v>7041.7294065033939</v>
          </cell>
          <cell r="L275">
            <v>2578</v>
          </cell>
        </row>
        <row r="276">
          <cell r="C276" t="str">
            <v>EA060SEU0D1-120-A1</v>
          </cell>
          <cell r="D276" t="str">
            <v>PA21/2850</v>
          </cell>
          <cell r="E276">
            <v>2</v>
          </cell>
          <cell r="F276">
            <v>2737</v>
          </cell>
          <cell r="G276">
            <v>14952.066241737619</v>
          </cell>
          <cell r="H276">
            <v>149.5206624173762</v>
          </cell>
          <cell r="I276">
            <v>15101.586904154996</v>
          </cell>
          <cell r="J276">
            <v>149.5206624173762</v>
          </cell>
          <cell r="K276">
            <v>14952.066241737619</v>
          </cell>
          <cell r="L276">
            <v>5474</v>
          </cell>
        </row>
        <row r="277">
          <cell r="C277" t="str">
            <v>EA060SEU0D1-120-A2</v>
          </cell>
          <cell r="D277" t="str">
            <v>PA21/4550</v>
          </cell>
          <cell r="E277">
            <v>2</v>
          </cell>
          <cell r="F277">
            <v>3709</v>
          </cell>
          <cell r="G277">
            <v>20262.043730582693</v>
          </cell>
          <cell r="H277">
            <v>202.62043730582693</v>
          </cell>
          <cell r="I277">
            <v>20464.664167888521</v>
          </cell>
          <cell r="J277">
            <v>202.62043730582693</v>
          </cell>
          <cell r="K277">
            <v>20262.043730582693</v>
          </cell>
          <cell r="L277">
            <v>7418</v>
          </cell>
        </row>
        <row r="278">
          <cell r="C278" t="str">
            <v>EC060SEU0D1-240-S1</v>
          </cell>
          <cell r="D278" t="str">
            <v>PC21/900</v>
          </cell>
          <cell r="E278">
            <v>1</v>
          </cell>
          <cell r="F278">
            <v>4954.9333333333325</v>
          </cell>
          <cell r="G278">
            <v>2824.0406429029154</v>
          </cell>
          <cell r="H278">
            <v>28.240406429029154</v>
          </cell>
          <cell r="I278">
            <v>2852.2810493319444</v>
          </cell>
          <cell r="J278">
            <v>2852.2810493319444</v>
          </cell>
          <cell r="K278">
            <v>0</v>
          </cell>
          <cell r="L278">
            <v>4954.9333333333325</v>
          </cell>
        </row>
        <row r="279">
          <cell r="C279" t="str">
            <v>EA060SEU0D1-240-S2</v>
          </cell>
          <cell r="D279" t="str">
            <v>PA21/4200</v>
          </cell>
          <cell r="E279">
            <v>1</v>
          </cell>
          <cell r="F279">
            <v>3521</v>
          </cell>
          <cell r="G279">
            <v>9617.5055237775214</v>
          </cell>
          <cell r="H279">
            <v>96.175055237775211</v>
          </cell>
          <cell r="I279">
            <v>9713.6805790152957</v>
          </cell>
          <cell r="J279">
            <v>96.175055237775211</v>
          </cell>
          <cell r="K279">
            <v>9617.5055237775214</v>
          </cell>
          <cell r="L279">
            <v>3521</v>
          </cell>
        </row>
        <row r="280">
          <cell r="C280" t="str">
            <v>EA060SEU0D1-240-A1</v>
          </cell>
          <cell r="D280" t="str">
            <v>PA21/4350</v>
          </cell>
          <cell r="E280">
            <v>2</v>
          </cell>
          <cell r="F280">
            <v>3603</v>
          </cell>
          <cell r="G280">
            <v>19682.972111428804</v>
          </cell>
          <cell r="H280">
            <v>196.82972111428805</v>
          </cell>
          <cell r="I280">
            <v>19879.801832543093</v>
          </cell>
          <cell r="J280">
            <v>196.82972111428805</v>
          </cell>
          <cell r="K280">
            <v>19682.972111428804</v>
          </cell>
          <cell r="L280">
            <v>7206</v>
          </cell>
        </row>
        <row r="281">
          <cell r="C281" t="str">
            <v>EA060SEU0D1-240-A2</v>
          </cell>
          <cell r="D281" t="str">
            <v>PA21/7000</v>
          </cell>
          <cell r="E281">
            <v>2</v>
          </cell>
          <cell r="F281">
            <v>4908</v>
          </cell>
          <cell r="G281">
            <v>26812.108554785616</v>
          </cell>
          <cell r="H281">
            <v>268.12108554785618</v>
          </cell>
          <cell r="I281">
            <v>27080.229640333473</v>
          </cell>
          <cell r="J281">
            <v>268.12108554785618</v>
          </cell>
          <cell r="K281">
            <v>26812.108554785616</v>
          </cell>
          <cell r="L281">
            <v>9816</v>
          </cell>
        </row>
        <row r="282">
          <cell r="C282" t="str">
            <v>EC033COU0S0-035-S1</v>
          </cell>
          <cell r="D282" t="str">
            <v>PC15/300</v>
          </cell>
          <cell r="E282">
            <v>1</v>
          </cell>
          <cell r="F282">
            <v>2695</v>
          </cell>
          <cell r="G282">
            <v>1838.0962612340877</v>
          </cell>
          <cell r="H282">
            <v>18.380962612340877</v>
          </cell>
          <cell r="I282">
            <v>1856.4772238464286</v>
          </cell>
          <cell r="J282">
            <v>1856.4772238464286</v>
          </cell>
          <cell r="K282">
            <v>0</v>
          </cell>
          <cell r="L282">
            <v>2695</v>
          </cell>
        </row>
        <row r="283">
          <cell r="C283" t="str">
            <v>EA033COU0S0-035-S3</v>
          </cell>
          <cell r="D283" t="str">
            <v>PA15/600</v>
          </cell>
          <cell r="E283">
            <v>1</v>
          </cell>
          <cell r="F283">
            <v>704</v>
          </cell>
          <cell r="G283">
            <v>1922.9548107751705</v>
          </cell>
          <cell r="H283">
            <v>19.229548107751704</v>
          </cell>
          <cell r="I283">
            <v>1942.1843588829222</v>
          </cell>
          <cell r="J283">
            <v>19.229548107751704</v>
          </cell>
          <cell r="K283">
            <v>1922.9548107751705</v>
          </cell>
          <cell r="L283">
            <v>704</v>
          </cell>
        </row>
        <row r="284">
          <cell r="C284" t="str">
            <v>EA033COU0S0-035-A2</v>
          </cell>
          <cell r="D284" t="str">
            <v>PA15/850</v>
          </cell>
          <cell r="E284">
            <v>1</v>
          </cell>
          <cell r="F284">
            <v>883</v>
          </cell>
          <cell r="G284">
            <v>2411.8879231739711</v>
          </cell>
          <cell r="H284">
            <v>24.118879231739712</v>
          </cell>
          <cell r="I284">
            <v>2436.0068024057109</v>
          </cell>
          <cell r="J284">
            <v>24.118879231739712</v>
          </cell>
          <cell r="K284">
            <v>2411.8879231739711</v>
          </cell>
          <cell r="L284">
            <v>883</v>
          </cell>
        </row>
        <row r="285">
          <cell r="C285" t="str">
            <v>EA033COU0S0-035-RT</v>
          </cell>
          <cell r="D285" t="str">
            <v>PA15/1300</v>
          </cell>
          <cell r="E285">
            <v>1</v>
          </cell>
          <cell r="F285">
            <v>1163</v>
          </cell>
          <cell r="G285">
            <v>3176.6994956413682</v>
          </cell>
          <cell r="H285">
            <v>31.766994956413683</v>
          </cell>
          <cell r="I285">
            <v>3208.466490597782</v>
          </cell>
          <cell r="J285">
            <v>31.766994956413683</v>
          </cell>
          <cell r="K285">
            <v>3176.6994956413682</v>
          </cell>
          <cell r="L285">
            <v>1163</v>
          </cell>
        </row>
        <row r="286">
          <cell r="C286" t="str">
            <v>EC033COU0S0-050-S1</v>
          </cell>
          <cell r="D286" t="str">
            <v>PC15/300</v>
          </cell>
          <cell r="E286">
            <v>1</v>
          </cell>
          <cell r="F286">
            <v>2695</v>
          </cell>
          <cell r="G286">
            <v>1838.0962612340877</v>
          </cell>
          <cell r="H286">
            <v>18.380962612340877</v>
          </cell>
          <cell r="I286">
            <v>1856.4772238464286</v>
          </cell>
          <cell r="J286">
            <v>1856.4772238464286</v>
          </cell>
          <cell r="K286">
            <v>0</v>
          </cell>
          <cell r="L286">
            <v>2695</v>
          </cell>
        </row>
        <row r="287">
          <cell r="C287" t="str">
            <v>EA033COU0S0-050-S3</v>
          </cell>
          <cell r="D287" t="str">
            <v>PA15/800</v>
          </cell>
          <cell r="E287">
            <v>1</v>
          </cell>
          <cell r="F287">
            <v>848</v>
          </cell>
          <cell r="G287">
            <v>2316.2864766155462</v>
          </cell>
          <cell r="H287">
            <v>23.162864766155462</v>
          </cell>
          <cell r="I287">
            <v>2339.4493413817017</v>
          </cell>
          <cell r="J287">
            <v>23.162864766155462</v>
          </cell>
          <cell r="K287">
            <v>2316.2864766155462</v>
          </cell>
          <cell r="L287">
            <v>848</v>
          </cell>
        </row>
        <row r="288">
          <cell r="C288" t="str">
            <v>EA033COU0S0-050-A2</v>
          </cell>
          <cell r="D288" t="str">
            <v>PA15/1150</v>
          </cell>
          <cell r="E288">
            <v>1</v>
          </cell>
          <cell r="F288">
            <v>1074</v>
          </cell>
          <cell r="G288">
            <v>2933.5986743928029</v>
          </cell>
          <cell r="H288">
            <v>29.335986743928029</v>
          </cell>
          <cell r="I288">
            <v>2962.9346611367309</v>
          </cell>
          <cell r="J288">
            <v>29.335986743928029</v>
          </cell>
          <cell r="K288">
            <v>2933.5986743928029</v>
          </cell>
          <cell r="L288">
            <v>1074</v>
          </cell>
        </row>
        <row r="289">
          <cell r="C289" t="str">
            <v>EA033COU0S0-050-RT</v>
          </cell>
          <cell r="D289" t="str">
            <v>PA15/1750</v>
          </cell>
          <cell r="E289">
            <v>1</v>
          </cell>
          <cell r="F289">
            <v>1411</v>
          </cell>
          <cell r="G289">
            <v>3854.1040312553487</v>
          </cell>
          <cell r="H289">
            <v>38.541040312553484</v>
          </cell>
          <cell r="I289">
            <v>3892.6450715679021</v>
          </cell>
          <cell r="J289">
            <v>38.541040312553484</v>
          </cell>
          <cell r="K289">
            <v>3854.1040312553487</v>
          </cell>
          <cell r="L289">
            <v>1411</v>
          </cell>
        </row>
        <row r="290">
          <cell r="C290" t="str">
            <v>EC033COU0S0-070-S1</v>
          </cell>
          <cell r="D290" t="str">
            <v>PC15/300</v>
          </cell>
          <cell r="E290">
            <v>1</v>
          </cell>
          <cell r="F290">
            <v>2695</v>
          </cell>
          <cell r="G290">
            <v>1838.0962612340877</v>
          </cell>
          <cell r="H290">
            <v>18.380962612340877</v>
          </cell>
          <cell r="I290">
            <v>1856.4772238464286</v>
          </cell>
          <cell r="J290">
            <v>1856.4772238464286</v>
          </cell>
          <cell r="K290">
            <v>0</v>
          </cell>
          <cell r="L290">
            <v>2695</v>
          </cell>
        </row>
        <row r="291">
          <cell r="C291" t="str">
            <v>EA033COU0S0-070-S3</v>
          </cell>
          <cell r="D291" t="str">
            <v>PA15/950</v>
          </cell>
          <cell r="E291">
            <v>1</v>
          </cell>
          <cell r="F291">
            <v>949</v>
          </cell>
          <cell r="G291">
            <v>2592.1649366841434</v>
          </cell>
          <cell r="H291">
            <v>25.921649366841436</v>
          </cell>
          <cell r="I291">
            <v>2618.0865860509848</v>
          </cell>
          <cell r="J291">
            <v>25.921649366841436</v>
          </cell>
          <cell r="K291">
            <v>2592.1649366841434</v>
          </cell>
          <cell r="L291">
            <v>949</v>
          </cell>
        </row>
        <row r="292">
          <cell r="C292" t="str">
            <v>EA033COU0S0-070-A2</v>
          </cell>
          <cell r="D292" t="str">
            <v>PA15/1400</v>
          </cell>
          <cell r="E292">
            <v>1</v>
          </cell>
          <cell r="F292">
            <v>1221</v>
          </cell>
          <cell r="G292">
            <v>3335.1247499381861</v>
          </cell>
          <cell r="H292">
            <v>33.351247499381863</v>
          </cell>
          <cell r="I292">
            <v>3368.4759974375679</v>
          </cell>
          <cell r="J292">
            <v>33.351247499381863</v>
          </cell>
          <cell r="K292">
            <v>3335.1247499381861</v>
          </cell>
          <cell r="L292">
            <v>1221</v>
          </cell>
        </row>
        <row r="293">
          <cell r="C293" t="str">
            <v>EA033COU0S0-070-RT</v>
          </cell>
          <cell r="D293" t="str">
            <v>PA15/2150</v>
          </cell>
          <cell r="E293">
            <v>1</v>
          </cell>
          <cell r="F293">
            <v>1613</v>
          </cell>
          <cell r="G293">
            <v>4405.860951392543</v>
          </cell>
          <cell r="H293">
            <v>44.058609513925433</v>
          </cell>
          <cell r="I293">
            <v>4449.9195609064682</v>
          </cell>
          <cell r="J293">
            <v>44.058609513925433</v>
          </cell>
          <cell r="K293">
            <v>4405.860951392543</v>
          </cell>
          <cell r="L293">
            <v>1613</v>
          </cell>
        </row>
        <row r="294">
          <cell r="C294" t="str">
            <v>EC033COU0S0-120-S1</v>
          </cell>
          <cell r="D294" t="str">
            <v>PC15/400</v>
          </cell>
          <cell r="E294">
            <v>1</v>
          </cell>
          <cell r="F294">
            <v>2772</v>
          </cell>
          <cell r="G294">
            <v>1871.6891625240223</v>
          </cell>
          <cell r="H294">
            <v>18.716891625240223</v>
          </cell>
          <cell r="I294">
            <v>1890.4060541492624</v>
          </cell>
          <cell r="J294">
            <v>1890.4060541492624</v>
          </cell>
          <cell r="K294">
            <v>0</v>
          </cell>
          <cell r="L294">
            <v>2772</v>
          </cell>
        </row>
        <row r="295">
          <cell r="C295" t="str">
            <v>EA033COU0S0-120-S3</v>
          </cell>
          <cell r="D295" t="str">
            <v>PA15/1500</v>
          </cell>
          <cell r="E295">
            <v>1</v>
          </cell>
          <cell r="F295">
            <v>1277</v>
          </cell>
          <cell r="G295">
            <v>3488.087064431666</v>
          </cell>
          <cell r="H295">
            <v>34.880870644316659</v>
          </cell>
          <cell r="I295">
            <v>3522.9679350759825</v>
          </cell>
          <cell r="J295">
            <v>34.880870644316659</v>
          </cell>
          <cell r="K295">
            <v>3488.087064431666</v>
          </cell>
          <cell r="L295">
            <v>1277</v>
          </cell>
        </row>
        <row r="296">
          <cell r="C296" t="str">
            <v>EA033COU0S0-120-A2</v>
          </cell>
          <cell r="D296" t="str">
            <v>PA15/2150</v>
          </cell>
          <cell r="E296">
            <v>1</v>
          </cell>
          <cell r="F296">
            <v>1613</v>
          </cell>
          <cell r="G296">
            <v>4405.860951392543</v>
          </cell>
          <cell r="H296">
            <v>44.058609513925433</v>
          </cell>
          <cell r="I296">
            <v>4449.9195609064682</v>
          </cell>
          <cell r="J296">
            <v>44.058609513925433</v>
          </cell>
          <cell r="K296">
            <v>4405.860951392543</v>
          </cell>
          <cell r="L296">
            <v>1613</v>
          </cell>
        </row>
        <row r="297">
          <cell r="C297" t="str">
            <v>EA033COU0S0-120-RT</v>
          </cell>
          <cell r="D297" t="str">
            <v>PA15/3450</v>
          </cell>
          <cell r="E297">
            <v>1</v>
          </cell>
          <cell r="F297">
            <v>2194</v>
          </cell>
          <cell r="G297">
            <v>5992.8449642623918</v>
          </cell>
          <cell r="H297">
            <v>59.928449642623917</v>
          </cell>
          <cell r="I297">
            <v>6052.7734139050153</v>
          </cell>
          <cell r="J297">
            <v>59.928449642623917</v>
          </cell>
          <cell r="K297">
            <v>5992.8449642623918</v>
          </cell>
          <cell r="L297">
            <v>2194</v>
          </cell>
        </row>
        <row r="298">
          <cell r="C298" t="str">
            <v>EC033COU0S0-150-S1</v>
          </cell>
          <cell r="D298" t="str">
            <v>PC15/500</v>
          </cell>
          <cell r="E298">
            <v>1</v>
          </cell>
          <cell r="F298">
            <v>2849</v>
          </cell>
          <cell r="G298">
            <v>1905.2820638139569</v>
          </cell>
          <cell r="H298">
            <v>19.052820638139568</v>
          </cell>
          <cell r="I298">
            <v>1924.3348844520965</v>
          </cell>
          <cell r="J298">
            <v>1924.3348844520965</v>
          </cell>
          <cell r="K298">
            <v>0</v>
          </cell>
          <cell r="L298">
            <v>2849</v>
          </cell>
        </row>
        <row r="299">
          <cell r="C299" t="str">
            <v>EA033COU0S0-150-S3</v>
          </cell>
          <cell r="D299" t="str">
            <v>PA15/1800</v>
          </cell>
          <cell r="E299">
            <v>1</v>
          </cell>
          <cell r="F299">
            <v>1437</v>
          </cell>
          <cell r="G299">
            <v>3925.1222486987499</v>
          </cell>
          <cell r="H299">
            <v>39.251222486987501</v>
          </cell>
          <cell r="I299">
            <v>3964.3734711857373</v>
          </cell>
          <cell r="J299">
            <v>39.251222486987501</v>
          </cell>
          <cell r="K299">
            <v>3925.1222486987499</v>
          </cell>
          <cell r="L299">
            <v>1437</v>
          </cell>
        </row>
        <row r="300">
          <cell r="C300" t="str">
            <v>EA033COU0S0-150-A2</v>
          </cell>
          <cell r="D300" t="str">
            <v>PA15/2650</v>
          </cell>
          <cell r="E300">
            <v>1</v>
          </cell>
          <cell r="F300">
            <v>1848</v>
          </cell>
          <cell r="G300">
            <v>5047.7563782848229</v>
          </cell>
          <cell r="H300">
            <v>50.477563782848229</v>
          </cell>
          <cell r="I300">
            <v>5098.2339420676708</v>
          </cell>
          <cell r="J300">
            <v>50.477563782848229</v>
          </cell>
          <cell r="K300">
            <v>5047.7563782848229</v>
          </cell>
          <cell r="L300">
            <v>1848</v>
          </cell>
        </row>
        <row r="301">
          <cell r="C301" t="str">
            <v>EA033COU0S0-150-RT</v>
          </cell>
          <cell r="D301" t="str">
            <v>PA15/4200</v>
          </cell>
          <cell r="E301">
            <v>1</v>
          </cell>
          <cell r="F301">
            <v>2493</v>
          </cell>
          <cell r="G301">
            <v>6809.5544648615059</v>
          </cell>
          <cell r="H301">
            <v>68.095544648615061</v>
          </cell>
          <cell r="I301">
            <v>6877.650009510121</v>
          </cell>
          <cell r="J301">
            <v>68.095544648615061</v>
          </cell>
          <cell r="K301">
            <v>6809.5544648615059</v>
          </cell>
          <cell r="L301">
            <v>2493</v>
          </cell>
        </row>
        <row r="302">
          <cell r="C302" t="str">
            <v>EC033COU0D0-035-S1</v>
          </cell>
          <cell r="D302" t="str">
            <v>PC15/400</v>
          </cell>
          <cell r="E302">
            <v>1</v>
          </cell>
          <cell r="F302">
            <v>2772</v>
          </cell>
          <cell r="G302">
            <v>1871.6891625240223</v>
          </cell>
          <cell r="H302">
            <v>18.716891625240223</v>
          </cell>
          <cell r="I302">
            <v>1890.4060541492624</v>
          </cell>
          <cell r="J302">
            <v>1890.4060541492624</v>
          </cell>
          <cell r="K302">
            <v>0</v>
          </cell>
          <cell r="L302">
            <v>2772</v>
          </cell>
        </row>
        <row r="303">
          <cell r="C303" t="str">
            <v>EA033COU0D0-035-S3</v>
          </cell>
          <cell r="D303" t="str">
            <v>PA15/600</v>
          </cell>
          <cell r="E303">
            <v>2</v>
          </cell>
          <cell r="F303">
            <v>704</v>
          </cell>
          <cell r="G303">
            <v>3845.9096215503409</v>
          </cell>
          <cell r="H303">
            <v>38.459096215503408</v>
          </cell>
          <cell r="I303">
            <v>3884.3687177658444</v>
          </cell>
          <cell r="J303">
            <v>38.459096215503408</v>
          </cell>
          <cell r="K303">
            <v>3845.9096215503409</v>
          </cell>
          <cell r="L303">
            <v>1408</v>
          </cell>
        </row>
        <row r="304">
          <cell r="C304" t="str">
            <v>EA033COU0D0-035-A2</v>
          </cell>
          <cell r="D304" t="str">
            <v>PA15/850</v>
          </cell>
          <cell r="E304">
            <v>2</v>
          </cell>
          <cell r="F304">
            <v>883</v>
          </cell>
          <cell r="G304">
            <v>4823.7758463479422</v>
          </cell>
          <cell r="H304">
            <v>48.237758463479423</v>
          </cell>
          <cell r="I304">
            <v>4872.0136048114218</v>
          </cell>
          <cell r="J304">
            <v>48.237758463479423</v>
          </cell>
          <cell r="K304">
            <v>4823.7758463479422</v>
          </cell>
          <cell r="L304">
            <v>1766</v>
          </cell>
        </row>
        <row r="305">
          <cell r="C305" t="str">
            <v>EA033COU0D0-035-RT</v>
          </cell>
          <cell r="D305" t="str">
            <v>PA15/1300</v>
          </cell>
          <cell r="E305">
            <v>2</v>
          </cell>
          <cell r="F305">
            <v>1163</v>
          </cell>
          <cell r="G305">
            <v>6353.3989912827365</v>
          </cell>
          <cell r="H305">
            <v>63.533989912827366</v>
          </cell>
          <cell r="I305">
            <v>6416.932981195564</v>
          </cell>
          <cell r="J305">
            <v>63.533989912827366</v>
          </cell>
          <cell r="K305">
            <v>6353.3989912827365</v>
          </cell>
          <cell r="L305">
            <v>2326</v>
          </cell>
        </row>
        <row r="306">
          <cell r="C306" t="str">
            <v>EC033COU0D0-050-S1</v>
          </cell>
          <cell r="D306" t="str">
            <v>PC15/400</v>
          </cell>
          <cell r="E306">
            <v>1</v>
          </cell>
          <cell r="F306">
            <v>2772</v>
          </cell>
          <cell r="G306">
            <v>1871.6891625240223</v>
          </cell>
          <cell r="H306">
            <v>18.716891625240223</v>
          </cell>
          <cell r="I306">
            <v>1890.4060541492624</v>
          </cell>
          <cell r="J306">
            <v>1890.4060541492624</v>
          </cell>
          <cell r="K306">
            <v>0</v>
          </cell>
          <cell r="L306">
            <v>2772</v>
          </cell>
        </row>
        <row r="307">
          <cell r="C307" t="str">
            <v>EA033COU0D0-050-S3</v>
          </cell>
          <cell r="D307" t="str">
            <v>PA15/750</v>
          </cell>
          <cell r="E307">
            <v>2</v>
          </cell>
          <cell r="F307">
            <v>814</v>
          </cell>
          <cell r="G307">
            <v>4446.8329999175821</v>
          </cell>
          <cell r="H307">
            <v>44.468329999175822</v>
          </cell>
          <cell r="I307">
            <v>4491.3013299167578</v>
          </cell>
          <cell r="J307">
            <v>44.468329999175822</v>
          </cell>
          <cell r="K307">
            <v>4446.8329999175821</v>
          </cell>
          <cell r="L307">
            <v>1628</v>
          </cell>
        </row>
        <row r="308">
          <cell r="C308" t="str">
            <v>EA033COU0D0-050-A2</v>
          </cell>
          <cell r="D308" t="str">
            <v>PA15/1150</v>
          </cell>
          <cell r="E308">
            <v>2</v>
          </cell>
          <cell r="F308">
            <v>1074</v>
          </cell>
          <cell r="G308">
            <v>5867.1973487856058</v>
          </cell>
          <cell r="H308">
            <v>58.671973487856057</v>
          </cell>
          <cell r="I308">
            <v>5925.8693222734619</v>
          </cell>
          <cell r="J308">
            <v>58.671973487856057</v>
          </cell>
          <cell r="K308">
            <v>5867.1973487856058</v>
          </cell>
          <cell r="L308">
            <v>2148</v>
          </cell>
        </row>
        <row r="309">
          <cell r="C309" t="str">
            <v>EA033COU0D0-050-RT</v>
          </cell>
          <cell r="D309" t="str">
            <v>PA15/1750</v>
          </cell>
          <cell r="E309">
            <v>2</v>
          </cell>
          <cell r="F309">
            <v>1411</v>
          </cell>
          <cell r="G309">
            <v>7708.2080625106973</v>
          </cell>
          <cell r="H309">
            <v>77.082080625106968</v>
          </cell>
          <cell r="I309">
            <v>7785.2901431358041</v>
          </cell>
          <cell r="J309">
            <v>77.082080625106968</v>
          </cell>
          <cell r="K309">
            <v>7708.2080625106973</v>
          </cell>
          <cell r="L309">
            <v>2822</v>
          </cell>
        </row>
        <row r="310">
          <cell r="C310" t="str">
            <v>EC033COU0D0-070-S1</v>
          </cell>
          <cell r="D310" t="str">
            <v>PC15/500</v>
          </cell>
          <cell r="E310">
            <v>1</v>
          </cell>
          <cell r="F310">
            <v>2849</v>
          </cell>
          <cell r="G310">
            <v>1905.2820638139569</v>
          </cell>
          <cell r="H310">
            <v>19.052820638139568</v>
          </cell>
          <cell r="I310">
            <v>1924.3348844520965</v>
          </cell>
          <cell r="J310">
            <v>1924.3348844520965</v>
          </cell>
          <cell r="K310">
            <v>0</v>
          </cell>
          <cell r="L310">
            <v>2849</v>
          </cell>
        </row>
        <row r="311">
          <cell r="C311" t="str">
            <v>EA033COU0D0-070-S3</v>
          </cell>
          <cell r="D311" t="str">
            <v>PA15/950</v>
          </cell>
          <cell r="E311">
            <v>2</v>
          </cell>
          <cell r="F311">
            <v>949</v>
          </cell>
          <cell r="G311">
            <v>5184.3298733682868</v>
          </cell>
          <cell r="H311">
            <v>51.843298733682872</v>
          </cell>
          <cell r="I311">
            <v>5236.1731721019696</v>
          </cell>
          <cell r="J311">
            <v>51.843298733682872</v>
          </cell>
          <cell r="K311">
            <v>5184.3298733682868</v>
          </cell>
          <cell r="L311">
            <v>1898</v>
          </cell>
        </row>
        <row r="312">
          <cell r="C312" t="str">
            <v>EA033COU0D0-070-A2</v>
          </cell>
          <cell r="D312" t="str">
            <v>PA15/1400</v>
          </cell>
          <cell r="E312">
            <v>2</v>
          </cell>
          <cell r="F312">
            <v>1221</v>
          </cell>
          <cell r="G312">
            <v>6670.2494998763723</v>
          </cell>
          <cell r="H312">
            <v>66.702494998763726</v>
          </cell>
          <cell r="I312">
            <v>6736.9519948751358</v>
          </cell>
          <cell r="J312">
            <v>66.702494998763726</v>
          </cell>
          <cell r="K312">
            <v>6670.2494998763723</v>
          </cell>
          <cell r="L312">
            <v>2442</v>
          </cell>
        </row>
        <row r="313">
          <cell r="C313" t="str">
            <v>EA033COU0D0-070-RT</v>
          </cell>
          <cell r="D313" t="str">
            <v>PA15/2150</v>
          </cell>
          <cell r="E313">
            <v>2</v>
          </cell>
          <cell r="F313">
            <v>1613</v>
          </cell>
          <cell r="G313">
            <v>8811.7219027850861</v>
          </cell>
          <cell r="H313">
            <v>88.117219027850865</v>
          </cell>
          <cell r="I313">
            <v>8899.8391218129364</v>
          </cell>
          <cell r="J313">
            <v>88.117219027850865</v>
          </cell>
          <cell r="K313">
            <v>8811.7219027850861</v>
          </cell>
          <cell r="L313">
            <v>3226</v>
          </cell>
        </row>
        <row r="314">
          <cell r="C314" t="str">
            <v>EC033COU0D0-120-S1</v>
          </cell>
          <cell r="D314" t="str">
            <v>PC15/700</v>
          </cell>
          <cell r="E314">
            <v>1</v>
          </cell>
          <cell r="F314">
            <v>3003</v>
          </cell>
          <cell r="G314">
            <v>1972.4678663938264</v>
          </cell>
          <cell r="H314">
            <v>19.724678663938263</v>
          </cell>
          <cell r="I314">
            <v>1992.1925450577646</v>
          </cell>
          <cell r="J314">
            <v>1992.1925450577646</v>
          </cell>
          <cell r="K314">
            <v>0</v>
          </cell>
          <cell r="L314">
            <v>3003</v>
          </cell>
        </row>
        <row r="315">
          <cell r="C315" t="str">
            <v>EA033COU0D0-120-S3</v>
          </cell>
          <cell r="D315" t="str">
            <v>PA15/1450</v>
          </cell>
          <cell r="E315">
            <v>2</v>
          </cell>
          <cell r="F315">
            <v>1249</v>
          </cell>
          <cell r="G315">
            <v>6823.2118143698517</v>
          </cell>
          <cell r="H315">
            <v>68.232118143698514</v>
          </cell>
          <cell r="I315">
            <v>6891.44393251355</v>
          </cell>
          <cell r="J315">
            <v>68.232118143698514</v>
          </cell>
          <cell r="K315">
            <v>6823.2118143698517</v>
          </cell>
          <cell r="L315">
            <v>2498</v>
          </cell>
        </row>
        <row r="316">
          <cell r="C316" t="str">
            <v>EA033COU0D0-120-A2</v>
          </cell>
          <cell r="D316" t="str">
            <v>PA15/2150</v>
          </cell>
          <cell r="E316">
            <v>2</v>
          </cell>
          <cell r="F316">
            <v>1613</v>
          </cell>
          <cell r="G316">
            <v>8811.7219027850861</v>
          </cell>
          <cell r="H316">
            <v>88.117219027850865</v>
          </cell>
          <cell r="I316">
            <v>8899.8391218129364</v>
          </cell>
          <cell r="J316">
            <v>88.117219027850865</v>
          </cell>
          <cell r="K316">
            <v>8811.7219027850861</v>
          </cell>
          <cell r="L316">
            <v>3226</v>
          </cell>
        </row>
        <row r="317">
          <cell r="C317" t="str">
            <v>EA033COU0D0-120-RT</v>
          </cell>
          <cell r="D317" t="str">
            <v>PA15/3450</v>
          </cell>
          <cell r="E317">
            <v>2</v>
          </cell>
          <cell r="F317">
            <v>2194</v>
          </cell>
          <cell r="G317">
            <v>11985.689928524784</v>
          </cell>
          <cell r="H317">
            <v>119.85689928524783</v>
          </cell>
          <cell r="I317">
            <v>12105.546827810031</v>
          </cell>
          <cell r="J317">
            <v>119.85689928524783</v>
          </cell>
          <cell r="K317">
            <v>11985.689928524784</v>
          </cell>
          <cell r="L317">
            <v>4388</v>
          </cell>
        </row>
        <row r="318">
          <cell r="C318" t="str">
            <v>EC033COU0D0-150-S1</v>
          </cell>
          <cell r="D318" t="str">
            <v>PC15/800</v>
          </cell>
          <cell r="E318">
            <v>1</v>
          </cell>
          <cell r="F318">
            <v>3080</v>
          </cell>
          <cell r="G318">
            <v>2006.0607676837612</v>
          </cell>
          <cell r="H318">
            <v>20.060607676837613</v>
          </cell>
          <cell r="I318">
            <v>2026.1213753605989</v>
          </cell>
          <cell r="J318">
            <v>2026.1213753605989</v>
          </cell>
          <cell r="K318">
            <v>0</v>
          </cell>
          <cell r="L318">
            <v>3080</v>
          </cell>
        </row>
        <row r="319">
          <cell r="C319" t="str">
            <v>EA033COU0D0-150-S3</v>
          </cell>
          <cell r="D319" t="str">
            <v>PA15/1700</v>
          </cell>
          <cell r="E319">
            <v>2</v>
          </cell>
          <cell r="F319">
            <v>1385</v>
          </cell>
          <cell r="G319">
            <v>7566.1716276238949</v>
          </cell>
          <cell r="H319">
            <v>75.661716276238948</v>
          </cell>
          <cell r="I319">
            <v>7641.8333439001335</v>
          </cell>
          <cell r="J319">
            <v>75.661716276238948</v>
          </cell>
          <cell r="K319">
            <v>7566.1716276238949</v>
          </cell>
          <cell r="L319">
            <v>2770</v>
          </cell>
        </row>
        <row r="320">
          <cell r="C320" t="str">
            <v>EA033COU0D0-150-A2</v>
          </cell>
          <cell r="D320" t="str">
            <v>PA15/2650</v>
          </cell>
          <cell r="E320">
            <v>2</v>
          </cell>
          <cell r="F320">
            <v>1848</v>
          </cell>
          <cell r="G320">
            <v>10095.512756569646</v>
          </cell>
          <cell r="H320">
            <v>100.95512756569646</v>
          </cell>
          <cell r="I320">
            <v>10196.467884135342</v>
          </cell>
          <cell r="J320">
            <v>100.95512756569646</v>
          </cell>
          <cell r="K320">
            <v>10095.512756569646</v>
          </cell>
          <cell r="L320">
            <v>3696</v>
          </cell>
        </row>
        <row r="321">
          <cell r="C321" t="str">
            <v>EA033COU0D0-150-RT</v>
          </cell>
          <cell r="D321" t="str">
            <v>PA15/4200</v>
          </cell>
          <cell r="E321">
            <v>2</v>
          </cell>
          <cell r="F321">
            <v>2493</v>
          </cell>
          <cell r="G321">
            <v>13619.108929723012</v>
          </cell>
          <cell r="H321">
            <v>136.19108929723012</v>
          </cell>
          <cell r="I321">
            <v>13755.300019020242</v>
          </cell>
          <cell r="J321">
            <v>136.19108929723012</v>
          </cell>
          <cell r="K321">
            <v>13619.108929723012</v>
          </cell>
          <cell r="L321">
            <v>4986</v>
          </cell>
        </row>
        <row r="322">
          <cell r="C322" t="str">
            <v>EC033SIU0S0-035-S1</v>
          </cell>
          <cell r="D322" t="str">
            <v>PC16/300</v>
          </cell>
          <cell r="E322">
            <v>1</v>
          </cell>
          <cell r="F322">
            <v>3003</v>
          </cell>
          <cell r="G322">
            <v>1972.4678663938264</v>
          </cell>
          <cell r="H322">
            <v>19.724678663938263</v>
          </cell>
          <cell r="I322">
            <v>1992.1925450577646</v>
          </cell>
          <cell r="J322">
            <v>1992.1925450577646</v>
          </cell>
          <cell r="K322">
            <v>0</v>
          </cell>
          <cell r="L322">
            <v>3003</v>
          </cell>
        </row>
        <row r="323">
          <cell r="C323" t="str">
            <v>EA033SIU0S0-035-S3</v>
          </cell>
          <cell r="D323" t="str">
            <v>PA16/650</v>
          </cell>
          <cell r="E323">
            <v>1</v>
          </cell>
          <cell r="F323">
            <v>790</v>
          </cell>
          <cell r="G323">
            <v>2157.8612223187283</v>
          </cell>
          <cell r="H323">
            <v>21.578612223187285</v>
          </cell>
          <cell r="I323">
            <v>2179.4398345419154</v>
          </cell>
          <cell r="J323">
            <v>21.578612223187285</v>
          </cell>
          <cell r="K323">
            <v>2157.8612223187283</v>
          </cell>
          <cell r="L323">
            <v>790</v>
          </cell>
        </row>
        <row r="324">
          <cell r="C324" t="str">
            <v>EA033SIU0S0-035-A2</v>
          </cell>
          <cell r="D324" t="str">
            <v>PA16/900</v>
          </cell>
          <cell r="E324">
            <v>1</v>
          </cell>
          <cell r="F324">
            <v>977</v>
          </cell>
          <cell r="G324">
            <v>2668.6460939308831</v>
          </cell>
          <cell r="H324">
            <v>26.68646093930883</v>
          </cell>
          <cell r="I324">
            <v>2695.3325548701919</v>
          </cell>
          <cell r="J324">
            <v>26.68646093930883</v>
          </cell>
          <cell r="K324">
            <v>2668.6460939308831</v>
          </cell>
          <cell r="L324">
            <v>977</v>
          </cell>
        </row>
        <row r="325">
          <cell r="C325" t="str">
            <v>EA033SIU0S0-035-RT</v>
          </cell>
          <cell r="D325" t="str">
            <v>PA16/1350</v>
          </cell>
          <cell r="E325">
            <v>1</v>
          </cell>
          <cell r="F325">
            <v>1271</v>
          </cell>
          <cell r="G325">
            <v>3471.6982450216501</v>
          </cell>
          <cell r="H325">
            <v>34.716982450216499</v>
          </cell>
          <cell r="I325">
            <v>3506.4152274718667</v>
          </cell>
          <cell r="J325">
            <v>34.716982450216499</v>
          </cell>
          <cell r="K325">
            <v>3471.6982450216501</v>
          </cell>
          <cell r="L325">
            <v>1271</v>
          </cell>
        </row>
        <row r="326">
          <cell r="C326" t="str">
            <v>EC033SIU0S0-050-S1</v>
          </cell>
          <cell r="D326" t="str">
            <v>PC16/300</v>
          </cell>
          <cell r="E326">
            <v>1</v>
          </cell>
          <cell r="F326">
            <v>3003</v>
          </cell>
          <cell r="G326">
            <v>1972.4678663938264</v>
          </cell>
          <cell r="H326">
            <v>19.724678663938263</v>
          </cell>
          <cell r="I326">
            <v>1992.1925450577646</v>
          </cell>
          <cell r="J326">
            <v>1992.1925450577646</v>
          </cell>
          <cell r="K326">
            <v>0</v>
          </cell>
          <cell r="L326">
            <v>3003</v>
          </cell>
        </row>
        <row r="327">
          <cell r="C327" t="str">
            <v>EA033SIU0S0-050-S3</v>
          </cell>
          <cell r="D327" t="str">
            <v>PA16/850</v>
          </cell>
          <cell r="E327">
            <v>1</v>
          </cell>
          <cell r="F327">
            <v>941</v>
          </cell>
          <cell r="G327">
            <v>2570.313177470789</v>
          </cell>
          <cell r="H327">
            <v>25.703131774707892</v>
          </cell>
          <cell r="I327">
            <v>2596.0163092454968</v>
          </cell>
          <cell r="J327">
            <v>25.703131774707892</v>
          </cell>
          <cell r="K327">
            <v>2570.313177470789</v>
          </cell>
          <cell r="L327">
            <v>941</v>
          </cell>
        </row>
        <row r="328">
          <cell r="C328" t="str">
            <v>EA033SIU0S0-050-A2</v>
          </cell>
          <cell r="D328" t="str">
            <v>PA16/1150</v>
          </cell>
          <cell r="E328">
            <v>1</v>
          </cell>
          <cell r="F328">
            <v>1145</v>
          </cell>
          <cell r="G328">
            <v>3127.5330374113214</v>
          </cell>
          <cell r="H328">
            <v>31.275330374113214</v>
          </cell>
          <cell r="I328">
            <v>3158.8083677854347</v>
          </cell>
          <cell r="J328">
            <v>31.275330374113214</v>
          </cell>
          <cell r="K328">
            <v>3127.5330374113214</v>
          </cell>
          <cell r="L328">
            <v>1145</v>
          </cell>
        </row>
        <row r="329">
          <cell r="C329" t="str">
            <v>EA033SIU0S0-050-RT</v>
          </cell>
          <cell r="D329" t="str">
            <v>PA16/1750</v>
          </cell>
          <cell r="E329">
            <v>1</v>
          </cell>
          <cell r="F329">
            <v>1505</v>
          </cell>
          <cell r="G329">
            <v>4110.8622020122612</v>
          </cell>
          <cell r="H329">
            <v>41.10862202012261</v>
          </cell>
          <cell r="I329">
            <v>4151.9708240323835</v>
          </cell>
          <cell r="J329">
            <v>41.10862202012261</v>
          </cell>
          <cell r="K329">
            <v>4110.8622020122612</v>
          </cell>
          <cell r="L329">
            <v>1505</v>
          </cell>
        </row>
        <row r="330">
          <cell r="C330" t="str">
            <v>EC033SIU0S0-070-S1</v>
          </cell>
          <cell r="D330" t="str">
            <v>PC16/400</v>
          </cell>
          <cell r="E330">
            <v>1</v>
          </cell>
          <cell r="F330">
            <v>3080</v>
          </cell>
          <cell r="G330">
            <v>2006.0607676837612</v>
          </cell>
          <cell r="H330">
            <v>20.060607676837613</v>
          </cell>
          <cell r="I330">
            <v>2026.1213753605989</v>
          </cell>
          <cell r="J330">
            <v>2026.1213753605989</v>
          </cell>
          <cell r="K330">
            <v>0</v>
          </cell>
          <cell r="L330">
            <v>3080</v>
          </cell>
        </row>
        <row r="331">
          <cell r="C331" t="str">
            <v>EA033SIU0S0-070-S3</v>
          </cell>
          <cell r="D331" t="str">
            <v>PA16/950</v>
          </cell>
          <cell r="E331">
            <v>1</v>
          </cell>
          <cell r="F331">
            <v>1012</v>
          </cell>
          <cell r="G331">
            <v>2764.2475404893075</v>
          </cell>
          <cell r="H331">
            <v>27.642475404893077</v>
          </cell>
          <cell r="I331">
            <v>2791.8900158942006</v>
          </cell>
          <cell r="J331">
            <v>27.642475404893077</v>
          </cell>
          <cell r="K331">
            <v>2764.2475404893075</v>
          </cell>
          <cell r="L331">
            <v>1012</v>
          </cell>
        </row>
        <row r="332">
          <cell r="C332" t="str">
            <v>EA033SIU0S0-070-A2</v>
          </cell>
          <cell r="D332" t="str">
            <v>PA16/1350</v>
          </cell>
          <cell r="E332">
            <v>1</v>
          </cell>
          <cell r="F332">
            <v>1271</v>
          </cell>
          <cell r="G332">
            <v>3471.6982450216501</v>
          </cell>
          <cell r="H332">
            <v>34.716982450216499</v>
          </cell>
          <cell r="I332">
            <v>3506.4152274718667</v>
          </cell>
          <cell r="J332">
            <v>34.716982450216499</v>
          </cell>
          <cell r="K332">
            <v>3471.6982450216501</v>
          </cell>
          <cell r="L332">
            <v>1271</v>
          </cell>
        </row>
        <row r="333">
          <cell r="C333" t="str">
            <v>EA033SIU0S0-070-RT</v>
          </cell>
          <cell r="D333" t="str">
            <v>PA16/2100</v>
          </cell>
          <cell r="E333">
            <v>1</v>
          </cell>
          <cell r="F333">
            <v>1694</v>
          </cell>
          <cell r="G333">
            <v>4627.110013427754</v>
          </cell>
          <cell r="H333">
            <v>46.271100134277539</v>
          </cell>
          <cell r="I333">
            <v>4673.3811135620317</v>
          </cell>
          <cell r="J333">
            <v>46.271100134277539</v>
          </cell>
          <cell r="K333">
            <v>4627.110013427754</v>
          </cell>
          <cell r="L333">
            <v>1694</v>
          </cell>
        </row>
        <row r="334">
          <cell r="C334" t="str">
            <v>EC033SIU0S0-120-S1</v>
          </cell>
          <cell r="D334" t="str">
            <v>PC16/500</v>
          </cell>
          <cell r="E334">
            <v>1</v>
          </cell>
          <cell r="F334">
            <v>3157</v>
          </cell>
          <cell r="G334">
            <v>2039.6536689736959</v>
          </cell>
          <cell r="H334">
            <v>20.396536689736958</v>
          </cell>
          <cell r="I334">
            <v>2060.0502056634327</v>
          </cell>
          <cell r="J334">
            <v>2060.0502056634327</v>
          </cell>
          <cell r="K334">
            <v>0</v>
          </cell>
          <cell r="L334">
            <v>3157</v>
          </cell>
        </row>
        <row r="335">
          <cell r="C335" t="str">
            <v>EA033SIU0S0-120-S3</v>
          </cell>
          <cell r="D335" t="str">
            <v>PA16/1450</v>
          </cell>
          <cell r="E335">
            <v>1</v>
          </cell>
          <cell r="F335">
            <v>1331</v>
          </cell>
          <cell r="G335">
            <v>3635.5864391218065</v>
          </cell>
          <cell r="H335">
            <v>36.355864391218063</v>
          </cell>
          <cell r="I335">
            <v>3671.9423035130244</v>
          </cell>
          <cell r="J335">
            <v>36.355864391218063</v>
          </cell>
          <cell r="K335">
            <v>3635.5864391218065</v>
          </cell>
          <cell r="L335">
            <v>1331</v>
          </cell>
        </row>
        <row r="336">
          <cell r="C336" t="str">
            <v>EA033SIU0S0-120-A2</v>
          </cell>
          <cell r="D336" t="str">
            <v>PA16/2050</v>
          </cell>
          <cell r="E336">
            <v>1</v>
          </cell>
          <cell r="F336">
            <v>1668</v>
          </cell>
          <cell r="G336">
            <v>4556.0917959843528</v>
          </cell>
          <cell r="H336">
            <v>45.560917959843529</v>
          </cell>
          <cell r="I336">
            <v>4601.652713944196</v>
          </cell>
          <cell r="J336">
            <v>45.560917959843529</v>
          </cell>
          <cell r="K336">
            <v>4556.0917959843528</v>
          </cell>
          <cell r="L336">
            <v>1668</v>
          </cell>
        </row>
        <row r="337">
          <cell r="C337" t="str">
            <v>EA033SIU0S0-120-RT</v>
          </cell>
          <cell r="D337" t="str">
            <v>PA16/3200</v>
          </cell>
          <cell r="E337">
            <v>1</v>
          </cell>
          <cell r="F337">
            <v>2227</v>
          </cell>
          <cell r="G337">
            <v>6082.9834710174782</v>
          </cell>
          <cell r="H337">
            <v>60.829834710174786</v>
          </cell>
          <cell r="I337">
            <v>6143.8133057276527</v>
          </cell>
          <cell r="J337">
            <v>60.829834710174786</v>
          </cell>
          <cell r="K337">
            <v>6082.9834710174782</v>
          </cell>
          <cell r="L337">
            <v>2227</v>
          </cell>
        </row>
        <row r="338">
          <cell r="C338" t="str">
            <v>EC033SIU0S0-150-S1</v>
          </cell>
          <cell r="D338" t="str">
            <v>PC16/500</v>
          </cell>
          <cell r="E338">
            <v>1</v>
          </cell>
          <cell r="F338">
            <v>3157</v>
          </cell>
          <cell r="G338">
            <v>2039.6536689736959</v>
          </cell>
          <cell r="H338">
            <v>20.396536689736958</v>
          </cell>
          <cell r="I338">
            <v>2060.0502056634327</v>
          </cell>
          <cell r="J338">
            <v>2060.0502056634327</v>
          </cell>
          <cell r="K338">
            <v>0</v>
          </cell>
          <cell r="L338">
            <v>3157</v>
          </cell>
        </row>
        <row r="339">
          <cell r="C339" t="str">
            <v>EA033SIU0S0-150-S3</v>
          </cell>
          <cell r="D339" t="str">
            <v>PA16/1700</v>
          </cell>
          <cell r="E339">
            <v>1</v>
          </cell>
          <cell r="F339">
            <v>1477</v>
          </cell>
          <cell r="G339">
            <v>4034.381044765521</v>
          </cell>
          <cell r="H339">
            <v>40.343810447655208</v>
          </cell>
          <cell r="I339">
            <v>4074.7248552131764</v>
          </cell>
          <cell r="J339">
            <v>40.343810447655208</v>
          </cell>
          <cell r="K339">
            <v>4034.381044765521</v>
          </cell>
          <cell r="L339">
            <v>1477</v>
          </cell>
        </row>
        <row r="340">
          <cell r="C340" t="str">
            <v>EA033SIU0S0-150-A2</v>
          </cell>
          <cell r="D340" t="str">
            <v>PA16/2400</v>
          </cell>
          <cell r="E340">
            <v>1</v>
          </cell>
          <cell r="F340">
            <v>1848</v>
          </cell>
          <cell r="G340">
            <v>5047.7563782848229</v>
          </cell>
          <cell r="H340">
            <v>50.477563782848229</v>
          </cell>
          <cell r="I340">
            <v>5098.2339420676708</v>
          </cell>
          <cell r="J340">
            <v>50.477563782848229</v>
          </cell>
          <cell r="K340">
            <v>5047.7563782848229</v>
          </cell>
          <cell r="L340">
            <v>1848</v>
          </cell>
        </row>
        <row r="341">
          <cell r="C341" t="str">
            <v>EA033SIU0S0-150-RT</v>
          </cell>
          <cell r="D341" t="str">
            <v>PA16/3800</v>
          </cell>
          <cell r="E341">
            <v>1</v>
          </cell>
          <cell r="F341">
            <v>2491</v>
          </cell>
          <cell r="G341">
            <v>6804.0915250581675</v>
          </cell>
          <cell r="H341">
            <v>68.040915250581676</v>
          </cell>
          <cell r="I341">
            <v>6872.1324403087492</v>
          </cell>
          <cell r="J341">
            <v>68.040915250581676</v>
          </cell>
          <cell r="K341">
            <v>6804.0915250581675</v>
          </cell>
          <cell r="L341">
            <v>2491</v>
          </cell>
        </row>
        <row r="342">
          <cell r="C342" t="str">
            <v>EC033SIU0S0-185-S1</v>
          </cell>
          <cell r="D342" t="str">
            <v>PC16/600</v>
          </cell>
          <cell r="E342">
            <v>1</v>
          </cell>
          <cell r="F342">
            <v>3234</v>
          </cell>
          <cell r="G342">
            <v>2073.2465702636305</v>
          </cell>
          <cell r="H342">
            <v>20.732465702636304</v>
          </cell>
          <cell r="I342">
            <v>2093.9790359662666</v>
          </cell>
          <cell r="J342">
            <v>2093.9790359662666</v>
          </cell>
          <cell r="K342">
            <v>0</v>
          </cell>
          <cell r="L342">
            <v>3234</v>
          </cell>
        </row>
        <row r="343">
          <cell r="C343" t="str">
            <v>EA033SIU0S0-185-S3</v>
          </cell>
          <cell r="D343" t="str">
            <v>PA16/1950</v>
          </cell>
          <cell r="E343">
            <v>1</v>
          </cell>
          <cell r="F343">
            <v>1614</v>
          </cell>
          <cell r="G343">
            <v>4408.5924212942118</v>
          </cell>
          <cell r="H343">
            <v>44.085924212942118</v>
          </cell>
          <cell r="I343">
            <v>4452.6783455071536</v>
          </cell>
          <cell r="J343">
            <v>44.085924212942118</v>
          </cell>
          <cell r="K343">
            <v>4408.5924212942118</v>
          </cell>
          <cell r="L343">
            <v>1614</v>
          </cell>
        </row>
        <row r="344">
          <cell r="C344" t="str">
            <v>EA033SIU0S0-185-A2</v>
          </cell>
          <cell r="D344" t="str">
            <v>PA16/2850</v>
          </cell>
          <cell r="E344">
            <v>1</v>
          </cell>
          <cell r="F344">
            <v>2066</v>
          </cell>
          <cell r="G344">
            <v>5643.2168168487251</v>
          </cell>
          <cell r="H344">
            <v>56.432168168487252</v>
          </cell>
          <cell r="I344">
            <v>5699.648985017212</v>
          </cell>
          <cell r="J344">
            <v>56.432168168487252</v>
          </cell>
          <cell r="K344">
            <v>5643.2168168487251</v>
          </cell>
          <cell r="L344">
            <v>2066</v>
          </cell>
        </row>
        <row r="345">
          <cell r="C345" t="str">
            <v>EA033SIU0S0-185-RT</v>
          </cell>
          <cell r="D345" t="str">
            <v>PA16/4450</v>
          </cell>
          <cell r="E345">
            <v>1</v>
          </cell>
          <cell r="F345">
            <v>2760</v>
          </cell>
          <cell r="G345">
            <v>7538.8569286072025</v>
          </cell>
          <cell r="H345">
            <v>75.388569286072027</v>
          </cell>
          <cell r="I345">
            <v>7614.2454978932747</v>
          </cell>
          <cell r="J345">
            <v>75.388569286072027</v>
          </cell>
          <cell r="K345">
            <v>7538.8569286072025</v>
          </cell>
          <cell r="L345">
            <v>2760</v>
          </cell>
        </row>
        <row r="346">
          <cell r="C346" t="str">
            <v>EC033SIU0S0-300-S1</v>
          </cell>
          <cell r="D346" t="str">
            <v>PC16/700</v>
          </cell>
          <cell r="E346">
            <v>1</v>
          </cell>
          <cell r="F346">
            <v>3311</v>
          </cell>
          <cell r="G346">
            <v>2106.8394715535651</v>
          </cell>
          <cell r="H346">
            <v>21.06839471553565</v>
          </cell>
          <cell r="I346">
            <v>2127.9078662691009</v>
          </cell>
          <cell r="J346">
            <v>2127.9078662691009</v>
          </cell>
          <cell r="K346">
            <v>0</v>
          </cell>
          <cell r="L346">
            <v>3311</v>
          </cell>
        </row>
        <row r="347">
          <cell r="C347" t="str">
            <v>EA033SIU0S0-300-S3</v>
          </cell>
          <cell r="D347" t="str">
            <v>PA16/2800</v>
          </cell>
          <cell r="E347">
            <v>1</v>
          </cell>
          <cell r="F347">
            <v>2042</v>
          </cell>
          <cell r="G347">
            <v>5577.6615392086624</v>
          </cell>
          <cell r="H347">
            <v>55.776615392086626</v>
          </cell>
          <cell r="I347">
            <v>5633.4381546007489</v>
          </cell>
          <cell r="J347">
            <v>55.776615392086626</v>
          </cell>
          <cell r="K347">
            <v>5577.6615392086624</v>
          </cell>
          <cell r="L347">
            <v>2042</v>
          </cell>
        </row>
        <row r="348">
          <cell r="C348" t="str">
            <v>EA033SIU0S0-300-A2</v>
          </cell>
          <cell r="D348" t="str">
            <v>PA16/4150</v>
          </cell>
          <cell r="E348">
            <v>1</v>
          </cell>
          <cell r="F348">
            <v>2637</v>
          </cell>
          <cell r="G348">
            <v>7202.8861307018815</v>
          </cell>
          <cell r="H348">
            <v>72.028861307018815</v>
          </cell>
          <cell r="I348">
            <v>7274.9149920089003</v>
          </cell>
          <cell r="J348">
            <v>72.028861307018815</v>
          </cell>
          <cell r="K348">
            <v>7202.8861307018815</v>
          </cell>
          <cell r="L348">
            <v>2637</v>
          </cell>
        </row>
        <row r="349">
          <cell r="C349" t="str">
            <v>EA033SIU0S0-300-RT</v>
          </cell>
          <cell r="D349" t="str">
            <v>PA16/6600</v>
          </cell>
          <cell r="E349">
            <v>1</v>
          </cell>
          <cell r="F349">
            <v>3566</v>
          </cell>
          <cell r="G349">
            <v>9740.4216693526396</v>
          </cell>
          <cell r="H349">
            <v>97.404216693526394</v>
          </cell>
          <cell r="I349">
            <v>9837.8258860461665</v>
          </cell>
          <cell r="J349">
            <v>97.404216693526394</v>
          </cell>
          <cell r="K349">
            <v>9740.4216693526396</v>
          </cell>
          <cell r="L349">
            <v>3566</v>
          </cell>
        </row>
        <row r="350">
          <cell r="C350" t="str">
            <v>EC033SIU0D0-035-S1</v>
          </cell>
          <cell r="D350" t="str">
            <v>PC16/500</v>
          </cell>
          <cell r="E350">
            <v>1</v>
          </cell>
          <cell r="F350">
            <v>3157</v>
          </cell>
          <cell r="G350">
            <v>2039.6536689736959</v>
          </cell>
          <cell r="H350">
            <v>20.396536689736958</v>
          </cell>
          <cell r="I350">
            <v>2060.0502056634327</v>
          </cell>
          <cell r="J350">
            <v>2060.0502056634327</v>
          </cell>
          <cell r="K350">
            <v>0</v>
          </cell>
          <cell r="L350">
            <v>3157</v>
          </cell>
        </row>
        <row r="351">
          <cell r="C351" t="str">
            <v>EA033SIU0D0-035-S3</v>
          </cell>
          <cell r="D351" t="str">
            <v>PA16/650</v>
          </cell>
          <cell r="E351">
            <v>2</v>
          </cell>
          <cell r="F351">
            <v>790</v>
          </cell>
          <cell r="G351">
            <v>4315.7224446374566</v>
          </cell>
          <cell r="H351">
            <v>43.15722444637457</v>
          </cell>
          <cell r="I351">
            <v>4358.8796690838308</v>
          </cell>
          <cell r="J351">
            <v>43.15722444637457</v>
          </cell>
          <cell r="K351">
            <v>4315.7224446374566</v>
          </cell>
          <cell r="L351">
            <v>1580</v>
          </cell>
        </row>
        <row r="352">
          <cell r="C352" t="str">
            <v>EA033SIU0D0-035-A2</v>
          </cell>
          <cell r="D352" t="str">
            <v>PA16/900</v>
          </cell>
          <cell r="E352">
            <v>2</v>
          </cell>
          <cell r="F352">
            <v>977</v>
          </cell>
          <cell r="G352">
            <v>5337.2921878617663</v>
          </cell>
          <cell r="H352">
            <v>53.37292187861766</v>
          </cell>
          <cell r="I352">
            <v>5390.6651097403837</v>
          </cell>
          <cell r="J352">
            <v>53.37292187861766</v>
          </cell>
          <cell r="K352">
            <v>5337.2921878617663</v>
          </cell>
          <cell r="L352">
            <v>1954</v>
          </cell>
        </row>
        <row r="353">
          <cell r="C353" t="str">
            <v>EA033SIU0D0-035-RT</v>
          </cell>
          <cell r="D353" t="str">
            <v>PA16/1350</v>
          </cell>
          <cell r="E353">
            <v>2</v>
          </cell>
          <cell r="F353">
            <v>1271</v>
          </cell>
          <cell r="G353">
            <v>6943.3964900433002</v>
          </cell>
          <cell r="H353">
            <v>69.433964900432997</v>
          </cell>
          <cell r="I353">
            <v>7012.8304549437335</v>
          </cell>
          <cell r="J353">
            <v>69.433964900432997</v>
          </cell>
          <cell r="K353">
            <v>6943.3964900433002</v>
          </cell>
          <cell r="L353">
            <v>2542</v>
          </cell>
        </row>
        <row r="354">
          <cell r="C354" t="str">
            <v>EC033SIU0D0-050-S1</v>
          </cell>
          <cell r="D354" t="str">
            <v>PC16/500</v>
          </cell>
          <cell r="E354">
            <v>1</v>
          </cell>
          <cell r="F354">
            <v>3157</v>
          </cell>
          <cell r="G354">
            <v>2039.6536689736959</v>
          </cell>
          <cell r="H354">
            <v>20.396536689736958</v>
          </cell>
          <cell r="I354">
            <v>2060.0502056634327</v>
          </cell>
          <cell r="J354">
            <v>2060.0502056634327</v>
          </cell>
          <cell r="K354">
            <v>0</v>
          </cell>
          <cell r="L354">
            <v>3157</v>
          </cell>
        </row>
        <row r="355">
          <cell r="C355" t="str">
            <v>EA033SIU0D0-050-S3</v>
          </cell>
          <cell r="D355" t="str">
            <v>PA16/800</v>
          </cell>
          <cell r="E355">
            <v>2</v>
          </cell>
          <cell r="F355">
            <v>905</v>
          </cell>
          <cell r="G355">
            <v>4943.9605220213898</v>
          </cell>
          <cell r="H355">
            <v>49.439605220213899</v>
          </cell>
          <cell r="I355">
            <v>4993.4001272416035</v>
          </cell>
          <cell r="J355">
            <v>49.439605220213899</v>
          </cell>
          <cell r="K355">
            <v>4943.9605220213898</v>
          </cell>
          <cell r="L355">
            <v>1810</v>
          </cell>
        </row>
        <row r="356">
          <cell r="C356" t="str">
            <v>EA033SIU0D0-050-A2</v>
          </cell>
          <cell r="D356" t="str">
            <v>PA16/1150</v>
          </cell>
          <cell r="E356">
            <v>2</v>
          </cell>
          <cell r="F356">
            <v>1145</v>
          </cell>
          <cell r="G356">
            <v>6255.0660748226428</v>
          </cell>
          <cell r="H356">
            <v>62.550660748226427</v>
          </cell>
          <cell r="I356">
            <v>6317.6167355708694</v>
          </cell>
          <cell r="J356">
            <v>62.550660748226427</v>
          </cell>
          <cell r="K356">
            <v>6255.0660748226428</v>
          </cell>
          <cell r="L356">
            <v>2290</v>
          </cell>
        </row>
        <row r="357">
          <cell r="C357" t="str">
            <v>EA033SIU0D0-050-RT</v>
          </cell>
          <cell r="D357" t="str">
            <v>PA16/1750</v>
          </cell>
          <cell r="E357">
            <v>2</v>
          </cell>
          <cell r="F357">
            <v>1505</v>
          </cell>
          <cell r="G357">
            <v>8221.7244040245223</v>
          </cell>
          <cell r="H357">
            <v>82.21724404024522</v>
          </cell>
          <cell r="I357">
            <v>8303.9416480647669</v>
          </cell>
          <cell r="J357">
            <v>82.21724404024522</v>
          </cell>
          <cell r="K357">
            <v>8221.7244040245223</v>
          </cell>
          <cell r="L357">
            <v>3010</v>
          </cell>
        </row>
        <row r="358">
          <cell r="C358" t="str">
            <v>EC033SIU0D0-070-S1</v>
          </cell>
          <cell r="D358" t="str">
            <v>PC16/600</v>
          </cell>
          <cell r="E358">
            <v>1</v>
          </cell>
          <cell r="F358">
            <v>3234</v>
          </cell>
          <cell r="G358">
            <v>2073.2465702636305</v>
          </cell>
          <cell r="H358">
            <v>20.732465702636304</v>
          </cell>
          <cell r="I358">
            <v>2093.9790359662666</v>
          </cell>
          <cell r="J358">
            <v>2093.9790359662666</v>
          </cell>
          <cell r="K358">
            <v>0</v>
          </cell>
          <cell r="L358">
            <v>3234</v>
          </cell>
        </row>
        <row r="359">
          <cell r="C359" t="str">
            <v>EA033SIU0D0-070-S3</v>
          </cell>
          <cell r="D359" t="str">
            <v>PA16/950</v>
          </cell>
          <cell r="E359">
            <v>2</v>
          </cell>
          <cell r="F359">
            <v>1012</v>
          </cell>
          <cell r="G359">
            <v>5528.4950809786151</v>
          </cell>
          <cell r="H359">
            <v>55.284950809786153</v>
          </cell>
          <cell r="I359">
            <v>5583.7800317884012</v>
          </cell>
          <cell r="J359">
            <v>55.284950809786153</v>
          </cell>
          <cell r="K359">
            <v>5528.4950809786151</v>
          </cell>
          <cell r="L359">
            <v>2024</v>
          </cell>
        </row>
        <row r="360">
          <cell r="C360" t="str">
            <v>EA033SIU0D0-070-A2</v>
          </cell>
          <cell r="D360" t="str">
            <v>PA16/1350</v>
          </cell>
          <cell r="E360">
            <v>2</v>
          </cell>
          <cell r="F360">
            <v>1271</v>
          </cell>
          <cell r="G360">
            <v>6943.3964900433002</v>
          </cell>
          <cell r="H360">
            <v>69.433964900432997</v>
          </cell>
          <cell r="I360">
            <v>7012.8304549437335</v>
          </cell>
          <cell r="J360">
            <v>69.433964900432997</v>
          </cell>
          <cell r="K360">
            <v>6943.3964900433002</v>
          </cell>
          <cell r="L360">
            <v>2542</v>
          </cell>
        </row>
        <row r="361">
          <cell r="C361" t="str">
            <v>EA033SIU0D0-070-RT</v>
          </cell>
          <cell r="D361" t="str">
            <v>PA16/2100</v>
          </cell>
          <cell r="E361">
            <v>2</v>
          </cell>
          <cell r="F361">
            <v>1694</v>
          </cell>
          <cell r="G361">
            <v>9254.220026855508</v>
          </cell>
          <cell r="H361">
            <v>92.542200268555078</v>
          </cell>
          <cell r="I361">
            <v>9346.7622271240634</v>
          </cell>
          <cell r="J361">
            <v>92.542200268555078</v>
          </cell>
          <cell r="K361">
            <v>9254.220026855508</v>
          </cell>
          <cell r="L361">
            <v>3388</v>
          </cell>
        </row>
        <row r="362">
          <cell r="C362" t="str">
            <v>EC033SIU0D0-120-S1</v>
          </cell>
          <cell r="D362" t="str">
            <v>PC16/800</v>
          </cell>
          <cell r="E362">
            <v>1</v>
          </cell>
          <cell r="F362">
            <v>3388</v>
          </cell>
          <cell r="G362">
            <v>2140.4323728435002</v>
          </cell>
          <cell r="H362">
            <v>21.404323728435003</v>
          </cell>
          <cell r="I362">
            <v>2161.8366965719351</v>
          </cell>
          <cell r="J362">
            <v>2161.8366965719351</v>
          </cell>
          <cell r="K362">
            <v>0</v>
          </cell>
          <cell r="L362">
            <v>3388</v>
          </cell>
        </row>
        <row r="363">
          <cell r="C363" t="str">
            <v>EA033SIU0D0-120-S3</v>
          </cell>
          <cell r="D363" t="str">
            <v>PA16/1400</v>
          </cell>
          <cell r="E363">
            <v>2</v>
          </cell>
          <cell r="F363">
            <v>1301</v>
          </cell>
          <cell r="G363">
            <v>7107.2846841434566</v>
          </cell>
          <cell r="H363">
            <v>71.072846841434568</v>
          </cell>
          <cell r="I363">
            <v>7178.3575309848911</v>
          </cell>
          <cell r="J363">
            <v>71.072846841434568</v>
          </cell>
          <cell r="K363">
            <v>7107.2846841434566</v>
          </cell>
          <cell r="L363">
            <v>2602</v>
          </cell>
        </row>
        <row r="364">
          <cell r="C364" t="str">
            <v>EA033SIU0D0-120-A2</v>
          </cell>
          <cell r="D364" t="str">
            <v>PA16/2050</v>
          </cell>
          <cell r="E364">
            <v>2</v>
          </cell>
          <cell r="F364">
            <v>1668</v>
          </cell>
          <cell r="G364">
            <v>9112.1835919687055</v>
          </cell>
          <cell r="H364">
            <v>91.121835919687058</v>
          </cell>
          <cell r="I364">
            <v>9203.3054278883919</v>
          </cell>
          <cell r="J364">
            <v>91.121835919687058</v>
          </cell>
          <cell r="K364">
            <v>9112.1835919687055</v>
          </cell>
          <cell r="L364">
            <v>3336</v>
          </cell>
        </row>
        <row r="365">
          <cell r="C365" t="str">
            <v>EA033SIU0D0-120-RT</v>
          </cell>
          <cell r="D365" t="str">
            <v>PA16/3200</v>
          </cell>
          <cell r="E365">
            <v>2</v>
          </cell>
          <cell r="F365">
            <v>2227</v>
          </cell>
          <cell r="G365">
            <v>12165.966942034956</v>
          </cell>
          <cell r="H365">
            <v>121.65966942034957</v>
          </cell>
          <cell r="I365">
            <v>12287.626611455305</v>
          </cell>
          <cell r="J365">
            <v>121.65966942034957</v>
          </cell>
          <cell r="K365">
            <v>12165.966942034956</v>
          </cell>
          <cell r="L365">
            <v>4454</v>
          </cell>
        </row>
        <row r="366">
          <cell r="C366" t="str">
            <v>EC033SIU0D0-150-S1</v>
          </cell>
          <cell r="D366" t="str">
            <v>PC16/900</v>
          </cell>
          <cell r="E366">
            <v>1</v>
          </cell>
          <cell r="F366">
            <v>3465</v>
          </cell>
          <cell r="G366">
            <v>2174.0252741334348</v>
          </cell>
          <cell r="H366">
            <v>21.740252741334348</v>
          </cell>
          <cell r="I366">
            <v>2195.765526874769</v>
          </cell>
          <cell r="J366">
            <v>2195.765526874769</v>
          </cell>
          <cell r="K366">
            <v>0</v>
          </cell>
          <cell r="L366">
            <v>3465</v>
          </cell>
        </row>
        <row r="367">
          <cell r="C367" t="str">
            <v>EA033SIU0D0-150-S3</v>
          </cell>
          <cell r="D367" t="str">
            <v>PA16/1600</v>
          </cell>
          <cell r="E367">
            <v>2</v>
          </cell>
          <cell r="F367">
            <v>1419</v>
          </cell>
          <cell r="G367">
            <v>7751.9115809374061</v>
          </cell>
          <cell r="H367">
            <v>77.519115809374057</v>
          </cell>
          <cell r="I367">
            <v>7829.4306967467801</v>
          </cell>
          <cell r="J367">
            <v>77.519115809374057</v>
          </cell>
          <cell r="K367">
            <v>7751.9115809374061</v>
          </cell>
          <cell r="L367">
            <v>2838</v>
          </cell>
        </row>
        <row r="368">
          <cell r="C368" t="str">
            <v>EA033SIU0D0-150-A2</v>
          </cell>
          <cell r="D368" t="str">
            <v>PA16/2400</v>
          </cell>
          <cell r="E368">
            <v>2</v>
          </cell>
          <cell r="F368">
            <v>1848</v>
          </cell>
          <cell r="G368">
            <v>10095.512756569646</v>
          </cell>
          <cell r="H368">
            <v>100.95512756569646</v>
          </cell>
          <cell r="I368">
            <v>10196.467884135342</v>
          </cell>
          <cell r="J368">
            <v>100.95512756569646</v>
          </cell>
          <cell r="K368">
            <v>10095.512756569646</v>
          </cell>
          <cell r="L368">
            <v>3696</v>
          </cell>
        </row>
        <row r="369">
          <cell r="C369" t="str">
            <v>EA033SIU0D0-150-RT</v>
          </cell>
          <cell r="D369" t="str">
            <v>PA16/3800</v>
          </cell>
          <cell r="E369">
            <v>2</v>
          </cell>
          <cell r="F369">
            <v>2491</v>
          </cell>
          <cell r="G369">
            <v>13608.183050116335</v>
          </cell>
          <cell r="H369">
            <v>136.08183050116335</v>
          </cell>
          <cell r="I369">
            <v>13744.264880617498</v>
          </cell>
          <cell r="J369">
            <v>136.08183050116335</v>
          </cell>
          <cell r="K369">
            <v>13608.183050116335</v>
          </cell>
          <cell r="L369">
            <v>4982</v>
          </cell>
        </row>
        <row r="370">
          <cell r="C370" t="str">
            <v>EC033SIU0D0-185-S1</v>
          </cell>
          <cell r="D370" t="str">
            <v>PC16/1000</v>
          </cell>
          <cell r="E370">
            <v>1</v>
          </cell>
          <cell r="F370">
            <v>3542</v>
          </cell>
          <cell r="G370">
            <v>2207.6181754233694</v>
          </cell>
          <cell r="H370">
            <v>22.076181754233694</v>
          </cell>
          <cell r="I370">
            <v>2229.6943571776033</v>
          </cell>
          <cell r="J370">
            <v>2229.6943571776033</v>
          </cell>
          <cell r="K370">
            <v>0</v>
          </cell>
          <cell r="L370">
            <v>3542</v>
          </cell>
        </row>
        <row r="371">
          <cell r="C371" t="str">
            <v>EA033SIU0D0-185-S3</v>
          </cell>
          <cell r="D371" t="str">
            <v>PA16/1900</v>
          </cell>
          <cell r="E371">
            <v>2</v>
          </cell>
          <cell r="F371">
            <v>1587</v>
          </cell>
          <cell r="G371">
            <v>8669.6854678982836</v>
          </cell>
          <cell r="H371">
            <v>86.696854678982831</v>
          </cell>
          <cell r="I371">
            <v>8756.3823225772667</v>
          </cell>
          <cell r="J371">
            <v>86.696854678982831</v>
          </cell>
          <cell r="K371">
            <v>8669.6854678982836</v>
          </cell>
          <cell r="L371">
            <v>3174</v>
          </cell>
        </row>
        <row r="372">
          <cell r="C372" t="str">
            <v>EA033SIU0D0-185-A2</v>
          </cell>
          <cell r="D372" t="str">
            <v>PA16/2850</v>
          </cell>
          <cell r="E372">
            <v>2</v>
          </cell>
          <cell r="F372">
            <v>2066</v>
          </cell>
          <cell r="G372">
            <v>11286.43363369745</v>
          </cell>
          <cell r="H372">
            <v>112.8643363369745</v>
          </cell>
          <cell r="I372">
            <v>11399.297970034424</v>
          </cell>
          <cell r="J372">
            <v>112.8643363369745</v>
          </cell>
          <cell r="K372">
            <v>11286.43363369745</v>
          </cell>
          <cell r="L372">
            <v>4132</v>
          </cell>
        </row>
        <row r="373">
          <cell r="C373" t="str">
            <v>EA033SIU0D0-185-RT</v>
          </cell>
          <cell r="D373" t="str">
            <v>PA16/4450</v>
          </cell>
          <cell r="E373">
            <v>2</v>
          </cell>
          <cell r="F373">
            <v>2760</v>
          </cell>
          <cell r="G373">
            <v>15077.713857214405</v>
          </cell>
          <cell r="H373">
            <v>150.77713857214405</v>
          </cell>
          <cell r="I373">
            <v>15228.490995786549</v>
          </cell>
          <cell r="J373">
            <v>150.77713857214405</v>
          </cell>
          <cell r="K373">
            <v>15077.713857214405</v>
          </cell>
          <cell r="L373">
            <v>5520</v>
          </cell>
        </row>
        <row r="374">
          <cell r="C374" t="str">
            <v>EC033SEU0S0-035-S1</v>
          </cell>
          <cell r="D374" t="str">
            <v>PC16/300</v>
          </cell>
          <cell r="E374">
            <v>1</v>
          </cell>
          <cell r="F374">
            <v>3003</v>
          </cell>
          <cell r="G374">
            <v>1972.4678663938264</v>
          </cell>
          <cell r="H374">
            <v>19.724678663938263</v>
          </cell>
          <cell r="I374">
            <v>1992.1925450577646</v>
          </cell>
          <cell r="J374">
            <v>1992.1925450577646</v>
          </cell>
          <cell r="K374">
            <v>0</v>
          </cell>
          <cell r="L374">
            <v>3003</v>
          </cell>
        </row>
        <row r="375">
          <cell r="C375" t="str">
            <v>EA033SEU0S0-035-S3</v>
          </cell>
          <cell r="D375" t="str">
            <v>PA16/600</v>
          </cell>
          <cell r="E375">
            <v>1</v>
          </cell>
          <cell r="F375">
            <v>750</v>
          </cell>
          <cell r="G375">
            <v>2048.6024262519572</v>
          </cell>
          <cell r="H375">
            <v>20.486024262519575</v>
          </cell>
          <cell r="I375">
            <v>2069.0884505144768</v>
          </cell>
          <cell r="J375">
            <v>20.486024262519575</v>
          </cell>
          <cell r="K375">
            <v>2048.6024262519572</v>
          </cell>
          <cell r="L375">
            <v>750</v>
          </cell>
        </row>
        <row r="376">
          <cell r="C376" t="str">
            <v>EA033SEU0S0-035-A2</v>
          </cell>
          <cell r="D376" t="str">
            <v>PA16/850</v>
          </cell>
          <cell r="E376">
            <v>1</v>
          </cell>
          <cell r="F376">
            <v>941</v>
          </cell>
          <cell r="G376">
            <v>2570.313177470789</v>
          </cell>
          <cell r="H376">
            <v>25.703131774707892</v>
          </cell>
          <cell r="I376">
            <v>2596.0163092454968</v>
          </cell>
          <cell r="J376">
            <v>25.703131774707892</v>
          </cell>
          <cell r="K376">
            <v>2570.313177470789</v>
          </cell>
          <cell r="L376">
            <v>941</v>
          </cell>
        </row>
        <row r="377">
          <cell r="C377" t="str">
            <v>EA033SEU0S0-035-RT</v>
          </cell>
          <cell r="D377" t="str">
            <v>PA16/1250</v>
          </cell>
          <cell r="E377">
            <v>1</v>
          </cell>
          <cell r="F377">
            <v>1209</v>
          </cell>
          <cell r="G377">
            <v>3302.3471111181552</v>
          </cell>
          <cell r="H377">
            <v>33.02347111118155</v>
          </cell>
          <cell r="I377">
            <v>3335.3705822293368</v>
          </cell>
          <cell r="J377">
            <v>33.02347111118155</v>
          </cell>
          <cell r="K377">
            <v>3302.3471111181552</v>
          </cell>
          <cell r="L377">
            <v>1209</v>
          </cell>
        </row>
        <row r="378">
          <cell r="C378" t="str">
            <v>EC033SEU0S0-050-S1</v>
          </cell>
          <cell r="D378" t="str">
            <v>PC16/300</v>
          </cell>
          <cell r="E378">
            <v>1</v>
          </cell>
          <cell r="F378">
            <v>3003</v>
          </cell>
          <cell r="G378">
            <v>1972.4678663938264</v>
          </cell>
          <cell r="H378">
            <v>19.724678663938263</v>
          </cell>
          <cell r="I378">
            <v>1992.1925450577646</v>
          </cell>
          <cell r="J378">
            <v>1992.1925450577646</v>
          </cell>
          <cell r="K378">
            <v>0</v>
          </cell>
          <cell r="L378">
            <v>3003</v>
          </cell>
        </row>
        <row r="379">
          <cell r="C379" t="str">
            <v>EA033SEU0S0-050-S3</v>
          </cell>
          <cell r="D379" t="str">
            <v>PA16/800</v>
          </cell>
          <cell r="E379">
            <v>1</v>
          </cell>
          <cell r="F379">
            <v>905</v>
          </cell>
          <cell r="G379">
            <v>2471.9802610106949</v>
          </cell>
          <cell r="H379">
            <v>24.719802610106949</v>
          </cell>
          <cell r="I379">
            <v>2496.7000636208018</v>
          </cell>
          <cell r="J379">
            <v>24.719802610106949</v>
          </cell>
          <cell r="K379">
            <v>2471.9802610106949</v>
          </cell>
          <cell r="L379">
            <v>905</v>
          </cell>
        </row>
        <row r="380">
          <cell r="C380" t="str">
            <v>EA033SEU0S0-050-A2</v>
          </cell>
          <cell r="D380" t="str">
            <v>PA16/1100</v>
          </cell>
          <cell r="E380">
            <v>1</v>
          </cell>
          <cell r="F380">
            <v>1113</v>
          </cell>
          <cell r="G380">
            <v>3040.1260005579047</v>
          </cell>
          <cell r="H380">
            <v>30.401260005579047</v>
          </cell>
          <cell r="I380">
            <v>3070.5272605634837</v>
          </cell>
          <cell r="J380">
            <v>30.401260005579047</v>
          </cell>
          <cell r="K380">
            <v>3040.1260005579047</v>
          </cell>
          <cell r="L380">
            <v>1113</v>
          </cell>
        </row>
        <row r="381">
          <cell r="C381" t="str">
            <v>EA033SEU0S0-050-RT</v>
          </cell>
          <cell r="D381" t="str">
            <v>PA16/1700</v>
          </cell>
          <cell r="E381">
            <v>1</v>
          </cell>
          <cell r="F381">
            <v>1477</v>
          </cell>
          <cell r="G381">
            <v>4034.381044765521</v>
          </cell>
          <cell r="H381">
            <v>40.343810447655208</v>
          </cell>
          <cell r="I381">
            <v>4074.7248552131764</v>
          </cell>
          <cell r="J381">
            <v>40.343810447655208</v>
          </cell>
          <cell r="K381">
            <v>4034.381044765521</v>
          </cell>
          <cell r="L381">
            <v>1477</v>
          </cell>
        </row>
        <row r="382">
          <cell r="C382" t="str">
            <v>EC033SEU0S0-070-S1</v>
          </cell>
          <cell r="D382" t="str">
            <v>PC16/300</v>
          </cell>
          <cell r="E382">
            <v>1</v>
          </cell>
          <cell r="F382">
            <v>3003</v>
          </cell>
          <cell r="G382">
            <v>1972.4678663938264</v>
          </cell>
          <cell r="H382">
            <v>19.724678663938263</v>
          </cell>
          <cell r="I382">
            <v>1992.1925450577646</v>
          </cell>
          <cell r="J382">
            <v>1992.1925450577646</v>
          </cell>
          <cell r="K382">
            <v>0</v>
          </cell>
          <cell r="L382">
            <v>3003</v>
          </cell>
        </row>
        <row r="383">
          <cell r="C383" t="str">
            <v>EA033SEU0S0-070-S3</v>
          </cell>
          <cell r="D383" t="str">
            <v>PA16/950</v>
          </cell>
          <cell r="E383">
            <v>1</v>
          </cell>
          <cell r="F383">
            <v>1012</v>
          </cell>
          <cell r="G383">
            <v>2764.2475404893075</v>
          </cell>
          <cell r="H383">
            <v>27.642475404893077</v>
          </cell>
          <cell r="I383">
            <v>2791.8900158942006</v>
          </cell>
          <cell r="J383">
            <v>27.642475404893077</v>
          </cell>
          <cell r="K383">
            <v>2764.2475404893075</v>
          </cell>
          <cell r="L383">
            <v>1012</v>
          </cell>
        </row>
        <row r="384">
          <cell r="C384" t="str">
            <v>EA033SEU0S0-070-A2</v>
          </cell>
          <cell r="D384" t="str">
            <v>PA16/1350</v>
          </cell>
          <cell r="E384">
            <v>1</v>
          </cell>
          <cell r="F384">
            <v>1271</v>
          </cell>
          <cell r="G384">
            <v>3471.6982450216501</v>
          </cell>
          <cell r="H384">
            <v>34.716982450216499</v>
          </cell>
          <cell r="I384">
            <v>3506.4152274718667</v>
          </cell>
          <cell r="J384">
            <v>34.716982450216499</v>
          </cell>
          <cell r="K384">
            <v>3471.6982450216501</v>
          </cell>
          <cell r="L384">
            <v>1271</v>
          </cell>
        </row>
        <row r="385">
          <cell r="C385" t="str">
            <v>EA033SEU0S0-070-RT</v>
          </cell>
          <cell r="D385" t="str">
            <v>PA16/2100</v>
          </cell>
          <cell r="E385">
            <v>1</v>
          </cell>
          <cell r="F385">
            <v>1694</v>
          </cell>
          <cell r="G385">
            <v>4627.110013427754</v>
          </cell>
          <cell r="H385">
            <v>46.271100134277539</v>
          </cell>
          <cell r="I385">
            <v>4673.3811135620317</v>
          </cell>
          <cell r="J385">
            <v>46.271100134277539</v>
          </cell>
          <cell r="K385">
            <v>4627.110013427754</v>
          </cell>
          <cell r="L385">
            <v>1694</v>
          </cell>
        </row>
        <row r="386">
          <cell r="C386" t="str">
            <v>EC033SEU0S0-120-S1</v>
          </cell>
          <cell r="D386" t="str">
            <v>PC16/400</v>
          </cell>
          <cell r="E386">
            <v>1</v>
          </cell>
          <cell r="F386">
            <v>3080</v>
          </cell>
          <cell r="G386">
            <v>2006.0607676837612</v>
          </cell>
          <cell r="H386">
            <v>20.060607676837613</v>
          </cell>
          <cell r="I386">
            <v>2026.1213753605989</v>
          </cell>
          <cell r="J386">
            <v>2026.1213753605989</v>
          </cell>
          <cell r="K386">
            <v>0</v>
          </cell>
          <cell r="L386">
            <v>3080</v>
          </cell>
        </row>
        <row r="387">
          <cell r="C387" t="str">
            <v>EA033SEU0S0-120-S3</v>
          </cell>
          <cell r="D387" t="str">
            <v>PA16/1450</v>
          </cell>
          <cell r="E387">
            <v>1</v>
          </cell>
          <cell r="F387">
            <v>1331</v>
          </cell>
          <cell r="G387">
            <v>3635.5864391218065</v>
          </cell>
          <cell r="H387">
            <v>36.355864391218063</v>
          </cell>
          <cell r="I387">
            <v>3671.9423035130244</v>
          </cell>
          <cell r="J387">
            <v>36.355864391218063</v>
          </cell>
          <cell r="K387">
            <v>3635.5864391218065</v>
          </cell>
          <cell r="L387">
            <v>1331</v>
          </cell>
        </row>
        <row r="388">
          <cell r="C388" t="str">
            <v>EA033SEU0S0-120-A2</v>
          </cell>
          <cell r="D388" t="str">
            <v>PA16/2100</v>
          </cell>
          <cell r="E388">
            <v>1</v>
          </cell>
          <cell r="F388">
            <v>1694</v>
          </cell>
          <cell r="G388">
            <v>4627.110013427754</v>
          </cell>
          <cell r="H388">
            <v>46.271100134277539</v>
          </cell>
          <cell r="I388">
            <v>4673.3811135620317</v>
          </cell>
          <cell r="J388">
            <v>46.271100134277539</v>
          </cell>
          <cell r="K388">
            <v>4627.110013427754</v>
          </cell>
          <cell r="L388">
            <v>1694</v>
          </cell>
        </row>
        <row r="389">
          <cell r="C389" t="str">
            <v>EA033SEU0S0-120-RT</v>
          </cell>
          <cell r="D389" t="str">
            <v>PA16/3350</v>
          </cell>
          <cell r="E389">
            <v>1</v>
          </cell>
          <cell r="F389">
            <v>2295</v>
          </cell>
          <cell r="G389">
            <v>6268.7234243309895</v>
          </cell>
          <cell r="H389">
            <v>62.687234243309895</v>
          </cell>
          <cell r="I389">
            <v>6331.4106585742993</v>
          </cell>
          <cell r="J389">
            <v>62.687234243309895</v>
          </cell>
          <cell r="K389">
            <v>6268.7234243309895</v>
          </cell>
          <cell r="L389">
            <v>2295</v>
          </cell>
        </row>
        <row r="390">
          <cell r="C390" t="str">
            <v>EC033SEU0S0-150-S1</v>
          </cell>
          <cell r="D390" t="str">
            <v>PC16/500</v>
          </cell>
          <cell r="E390">
            <v>1</v>
          </cell>
          <cell r="F390">
            <v>3157</v>
          </cell>
          <cell r="G390">
            <v>2039.6536689736959</v>
          </cell>
          <cell r="H390">
            <v>20.396536689736958</v>
          </cell>
          <cell r="I390">
            <v>2060.0502056634327</v>
          </cell>
          <cell r="J390">
            <v>2060.0502056634327</v>
          </cell>
          <cell r="K390">
            <v>0</v>
          </cell>
          <cell r="L390">
            <v>3157</v>
          </cell>
        </row>
        <row r="391">
          <cell r="C391" t="str">
            <v>EA033SEU0S0-150-S3</v>
          </cell>
          <cell r="D391" t="str">
            <v>PA16/1750</v>
          </cell>
          <cell r="E391">
            <v>1</v>
          </cell>
          <cell r="F391">
            <v>1505</v>
          </cell>
          <cell r="G391">
            <v>4110.8622020122612</v>
          </cell>
          <cell r="H391">
            <v>41.10862202012261</v>
          </cell>
          <cell r="I391">
            <v>4151.9708240323835</v>
          </cell>
          <cell r="J391">
            <v>41.10862202012261</v>
          </cell>
          <cell r="K391">
            <v>4110.8622020122612</v>
          </cell>
          <cell r="L391">
            <v>1505</v>
          </cell>
        </row>
        <row r="392">
          <cell r="C392" t="str">
            <v>EA033SEU0S0-150-A2</v>
          </cell>
          <cell r="D392" t="str">
            <v>PA16/2550</v>
          </cell>
          <cell r="E392">
            <v>1</v>
          </cell>
          <cell r="F392">
            <v>1922</v>
          </cell>
          <cell r="G392">
            <v>5249.8851510083487</v>
          </cell>
          <cell r="H392">
            <v>52.49885151008349</v>
          </cell>
          <cell r="I392">
            <v>5302.3840025184318</v>
          </cell>
          <cell r="J392">
            <v>52.49885151008349</v>
          </cell>
          <cell r="K392">
            <v>5249.8851510083487</v>
          </cell>
          <cell r="L392">
            <v>1922</v>
          </cell>
        </row>
        <row r="393">
          <cell r="C393" t="str">
            <v>EA033SEU0S0-150-RT</v>
          </cell>
          <cell r="D393" t="str">
            <v>PA16/4100</v>
          </cell>
          <cell r="E393">
            <v>1</v>
          </cell>
          <cell r="F393">
            <v>2617</v>
          </cell>
          <cell r="G393">
            <v>7148.2567326684957</v>
          </cell>
          <cell r="H393">
            <v>71.482567326684958</v>
          </cell>
          <cell r="I393">
            <v>7219.7392999951808</v>
          </cell>
          <cell r="J393">
            <v>71.482567326684958</v>
          </cell>
          <cell r="K393">
            <v>7148.2567326684957</v>
          </cell>
          <cell r="L393">
            <v>2617</v>
          </cell>
        </row>
        <row r="394">
          <cell r="C394" t="str">
            <v>EC033SEU0D0-035-S1</v>
          </cell>
          <cell r="D394" t="str">
            <v>PC16/400</v>
          </cell>
          <cell r="E394">
            <v>1</v>
          </cell>
          <cell r="F394">
            <v>3080</v>
          </cell>
          <cell r="G394">
            <v>2006.0607676837612</v>
          </cell>
          <cell r="H394">
            <v>20.060607676837613</v>
          </cell>
          <cell r="I394">
            <v>2026.1213753605989</v>
          </cell>
          <cell r="J394">
            <v>2026.1213753605989</v>
          </cell>
          <cell r="K394">
            <v>0</v>
          </cell>
          <cell r="L394">
            <v>3080</v>
          </cell>
        </row>
        <row r="395">
          <cell r="C395" t="str">
            <v>EA033SEU0D0-035-S3</v>
          </cell>
          <cell r="D395" t="str">
            <v>PA16/600</v>
          </cell>
          <cell r="E395">
            <v>2</v>
          </cell>
          <cell r="F395">
            <v>750</v>
          </cell>
          <cell r="G395">
            <v>4097.2048525039145</v>
          </cell>
          <cell r="H395">
            <v>40.972048525039149</v>
          </cell>
          <cell r="I395">
            <v>4138.1769010289536</v>
          </cell>
          <cell r="J395">
            <v>40.972048525039149</v>
          </cell>
          <cell r="K395">
            <v>4097.2048525039145</v>
          </cell>
          <cell r="L395">
            <v>1500</v>
          </cell>
        </row>
        <row r="396">
          <cell r="C396" t="str">
            <v>EA033SEU0D0-035-A2</v>
          </cell>
          <cell r="D396" t="str">
            <v>PA16/850</v>
          </cell>
          <cell r="E396">
            <v>2</v>
          </cell>
          <cell r="F396">
            <v>941</v>
          </cell>
          <cell r="G396">
            <v>5140.626354941578</v>
          </cell>
          <cell r="H396">
            <v>51.406263549415783</v>
          </cell>
          <cell r="I396">
            <v>5192.0326184909936</v>
          </cell>
          <cell r="J396">
            <v>51.406263549415783</v>
          </cell>
          <cell r="K396">
            <v>5140.626354941578</v>
          </cell>
          <cell r="L396">
            <v>1882</v>
          </cell>
        </row>
        <row r="397">
          <cell r="C397" t="str">
            <v>EA033SEU0D0-035-RT</v>
          </cell>
          <cell r="D397" t="str">
            <v>PA16/1250</v>
          </cell>
          <cell r="E397">
            <v>2</v>
          </cell>
          <cell r="F397">
            <v>1209</v>
          </cell>
          <cell r="G397">
            <v>6604.6942222363105</v>
          </cell>
          <cell r="H397">
            <v>66.0469422223631</v>
          </cell>
          <cell r="I397">
            <v>6670.7411644586737</v>
          </cell>
          <cell r="J397">
            <v>66.0469422223631</v>
          </cell>
          <cell r="K397">
            <v>6604.6942222363105</v>
          </cell>
          <cell r="L397">
            <v>2418</v>
          </cell>
        </row>
        <row r="398">
          <cell r="C398" t="str">
            <v>EC033SEU0D0-050-S1</v>
          </cell>
          <cell r="D398" t="str">
            <v>PC16/500</v>
          </cell>
          <cell r="E398">
            <v>1</v>
          </cell>
          <cell r="F398">
            <v>3157</v>
          </cell>
          <cell r="G398">
            <v>2039.6536689736959</v>
          </cell>
          <cell r="H398">
            <v>20.396536689736958</v>
          </cell>
          <cell r="I398">
            <v>2060.0502056634327</v>
          </cell>
          <cell r="J398">
            <v>2060.0502056634327</v>
          </cell>
          <cell r="K398">
            <v>0</v>
          </cell>
          <cell r="L398">
            <v>3157</v>
          </cell>
        </row>
        <row r="399">
          <cell r="C399" t="str">
            <v>EA033SEU0D0-050-S3</v>
          </cell>
          <cell r="D399" t="str">
            <v>PA16/750</v>
          </cell>
          <cell r="E399">
            <v>2</v>
          </cell>
          <cell r="F399">
            <v>867</v>
          </cell>
          <cell r="G399">
            <v>4736.3688094945255</v>
          </cell>
          <cell r="H399">
            <v>47.363688094945253</v>
          </cell>
          <cell r="I399">
            <v>4783.7324975894708</v>
          </cell>
          <cell r="J399">
            <v>47.363688094945253</v>
          </cell>
          <cell r="K399">
            <v>4736.3688094945255</v>
          </cell>
          <cell r="L399">
            <v>1734</v>
          </cell>
        </row>
        <row r="400">
          <cell r="C400" t="str">
            <v>EA033SEU0D0-050-A2</v>
          </cell>
          <cell r="D400" t="str">
            <v>PA16/1100</v>
          </cell>
          <cell r="E400">
            <v>2</v>
          </cell>
          <cell r="F400">
            <v>1113</v>
          </cell>
          <cell r="G400">
            <v>6080.2520011158094</v>
          </cell>
          <cell r="H400">
            <v>60.802520011158094</v>
          </cell>
          <cell r="I400">
            <v>6141.0545211269673</v>
          </cell>
          <cell r="J400">
            <v>60.802520011158094</v>
          </cell>
          <cell r="K400">
            <v>6080.2520011158094</v>
          </cell>
          <cell r="L400">
            <v>2226</v>
          </cell>
        </row>
        <row r="401">
          <cell r="C401" t="str">
            <v>EA033SEU0D0-050-RT</v>
          </cell>
          <cell r="D401" t="str">
            <v>PA16/1700</v>
          </cell>
          <cell r="E401">
            <v>2</v>
          </cell>
          <cell r="F401">
            <v>1477</v>
          </cell>
          <cell r="G401">
            <v>8068.762089531042</v>
          </cell>
          <cell r="H401">
            <v>80.687620895310417</v>
          </cell>
          <cell r="I401">
            <v>8149.4497104263528</v>
          </cell>
          <cell r="J401">
            <v>80.687620895310417</v>
          </cell>
          <cell r="K401">
            <v>8068.762089531042</v>
          </cell>
          <cell r="L401">
            <v>2954</v>
          </cell>
        </row>
        <row r="402">
          <cell r="C402" t="str">
            <v>EC033SEU0D0-070-S1</v>
          </cell>
          <cell r="D402" t="str">
            <v>PC16/500</v>
          </cell>
          <cell r="E402">
            <v>1</v>
          </cell>
          <cell r="F402">
            <v>3157</v>
          </cell>
          <cell r="G402">
            <v>2039.6536689736959</v>
          </cell>
          <cell r="H402">
            <v>20.396536689736958</v>
          </cell>
          <cell r="I402">
            <v>2060.0502056634327</v>
          </cell>
          <cell r="J402">
            <v>2060.0502056634327</v>
          </cell>
          <cell r="K402">
            <v>0</v>
          </cell>
          <cell r="L402">
            <v>3157</v>
          </cell>
        </row>
        <row r="403">
          <cell r="C403" t="str">
            <v>EA033SEU0D0-070-S3</v>
          </cell>
          <cell r="D403" t="str">
            <v>PA16/900</v>
          </cell>
          <cell r="E403">
            <v>2</v>
          </cell>
          <cell r="F403">
            <v>977</v>
          </cell>
          <cell r="G403">
            <v>5337.2921878617663</v>
          </cell>
          <cell r="H403">
            <v>53.37292187861766</v>
          </cell>
          <cell r="I403">
            <v>5390.6651097403837</v>
          </cell>
          <cell r="J403">
            <v>53.37292187861766</v>
          </cell>
          <cell r="K403">
            <v>5337.2921878617663</v>
          </cell>
          <cell r="L403">
            <v>1954</v>
          </cell>
        </row>
        <row r="404">
          <cell r="C404" t="str">
            <v>EA033SEU0D0-070-A2</v>
          </cell>
          <cell r="D404" t="str">
            <v>PA16/1350</v>
          </cell>
          <cell r="E404">
            <v>2</v>
          </cell>
          <cell r="F404">
            <v>1271</v>
          </cell>
          <cell r="G404">
            <v>6943.3964900433002</v>
          </cell>
          <cell r="H404">
            <v>69.433964900432997</v>
          </cell>
          <cell r="I404">
            <v>7012.8304549437335</v>
          </cell>
          <cell r="J404">
            <v>69.433964900432997</v>
          </cell>
          <cell r="K404">
            <v>6943.3964900433002</v>
          </cell>
          <cell r="L404">
            <v>2542</v>
          </cell>
        </row>
        <row r="405">
          <cell r="C405" t="str">
            <v>EA033SEU0D0-070-RT</v>
          </cell>
          <cell r="D405" t="str">
            <v>PA16/2100</v>
          </cell>
          <cell r="E405">
            <v>2</v>
          </cell>
          <cell r="F405">
            <v>1694</v>
          </cell>
          <cell r="G405">
            <v>9254.220026855508</v>
          </cell>
          <cell r="H405">
            <v>92.542200268555078</v>
          </cell>
          <cell r="I405">
            <v>9346.7622271240634</v>
          </cell>
          <cell r="J405">
            <v>92.542200268555078</v>
          </cell>
          <cell r="K405">
            <v>9254.220026855508</v>
          </cell>
          <cell r="L405">
            <v>3388</v>
          </cell>
        </row>
        <row r="406">
          <cell r="C406" t="str">
            <v>EC033SEU0D0-120-S1</v>
          </cell>
          <cell r="D406" t="str">
            <v>PC16/700</v>
          </cell>
          <cell r="E406">
            <v>1</v>
          </cell>
          <cell r="F406">
            <v>3311</v>
          </cell>
          <cell r="G406">
            <v>2106.8394715535651</v>
          </cell>
          <cell r="H406">
            <v>21.06839471553565</v>
          </cell>
          <cell r="I406">
            <v>2127.9078662691009</v>
          </cell>
          <cell r="J406">
            <v>2127.9078662691009</v>
          </cell>
          <cell r="K406">
            <v>0</v>
          </cell>
          <cell r="L406">
            <v>3311</v>
          </cell>
        </row>
        <row r="407">
          <cell r="C407" t="str">
            <v>EA033SEU0D0-120-S3</v>
          </cell>
          <cell r="D407" t="str">
            <v>PA16/1400</v>
          </cell>
          <cell r="E407">
            <v>2</v>
          </cell>
          <cell r="F407">
            <v>1301</v>
          </cell>
          <cell r="G407">
            <v>7107.2846841434566</v>
          </cell>
          <cell r="H407">
            <v>71.072846841434568</v>
          </cell>
          <cell r="I407">
            <v>7178.3575309848911</v>
          </cell>
          <cell r="J407">
            <v>71.072846841434568</v>
          </cell>
          <cell r="K407">
            <v>7107.2846841434566</v>
          </cell>
          <cell r="L407">
            <v>2602</v>
          </cell>
        </row>
        <row r="408">
          <cell r="C408" t="str">
            <v>EA033SEU0D0-120-A2</v>
          </cell>
          <cell r="D408" t="str">
            <v>PA16/2100</v>
          </cell>
          <cell r="E408">
            <v>2</v>
          </cell>
          <cell r="F408">
            <v>1694</v>
          </cell>
          <cell r="G408">
            <v>9254.220026855508</v>
          </cell>
          <cell r="H408">
            <v>92.542200268555078</v>
          </cell>
          <cell r="I408">
            <v>9346.7622271240634</v>
          </cell>
          <cell r="J408">
            <v>92.542200268555078</v>
          </cell>
          <cell r="K408">
            <v>9254.220026855508</v>
          </cell>
          <cell r="L408">
            <v>3388</v>
          </cell>
        </row>
        <row r="409">
          <cell r="C409" t="str">
            <v>EA033SEU0D0-120-RT</v>
          </cell>
          <cell r="D409" t="str">
            <v>PA16/3350</v>
          </cell>
          <cell r="E409">
            <v>2</v>
          </cell>
          <cell r="F409">
            <v>2295</v>
          </cell>
          <cell r="G409">
            <v>12537.446848661979</v>
          </cell>
          <cell r="H409">
            <v>125.37446848661979</v>
          </cell>
          <cell r="I409">
            <v>12662.821317148599</v>
          </cell>
          <cell r="J409">
            <v>125.37446848661979</v>
          </cell>
          <cell r="K409">
            <v>12537.446848661979</v>
          </cell>
          <cell r="L409">
            <v>4590</v>
          </cell>
        </row>
        <row r="410">
          <cell r="C410" t="str">
            <v>EC033SEU0D0-150-S1</v>
          </cell>
          <cell r="D410" t="str">
            <v>PC16/800</v>
          </cell>
          <cell r="E410">
            <v>1</v>
          </cell>
          <cell r="F410">
            <v>3388</v>
          </cell>
          <cell r="G410">
            <v>2140.4323728435002</v>
          </cell>
          <cell r="H410">
            <v>21.404323728435003</v>
          </cell>
          <cell r="I410">
            <v>2161.8366965719351</v>
          </cell>
          <cell r="J410">
            <v>2161.8366965719351</v>
          </cell>
          <cell r="K410">
            <v>0</v>
          </cell>
          <cell r="L410">
            <v>3388</v>
          </cell>
        </row>
        <row r="411">
          <cell r="C411" t="str">
            <v>EA033SEU0D0-150-S3</v>
          </cell>
          <cell r="D411" t="str">
            <v>PA16/1650</v>
          </cell>
          <cell r="E411">
            <v>2</v>
          </cell>
          <cell r="F411">
            <v>1448</v>
          </cell>
          <cell r="G411">
            <v>7910.3368352342241</v>
          </cell>
          <cell r="H411">
            <v>79.103368352342244</v>
          </cell>
          <cell r="I411">
            <v>7989.440203586566</v>
          </cell>
          <cell r="J411">
            <v>79.103368352342244</v>
          </cell>
          <cell r="K411">
            <v>7910.3368352342241</v>
          </cell>
          <cell r="L411">
            <v>2896</v>
          </cell>
        </row>
        <row r="412">
          <cell r="C412" t="str">
            <v>EA033SEU0D0-150-A2</v>
          </cell>
          <cell r="D412" t="str">
            <v>PA16/2550</v>
          </cell>
          <cell r="E412">
            <v>2</v>
          </cell>
          <cell r="F412">
            <v>1922</v>
          </cell>
          <cell r="G412">
            <v>10499.770302016697</v>
          </cell>
          <cell r="H412">
            <v>104.99770302016698</v>
          </cell>
          <cell r="I412">
            <v>10604.768005036864</v>
          </cell>
          <cell r="J412">
            <v>104.99770302016698</v>
          </cell>
          <cell r="K412">
            <v>10499.770302016697</v>
          </cell>
          <cell r="L412">
            <v>3844</v>
          </cell>
        </row>
        <row r="413">
          <cell r="C413" t="str">
            <v>EA033SEU0D0-150-RT</v>
          </cell>
          <cell r="D413" t="str">
            <v>PA16/4100</v>
          </cell>
          <cell r="E413">
            <v>2</v>
          </cell>
          <cell r="F413">
            <v>2617</v>
          </cell>
          <cell r="G413">
            <v>14296.513465336991</v>
          </cell>
          <cell r="H413">
            <v>142.96513465336992</v>
          </cell>
          <cell r="I413">
            <v>14439.478599990362</v>
          </cell>
          <cell r="J413">
            <v>142.96513465336992</v>
          </cell>
          <cell r="K413">
            <v>14296.513465336991</v>
          </cell>
          <cell r="L413">
            <v>5234</v>
          </cell>
        </row>
        <row r="414">
          <cell r="C414" t="str">
            <v>EC138SER0S1-240-S1</v>
          </cell>
          <cell r="D414" t="str">
            <v>PC25/600</v>
          </cell>
          <cell r="E414">
            <v>1</v>
          </cell>
          <cell r="F414">
            <v>6006</v>
          </cell>
          <cell r="G414">
            <v>3282.5910167012798</v>
          </cell>
          <cell r="H414">
            <v>32.8259101670128</v>
          </cell>
          <cell r="I414">
            <v>3315.4169268682926</v>
          </cell>
          <cell r="J414">
            <v>3315.4169268682926</v>
          </cell>
          <cell r="K414">
            <v>0</v>
          </cell>
          <cell r="L414">
            <v>6006</v>
          </cell>
        </row>
        <row r="415">
          <cell r="C415" t="str">
            <v>EC138SER0S1-240-S2</v>
          </cell>
          <cell r="D415" t="str">
            <v>PC25/700</v>
          </cell>
          <cell r="E415">
            <v>1</v>
          </cell>
          <cell r="F415">
            <v>5975</v>
          </cell>
          <cell r="G415">
            <v>3269.0666018962411</v>
          </cell>
          <cell r="H415">
            <v>32.690666018962411</v>
          </cell>
          <cell r="I415">
            <v>3301.7572679152036</v>
          </cell>
          <cell r="J415">
            <v>3301.7572679152036</v>
          </cell>
          <cell r="K415">
            <v>0</v>
          </cell>
          <cell r="L415">
            <v>5975</v>
          </cell>
        </row>
        <row r="416">
          <cell r="C416" t="str">
            <v>EC138SER0S1-240-A1</v>
          </cell>
          <cell r="D416" t="str">
            <v>PC25/700</v>
          </cell>
          <cell r="E416">
            <v>1</v>
          </cell>
          <cell r="F416">
            <v>5975</v>
          </cell>
          <cell r="G416">
            <v>3269.0666018962411</v>
          </cell>
          <cell r="H416">
            <v>32.690666018962411</v>
          </cell>
          <cell r="I416">
            <v>3301.7572679152036</v>
          </cell>
          <cell r="J416">
            <v>3301.7572679152036</v>
          </cell>
          <cell r="K416">
            <v>0</v>
          </cell>
          <cell r="L416">
            <v>5975</v>
          </cell>
        </row>
        <row r="417">
          <cell r="C417" t="str">
            <v>EC138SER0S1-240-A2</v>
          </cell>
          <cell r="D417" t="str">
            <v>PC25/1000</v>
          </cell>
          <cell r="E417">
            <v>1</v>
          </cell>
          <cell r="F417">
            <v>6380</v>
          </cell>
          <cell r="G417">
            <v>3445.7565372523914</v>
          </cell>
          <cell r="H417">
            <v>34.457565372523916</v>
          </cell>
          <cell r="I417">
            <v>3480.2141026249151</v>
          </cell>
          <cell r="J417">
            <v>3480.2141026249151</v>
          </cell>
          <cell r="K417">
            <v>0</v>
          </cell>
          <cell r="L417">
            <v>6380</v>
          </cell>
        </row>
        <row r="418">
          <cell r="C418" t="str">
            <v>EC138SER0S1-300-S1</v>
          </cell>
          <cell r="D418" t="str">
            <v>PC25/700</v>
          </cell>
          <cell r="E418">
            <v>1</v>
          </cell>
          <cell r="F418">
            <v>5975</v>
          </cell>
          <cell r="G418">
            <v>3269.0666018962411</v>
          </cell>
          <cell r="H418">
            <v>32.690666018962411</v>
          </cell>
          <cell r="I418">
            <v>3301.7572679152036</v>
          </cell>
          <cell r="J418">
            <v>3301.7572679152036</v>
          </cell>
          <cell r="K418">
            <v>0</v>
          </cell>
          <cell r="L418">
            <v>5975</v>
          </cell>
        </row>
        <row r="419">
          <cell r="C419" t="str">
            <v>EC138SER0S1-300-S2</v>
          </cell>
          <cell r="D419" t="str">
            <v>PC25/700</v>
          </cell>
          <cell r="E419">
            <v>1</v>
          </cell>
          <cell r="F419">
            <v>5975</v>
          </cell>
          <cell r="G419">
            <v>3269.0666018962411</v>
          </cell>
          <cell r="H419">
            <v>32.690666018962411</v>
          </cell>
          <cell r="I419">
            <v>3301.7572679152036</v>
          </cell>
          <cell r="J419">
            <v>3301.7572679152036</v>
          </cell>
          <cell r="K419">
            <v>0</v>
          </cell>
          <cell r="L419">
            <v>5975</v>
          </cell>
        </row>
        <row r="420">
          <cell r="C420" t="str">
            <v>EC138SER0S1-300-A1</v>
          </cell>
          <cell r="D420" t="str">
            <v>PC25/1000</v>
          </cell>
          <cell r="E420">
            <v>1</v>
          </cell>
          <cell r="F420">
            <v>6380</v>
          </cell>
          <cell r="G420">
            <v>3445.7565372523914</v>
          </cell>
          <cell r="H420">
            <v>34.457565372523916</v>
          </cell>
          <cell r="I420">
            <v>3480.2141026249151</v>
          </cell>
          <cell r="J420">
            <v>3480.2141026249151</v>
          </cell>
          <cell r="K420">
            <v>0</v>
          </cell>
          <cell r="L420">
            <v>6380</v>
          </cell>
        </row>
        <row r="421">
          <cell r="C421" t="str">
            <v>EC138SER0S1-300-A2</v>
          </cell>
          <cell r="D421" t="str">
            <v>PC25/1000</v>
          </cell>
          <cell r="E421">
            <v>1</v>
          </cell>
          <cell r="F421">
            <v>6380</v>
          </cell>
          <cell r="G421">
            <v>3445.7565372523914</v>
          </cell>
          <cell r="H421">
            <v>34.457565372523916</v>
          </cell>
          <cell r="I421">
            <v>3480.2141026249151</v>
          </cell>
          <cell r="J421">
            <v>3480.2141026249151</v>
          </cell>
          <cell r="K421">
            <v>0</v>
          </cell>
          <cell r="L421">
            <v>6380</v>
          </cell>
        </row>
        <row r="422">
          <cell r="C422" t="str">
            <v>EC138SER0S1-400-S1</v>
          </cell>
          <cell r="D422" t="str">
            <v>PC25/700</v>
          </cell>
          <cell r="E422">
            <v>1</v>
          </cell>
          <cell r="F422">
            <v>5975</v>
          </cell>
          <cell r="G422">
            <v>3269.0666018962411</v>
          </cell>
          <cell r="H422">
            <v>32.690666018962411</v>
          </cell>
          <cell r="I422">
            <v>3301.7572679152036</v>
          </cell>
          <cell r="J422">
            <v>3301.7572679152036</v>
          </cell>
          <cell r="K422">
            <v>0</v>
          </cell>
          <cell r="L422">
            <v>5975</v>
          </cell>
        </row>
        <row r="423">
          <cell r="C423" t="str">
            <v>EC138SER0S1-400-S2</v>
          </cell>
          <cell r="D423" t="str">
            <v>PC25/900</v>
          </cell>
          <cell r="E423">
            <v>1</v>
          </cell>
          <cell r="F423">
            <v>6261</v>
          </cell>
          <cell r="G423">
            <v>3393.840235258856</v>
          </cell>
          <cell r="H423">
            <v>33.938402352588561</v>
          </cell>
          <cell r="I423">
            <v>3427.7786376114445</v>
          </cell>
          <cell r="J423">
            <v>3427.7786376114445</v>
          </cell>
          <cell r="K423">
            <v>0</v>
          </cell>
          <cell r="L423">
            <v>6261</v>
          </cell>
        </row>
        <row r="424">
          <cell r="C424" t="str">
            <v>EC138SER0S1-400-A1</v>
          </cell>
          <cell r="D424" t="str">
            <v>PC25/1000</v>
          </cell>
          <cell r="E424">
            <v>1</v>
          </cell>
          <cell r="F424">
            <v>6380</v>
          </cell>
          <cell r="G424">
            <v>3445.7565372523914</v>
          </cell>
          <cell r="H424">
            <v>34.457565372523916</v>
          </cell>
          <cell r="I424">
            <v>3480.2141026249151</v>
          </cell>
          <cell r="J424">
            <v>3480.2141026249151</v>
          </cell>
          <cell r="K424">
            <v>0</v>
          </cell>
          <cell r="L424">
            <v>6380</v>
          </cell>
        </row>
        <row r="425">
          <cell r="C425" t="str">
            <v>EC138SER0S1-400-A2</v>
          </cell>
          <cell r="D425" t="str">
            <v>PC25/1100</v>
          </cell>
          <cell r="E425">
            <v>1</v>
          </cell>
          <cell r="F425">
            <v>6599.9285714285716</v>
          </cell>
          <cell r="G425">
            <v>3541.7050929775387</v>
          </cell>
          <cell r="H425">
            <v>35.417050929775385</v>
          </cell>
          <cell r="I425">
            <v>3577.1221439073142</v>
          </cell>
          <cell r="J425">
            <v>3577.1221439073142</v>
          </cell>
          <cell r="K425">
            <v>0</v>
          </cell>
          <cell r="L425">
            <v>6599.9285714285716</v>
          </cell>
        </row>
        <row r="426">
          <cell r="C426" t="str">
            <v>EC060SER0S1-070-S1</v>
          </cell>
          <cell r="D426" t="str">
            <v>PC21/400</v>
          </cell>
          <cell r="E426">
            <v>1</v>
          </cell>
          <cell r="F426">
            <v>4697</v>
          </cell>
          <cell r="G426">
            <v>2711.51169477239</v>
          </cell>
          <cell r="H426">
            <v>27.115116947723902</v>
          </cell>
          <cell r="I426">
            <v>2738.6268117201139</v>
          </cell>
          <cell r="J426">
            <v>2738.6268117201139</v>
          </cell>
          <cell r="K426">
            <v>0</v>
          </cell>
          <cell r="L426">
            <v>4697</v>
          </cell>
        </row>
        <row r="427">
          <cell r="C427" t="str">
            <v>EC060SER0S1-070-S2</v>
          </cell>
          <cell r="D427" t="str">
            <v>PC21/600</v>
          </cell>
          <cell r="E427">
            <v>1</v>
          </cell>
          <cell r="F427">
            <v>4774</v>
          </cell>
          <cell r="G427">
            <v>2745.1045960623246</v>
          </cell>
          <cell r="H427">
            <v>27.451045960623247</v>
          </cell>
          <cell r="I427">
            <v>2772.5556420229477</v>
          </cell>
          <cell r="J427">
            <v>2772.5556420229477</v>
          </cell>
          <cell r="K427">
            <v>0</v>
          </cell>
          <cell r="L427">
            <v>4774</v>
          </cell>
        </row>
        <row r="428">
          <cell r="C428" t="str">
            <v>EC060SER0S1-070-A1</v>
          </cell>
          <cell r="D428" t="str">
            <v>PC21/700</v>
          </cell>
          <cell r="E428">
            <v>1</v>
          </cell>
          <cell r="F428">
            <v>5043.5</v>
          </cell>
          <cell r="G428">
            <v>2862.679750577096</v>
          </cell>
          <cell r="H428">
            <v>28.626797505770959</v>
          </cell>
          <cell r="I428">
            <v>2891.3065480828668</v>
          </cell>
          <cell r="J428">
            <v>2891.3065480828668</v>
          </cell>
          <cell r="K428">
            <v>0</v>
          </cell>
          <cell r="L428">
            <v>5043.5</v>
          </cell>
        </row>
        <row r="429">
          <cell r="C429" t="str">
            <v>EC060SER0S1-070-A2</v>
          </cell>
          <cell r="D429" t="str">
            <v>PC21/1100</v>
          </cell>
          <cell r="E429">
            <v>1</v>
          </cell>
          <cell r="F429">
            <v>5064.9904761904754</v>
          </cell>
          <cell r="G429">
            <v>2872.0554316854123</v>
          </cell>
          <cell r="H429">
            <v>28.720554316854123</v>
          </cell>
          <cell r="I429">
            <v>2900.7759860022666</v>
          </cell>
          <cell r="J429">
            <v>2900.7759860022666</v>
          </cell>
          <cell r="K429">
            <v>0</v>
          </cell>
          <cell r="L429">
            <v>5064.9904761904754</v>
          </cell>
        </row>
        <row r="430">
          <cell r="C430" t="str">
            <v>EC060SER0S1-120-S1</v>
          </cell>
          <cell r="D430" t="str">
            <v>PC21/400</v>
          </cell>
          <cell r="E430">
            <v>1</v>
          </cell>
          <cell r="F430">
            <v>4697</v>
          </cell>
          <cell r="G430">
            <v>2711.51169477239</v>
          </cell>
          <cell r="H430">
            <v>27.115116947723902</v>
          </cell>
          <cell r="I430">
            <v>2738.6268117201139</v>
          </cell>
          <cell r="J430">
            <v>2738.6268117201139</v>
          </cell>
          <cell r="K430">
            <v>0</v>
          </cell>
          <cell r="L430">
            <v>4697</v>
          </cell>
        </row>
        <row r="431">
          <cell r="C431" t="str">
            <v>EC060SER0S1-120-S2</v>
          </cell>
          <cell r="D431" t="str">
            <v>PC21/1000</v>
          </cell>
          <cell r="E431">
            <v>1</v>
          </cell>
          <cell r="F431">
            <v>5009.9619047619035</v>
          </cell>
          <cell r="G431">
            <v>2848.0480372941638</v>
          </cell>
          <cell r="H431">
            <v>28.480480372941638</v>
          </cell>
          <cell r="I431">
            <v>2876.5285176671055</v>
          </cell>
          <cell r="J431">
            <v>2876.5285176671055</v>
          </cell>
          <cell r="K431">
            <v>0</v>
          </cell>
          <cell r="L431">
            <v>5009.9619047619035</v>
          </cell>
        </row>
        <row r="432">
          <cell r="C432" t="str">
            <v>EC060SER0S1-120-A1</v>
          </cell>
          <cell r="D432" t="str">
            <v>PC21/700</v>
          </cell>
          <cell r="E432">
            <v>1</v>
          </cell>
          <cell r="F432">
            <v>5043.5</v>
          </cell>
          <cell r="G432">
            <v>2862.679750577096</v>
          </cell>
          <cell r="H432">
            <v>28.626797505770959</v>
          </cell>
          <cell r="I432">
            <v>2891.3065480828668</v>
          </cell>
          <cell r="J432">
            <v>2891.3065480828668</v>
          </cell>
          <cell r="K432">
            <v>0</v>
          </cell>
          <cell r="L432">
            <v>5043.5</v>
          </cell>
        </row>
        <row r="433">
          <cell r="C433" t="str">
            <v>EC060SER0S1-120-A2</v>
          </cell>
          <cell r="D433" t="str">
            <v>PC21/1300</v>
          </cell>
          <cell r="E433">
            <v>1</v>
          </cell>
          <cell r="F433">
            <v>5175.0476190476184</v>
          </cell>
          <cell r="G433">
            <v>2920.0702204679087</v>
          </cell>
          <cell r="H433">
            <v>29.200702204679089</v>
          </cell>
          <cell r="I433">
            <v>2949.2709226725879</v>
          </cell>
          <cell r="J433">
            <v>2949.2709226725879</v>
          </cell>
          <cell r="K433">
            <v>0</v>
          </cell>
          <cell r="L433">
            <v>5175.0476190476184</v>
          </cell>
        </row>
        <row r="434">
          <cell r="C434" t="str">
            <v>EC060SER0S1-240-S1</v>
          </cell>
          <cell r="D434" t="str">
            <v>PC21/600</v>
          </cell>
          <cell r="E434">
            <v>1</v>
          </cell>
          <cell r="F434">
            <v>4774</v>
          </cell>
          <cell r="G434">
            <v>2745.1045960623246</v>
          </cell>
          <cell r="H434">
            <v>27.451045960623247</v>
          </cell>
          <cell r="I434">
            <v>2772.5556420229477</v>
          </cell>
          <cell r="J434">
            <v>2772.5556420229477</v>
          </cell>
          <cell r="K434">
            <v>0</v>
          </cell>
          <cell r="L434">
            <v>4774</v>
          </cell>
        </row>
        <row r="435">
          <cell r="C435" t="str">
            <v>EC060SER0S1-240-S2</v>
          </cell>
          <cell r="D435" t="str">
            <v>PC21/600</v>
          </cell>
          <cell r="E435">
            <v>1</v>
          </cell>
          <cell r="F435">
            <v>4774</v>
          </cell>
          <cell r="G435">
            <v>2745.1045960623246</v>
          </cell>
          <cell r="H435">
            <v>27.451045960623247</v>
          </cell>
          <cell r="I435">
            <v>2772.5556420229477</v>
          </cell>
          <cell r="J435">
            <v>2772.5556420229477</v>
          </cell>
          <cell r="K435">
            <v>0</v>
          </cell>
          <cell r="L435">
            <v>4774</v>
          </cell>
        </row>
        <row r="436">
          <cell r="C436" t="str">
            <v>EC060SER0S1-240-A1</v>
          </cell>
          <cell r="D436" t="str">
            <v>PC21/800</v>
          </cell>
          <cell r="E436">
            <v>1</v>
          </cell>
          <cell r="F436">
            <v>4918</v>
          </cell>
          <cell r="G436">
            <v>2807.9276841889559</v>
          </cell>
          <cell r="H436">
            <v>28.079276841889559</v>
          </cell>
          <cell r="I436">
            <v>2836.0069610308456</v>
          </cell>
          <cell r="J436">
            <v>2836.0069610308456</v>
          </cell>
          <cell r="K436">
            <v>0</v>
          </cell>
          <cell r="L436">
            <v>4918</v>
          </cell>
        </row>
        <row r="437">
          <cell r="C437" t="str">
            <v>EC060SER0S1-240-A2</v>
          </cell>
          <cell r="D437" t="str">
            <v>PC21/900</v>
          </cell>
          <cell r="E437">
            <v>1</v>
          </cell>
          <cell r="F437">
            <v>4954.9333333333325</v>
          </cell>
          <cell r="G437">
            <v>2824.0406429029154</v>
          </cell>
          <cell r="H437">
            <v>28.240406429029154</v>
          </cell>
          <cell r="I437">
            <v>2852.2810493319444</v>
          </cell>
          <cell r="J437">
            <v>2852.2810493319444</v>
          </cell>
          <cell r="K437">
            <v>0</v>
          </cell>
          <cell r="L437">
            <v>4954.9333333333325</v>
          </cell>
        </row>
        <row r="438">
          <cell r="C438" t="str">
            <v>EC060SIU1S1-240-S1</v>
          </cell>
          <cell r="D438" t="str">
            <v>PC21/600</v>
          </cell>
          <cell r="E438">
            <v>1</v>
          </cell>
          <cell r="F438">
            <v>4774</v>
          </cell>
          <cell r="G438">
            <v>2745.1045960623246</v>
          </cell>
          <cell r="H438">
            <v>27.451045960623247</v>
          </cell>
          <cell r="I438">
            <v>2772.5556420229477</v>
          </cell>
          <cell r="J438">
            <v>2772.5556420229477</v>
          </cell>
          <cell r="K438">
            <v>0</v>
          </cell>
          <cell r="L438">
            <v>4774</v>
          </cell>
        </row>
        <row r="439">
          <cell r="C439" t="str">
            <v>EC060SIU1S1-240-S2</v>
          </cell>
          <cell r="D439" t="str">
            <v>PC21/800</v>
          </cell>
          <cell r="E439">
            <v>1</v>
          </cell>
          <cell r="F439">
            <v>4918</v>
          </cell>
          <cell r="G439">
            <v>2807.9276841889559</v>
          </cell>
          <cell r="H439">
            <v>28.079276841889559</v>
          </cell>
          <cell r="I439">
            <v>2836.0069610308456</v>
          </cell>
          <cell r="J439">
            <v>2836.0069610308456</v>
          </cell>
          <cell r="K439">
            <v>0</v>
          </cell>
          <cell r="L439">
            <v>4918</v>
          </cell>
        </row>
        <row r="440">
          <cell r="C440" t="str">
            <v>EC060SIU1S1-240-A1</v>
          </cell>
          <cell r="D440" t="str">
            <v>PC21/1100</v>
          </cell>
          <cell r="E440">
            <v>1</v>
          </cell>
          <cell r="F440">
            <v>5064.9904761904754</v>
          </cell>
          <cell r="G440">
            <v>2872.0554316854123</v>
          </cell>
          <cell r="H440">
            <v>28.720554316854123</v>
          </cell>
          <cell r="I440">
            <v>2900.7759860022666</v>
          </cell>
          <cell r="J440">
            <v>2900.7759860022666</v>
          </cell>
          <cell r="K440">
            <v>0</v>
          </cell>
          <cell r="L440">
            <v>5064.9904761904754</v>
          </cell>
        </row>
        <row r="441">
          <cell r="C441" t="str">
            <v>EC060SIU1S1-240-A2</v>
          </cell>
          <cell r="D441" t="str">
            <v>PC21/1400</v>
          </cell>
          <cell r="E441">
            <v>1</v>
          </cell>
          <cell r="F441">
            <v>5262.6681096681095</v>
          </cell>
          <cell r="G441">
            <v>2958.2965385508933</v>
          </cell>
          <cell r="H441">
            <v>29.582965385508935</v>
          </cell>
          <cell r="I441">
            <v>2987.8795039364022</v>
          </cell>
          <cell r="J441">
            <v>2987.8795039364022</v>
          </cell>
          <cell r="K441">
            <v>0</v>
          </cell>
          <cell r="L441">
            <v>5262.6681096681095</v>
          </cell>
        </row>
        <row r="442">
          <cell r="C442" t="str">
            <v>EC060SER0D1-070-S1</v>
          </cell>
          <cell r="D442" t="str">
            <v>PC21/500</v>
          </cell>
          <cell r="E442">
            <v>1</v>
          </cell>
          <cell r="F442">
            <v>4812.5</v>
          </cell>
          <cell r="G442">
            <v>2761.9010467072922</v>
          </cell>
          <cell r="H442">
            <v>27.619010467072922</v>
          </cell>
          <cell r="I442">
            <v>2789.5200571743649</v>
          </cell>
          <cell r="J442">
            <v>2789.5200571743649</v>
          </cell>
          <cell r="K442">
            <v>0</v>
          </cell>
          <cell r="L442">
            <v>4812.5</v>
          </cell>
        </row>
        <row r="443">
          <cell r="C443" t="str">
            <v>EC060SER0D1-070-S2</v>
          </cell>
          <cell r="D443" t="str">
            <v>PC21/700</v>
          </cell>
          <cell r="E443">
            <v>1</v>
          </cell>
          <cell r="F443">
            <v>5043.5</v>
          </cell>
          <cell r="G443">
            <v>2862.679750577096</v>
          </cell>
          <cell r="H443">
            <v>28.626797505770959</v>
          </cell>
          <cell r="I443">
            <v>2891.3065480828668</v>
          </cell>
          <cell r="J443">
            <v>2891.3065480828668</v>
          </cell>
          <cell r="K443">
            <v>0</v>
          </cell>
          <cell r="L443">
            <v>5043.5</v>
          </cell>
        </row>
        <row r="444">
          <cell r="C444" t="str">
            <v>EC060SER0D1-070-A1</v>
          </cell>
          <cell r="D444" t="str">
            <v>PC21/900</v>
          </cell>
          <cell r="E444">
            <v>2</v>
          </cell>
          <cell r="F444">
            <v>4954.9333333333325</v>
          </cell>
          <cell r="G444">
            <v>2824.0406429029154</v>
          </cell>
          <cell r="H444">
            <v>28.240406429029154</v>
          </cell>
          <cell r="I444">
            <v>2852.2810493319444</v>
          </cell>
          <cell r="J444">
            <v>2852.2810493319444</v>
          </cell>
          <cell r="K444">
            <v>0</v>
          </cell>
          <cell r="L444">
            <v>9909.866666666665</v>
          </cell>
        </row>
        <row r="445">
          <cell r="C445" t="str">
            <v>EC060SER0D1-070-A2</v>
          </cell>
          <cell r="D445" t="str">
            <v>PC21/1100</v>
          </cell>
          <cell r="E445">
            <v>2</v>
          </cell>
          <cell r="F445">
            <v>5064.9904761904754</v>
          </cell>
          <cell r="G445">
            <v>2872.0554316854123</v>
          </cell>
          <cell r="H445">
            <v>28.720554316854123</v>
          </cell>
          <cell r="I445">
            <v>2900.7759860022666</v>
          </cell>
          <cell r="J445">
            <v>2900.7759860022666</v>
          </cell>
          <cell r="K445">
            <v>0</v>
          </cell>
          <cell r="L445">
            <v>10129.980952380951</v>
          </cell>
        </row>
        <row r="446">
          <cell r="C446" t="str">
            <v>EC060SER0D1-120-S1</v>
          </cell>
          <cell r="D446" t="str">
            <v>PC21/700</v>
          </cell>
          <cell r="E446">
            <v>1</v>
          </cell>
          <cell r="F446">
            <v>5043.5</v>
          </cell>
          <cell r="G446">
            <v>2862.679750577096</v>
          </cell>
          <cell r="H446">
            <v>28.626797505770959</v>
          </cell>
          <cell r="I446">
            <v>2891.3065480828668</v>
          </cell>
          <cell r="J446">
            <v>2891.3065480828668</v>
          </cell>
          <cell r="K446">
            <v>0</v>
          </cell>
          <cell r="L446">
            <v>5043.5</v>
          </cell>
        </row>
        <row r="447">
          <cell r="C447" t="str">
            <v>EC060SER0D1-120-S2</v>
          </cell>
          <cell r="D447" t="str">
            <v>PC21/900</v>
          </cell>
          <cell r="E447">
            <v>1</v>
          </cell>
          <cell r="F447">
            <v>4954.9333333333325</v>
          </cell>
          <cell r="G447">
            <v>2824.0406429029154</v>
          </cell>
          <cell r="H447">
            <v>28.240406429029154</v>
          </cell>
          <cell r="I447">
            <v>2852.2810493319444</v>
          </cell>
          <cell r="J447">
            <v>2852.2810493319444</v>
          </cell>
          <cell r="K447">
            <v>0</v>
          </cell>
          <cell r="L447">
            <v>4954.9333333333325</v>
          </cell>
        </row>
        <row r="448">
          <cell r="C448" t="str">
            <v>EC060SER0D1-120-A1</v>
          </cell>
          <cell r="D448" t="str">
            <v>PC21/900</v>
          </cell>
          <cell r="E448">
            <v>2</v>
          </cell>
          <cell r="F448">
            <v>4954.9333333333325</v>
          </cell>
          <cell r="G448">
            <v>2824.0406429029154</v>
          </cell>
          <cell r="H448">
            <v>28.240406429029154</v>
          </cell>
          <cell r="I448">
            <v>2852.2810493319444</v>
          </cell>
          <cell r="J448">
            <v>2852.2810493319444</v>
          </cell>
          <cell r="K448">
            <v>0</v>
          </cell>
          <cell r="L448">
            <v>9909.866666666665</v>
          </cell>
        </row>
        <row r="449">
          <cell r="C449" t="str">
            <v>EC060SER0D1-120-A2</v>
          </cell>
          <cell r="D449" t="str">
            <v>PC21/1300</v>
          </cell>
          <cell r="E449">
            <v>2</v>
          </cell>
          <cell r="F449">
            <v>5175.0476190476184</v>
          </cell>
          <cell r="G449">
            <v>2920.0702204679087</v>
          </cell>
          <cell r="H449">
            <v>29.200702204679089</v>
          </cell>
          <cell r="I449">
            <v>2949.2709226725879</v>
          </cell>
          <cell r="J449">
            <v>2949.2709226725879</v>
          </cell>
          <cell r="K449">
            <v>0</v>
          </cell>
          <cell r="L449">
            <v>10350.095238095237</v>
          </cell>
        </row>
        <row r="450">
          <cell r="C450" t="str">
            <v>EC060SER0D1-240-S1</v>
          </cell>
          <cell r="D450" t="str">
            <v>PC21/900</v>
          </cell>
          <cell r="E450">
            <v>1</v>
          </cell>
          <cell r="F450">
            <v>4954.9333333333325</v>
          </cell>
          <cell r="G450">
            <v>2824.0406429029154</v>
          </cell>
          <cell r="H450">
            <v>28.240406429029154</v>
          </cell>
          <cell r="I450">
            <v>2852.2810493319444</v>
          </cell>
          <cell r="J450">
            <v>2852.2810493319444</v>
          </cell>
          <cell r="K450">
            <v>0</v>
          </cell>
          <cell r="L450">
            <v>4954.9333333333325</v>
          </cell>
        </row>
        <row r="451">
          <cell r="C451" t="str">
            <v>EC060SER0D1-240-S2</v>
          </cell>
          <cell r="D451" t="str">
            <v>PC21/1000</v>
          </cell>
          <cell r="E451">
            <v>1</v>
          </cell>
          <cell r="F451">
            <v>5009.9619047619035</v>
          </cell>
          <cell r="G451">
            <v>2848.0480372941638</v>
          </cell>
          <cell r="H451">
            <v>28.480480372941638</v>
          </cell>
          <cell r="I451">
            <v>2876.5285176671055</v>
          </cell>
          <cell r="J451">
            <v>2876.5285176671055</v>
          </cell>
          <cell r="K451">
            <v>0</v>
          </cell>
          <cell r="L451">
            <v>5009.9619047619035</v>
          </cell>
        </row>
        <row r="452">
          <cell r="C452" t="str">
            <v>EC060SER0D1-240-A1</v>
          </cell>
          <cell r="D452" t="str">
            <v>PC21/1000</v>
          </cell>
          <cell r="E452">
            <v>2</v>
          </cell>
          <cell r="F452">
            <v>5009.9619047619035</v>
          </cell>
          <cell r="G452">
            <v>2848.0480372941638</v>
          </cell>
          <cell r="H452">
            <v>28.480480372941638</v>
          </cell>
          <cell r="I452">
            <v>2876.5285176671055</v>
          </cell>
          <cell r="J452">
            <v>2876.5285176671055</v>
          </cell>
          <cell r="K452">
            <v>0</v>
          </cell>
          <cell r="L452">
            <v>10019.923809523807</v>
          </cell>
        </row>
        <row r="453">
          <cell r="C453" t="str">
            <v>EC060SER0D1-240-A2</v>
          </cell>
          <cell r="D453" t="str">
            <v>PC21/1100</v>
          </cell>
          <cell r="E453">
            <v>2</v>
          </cell>
          <cell r="F453">
            <v>5064.9904761904754</v>
          </cell>
          <cell r="G453">
            <v>2872.0554316854123</v>
          </cell>
          <cell r="H453">
            <v>28.720554316854123</v>
          </cell>
          <cell r="I453">
            <v>2900.7759860022666</v>
          </cell>
          <cell r="J453">
            <v>2900.7759860022666</v>
          </cell>
          <cell r="K453">
            <v>0</v>
          </cell>
          <cell r="L453">
            <v>10129.980952380951</v>
          </cell>
        </row>
        <row r="454">
          <cell r="C454" t="str">
            <v>EC033COR0S0-035-S1</v>
          </cell>
          <cell r="D454" t="str">
            <v>PC15/400</v>
          </cell>
          <cell r="E454">
            <v>1</v>
          </cell>
          <cell r="F454">
            <v>2772</v>
          </cell>
          <cell r="G454">
            <v>1871.6891625240223</v>
          </cell>
          <cell r="H454">
            <v>18.716891625240223</v>
          </cell>
          <cell r="I454">
            <v>1890.4060541492624</v>
          </cell>
          <cell r="J454">
            <v>1890.4060541492624</v>
          </cell>
          <cell r="K454">
            <v>0</v>
          </cell>
          <cell r="L454">
            <v>2772</v>
          </cell>
        </row>
        <row r="455">
          <cell r="C455" t="str">
            <v>EC033COR0S0-035-S3</v>
          </cell>
          <cell r="D455" t="str">
            <v>PC15/400</v>
          </cell>
          <cell r="E455">
            <v>1</v>
          </cell>
          <cell r="F455">
            <v>2772</v>
          </cell>
          <cell r="G455">
            <v>1871.6891625240223</v>
          </cell>
          <cell r="H455">
            <v>18.716891625240223</v>
          </cell>
          <cell r="I455">
            <v>1890.4060541492624</v>
          </cell>
          <cell r="J455">
            <v>1890.4060541492624</v>
          </cell>
          <cell r="K455">
            <v>0</v>
          </cell>
          <cell r="L455">
            <v>2772</v>
          </cell>
        </row>
        <row r="456">
          <cell r="C456" t="str">
            <v>EC033COR0S0-035-A2</v>
          </cell>
          <cell r="D456" t="str">
            <v>PC15/400</v>
          </cell>
          <cell r="E456">
            <v>1</v>
          </cell>
          <cell r="F456">
            <v>2772</v>
          </cell>
          <cell r="G456">
            <v>1871.6891625240223</v>
          </cell>
          <cell r="H456">
            <v>18.716891625240223</v>
          </cell>
          <cell r="I456">
            <v>1890.4060541492624</v>
          </cell>
          <cell r="J456">
            <v>1890.4060541492624</v>
          </cell>
          <cell r="K456">
            <v>0</v>
          </cell>
          <cell r="L456">
            <v>2772</v>
          </cell>
        </row>
        <row r="457">
          <cell r="C457" t="str">
            <v>EC033COR0S0-035-RT</v>
          </cell>
          <cell r="D457" t="str">
            <v>PC15/400</v>
          </cell>
          <cell r="E457">
            <v>1</v>
          </cell>
          <cell r="F457">
            <v>2772</v>
          </cell>
          <cell r="G457">
            <v>1871.6891625240223</v>
          </cell>
          <cell r="H457">
            <v>18.716891625240223</v>
          </cell>
          <cell r="I457">
            <v>1890.4060541492624</v>
          </cell>
          <cell r="J457">
            <v>1890.4060541492624</v>
          </cell>
          <cell r="K457">
            <v>0</v>
          </cell>
          <cell r="L457">
            <v>2772</v>
          </cell>
        </row>
        <row r="458">
          <cell r="C458" t="str">
            <v>EC033COR0S0-050-S1</v>
          </cell>
          <cell r="D458" t="str">
            <v>PC15/400</v>
          </cell>
          <cell r="E458">
            <v>1</v>
          </cell>
          <cell r="F458">
            <v>2772</v>
          </cell>
          <cell r="G458">
            <v>1871.6891625240223</v>
          </cell>
          <cell r="H458">
            <v>18.716891625240223</v>
          </cell>
          <cell r="I458">
            <v>1890.4060541492624</v>
          </cell>
          <cell r="J458">
            <v>1890.4060541492624</v>
          </cell>
          <cell r="K458">
            <v>0</v>
          </cell>
          <cell r="L458">
            <v>2772</v>
          </cell>
        </row>
        <row r="459">
          <cell r="C459" t="str">
            <v>EC033COR0S0-050-S3</v>
          </cell>
          <cell r="D459" t="str">
            <v>PC15/500</v>
          </cell>
          <cell r="E459">
            <v>1</v>
          </cell>
          <cell r="F459">
            <v>2849</v>
          </cell>
          <cell r="G459">
            <v>1905.2820638139569</v>
          </cell>
          <cell r="H459">
            <v>19.052820638139568</v>
          </cell>
          <cell r="I459">
            <v>1924.3348844520965</v>
          </cell>
          <cell r="J459">
            <v>1924.3348844520965</v>
          </cell>
          <cell r="K459">
            <v>0</v>
          </cell>
          <cell r="L459">
            <v>2849</v>
          </cell>
        </row>
        <row r="460">
          <cell r="C460" t="str">
            <v>EC033COR0S0-050-A2</v>
          </cell>
          <cell r="D460" t="str">
            <v>PC15/500</v>
          </cell>
          <cell r="E460">
            <v>1</v>
          </cell>
          <cell r="F460">
            <v>2849</v>
          </cell>
          <cell r="G460">
            <v>1905.2820638139569</v>
          </cell>
          <cell r="H460">
            <v>19.052820638139568</v>
          </cell>
          <cell r="I460">
            <v>1924.3348844520965</v>
          </cell>
          <cell r="J460">
            <v>1924.3348844520965</v>
          </cell>
          <cell r="K460">
            <v>0</v>
          </cell>
          <cell r="L460">
            <v>2849</v>
          </cell>
        </row>
        <row r="461">
          <cell r="C461" t="str">
            <v>EC033COR0S0-050-RT</v>
          </cell>
          <cell r="D461" t="str">
            <v>PC15/700</v>
          </cell>
          <cell r="E461">
            <v>1</v>
          </cell>
          <cell r="F461">
            <v>3003</v>
          </cell>
          <cell r="G461">
            <v>1972.4678663938264</v>
          </cell>
          <cell r="H461">
            <v>19.724678663938263</v>
          </cell>
          <cell r="I461">
            <v>1992.1925450577646</v>
          </cell>
          <cell r="J461">
            <v>1992.1925450577646</v>
          </cell>
          <cell r="K461">
            <v>0</v>
          </cell>
          <cell r="L461">
            <v>3003</v>
          </cell>
        </row>
        <row r="462">
          <cell r="C462" t="str">
            <v>EC033COR0S0-070-S1</v>
          </cell>
          <cell r="D462" t="str">
            <v>PC15/400</v>
          </cell>
          <cell r="E462">
            <v>1</v>
          </cell>
          <cell r="F462">
            <v>2772</v>
          </cell>
          <cell r="G462">
            <v>1871.6891625240223</v>
          </cell>
          <cell r="H462">
            <v>18.716891625240223</v>
          </cell>
          <cell r="I462">
            <v>1890.4060541492624</v>
          </cell>
          <cell r="J462">
            <v>1890.4060541492624</v>
          </cell>
          <cell r="K462">
            <v>0</v>
          </cell>
          <cell r="L462">
            <v>2772</v>
          </cell>
        </row>
        <row r="463">
          <cell r="C463" t="str">
            <v>EC033COR0S0-070-S3</v>
          </cell>
          <cell r="D463" t="str">
            <v>PC15/600</v>
          </cell>
          <cell r="E463">
            <v>1</v>
          </cell>
          <cell r="F463">
            <v>2926</v>
          </cell>
          <cell r="G463">
            <v>1938.8749651038918</v>
          </cell>
          <cell r="H463">
            <v>19.388749651038918</v>
          </cell>
          <cell r="I463">
            <v>1958.2637147549308</v>
          </cell>
          <cell r="J463">
            <v>1958.2637147549308</v>
          </cell>
          <cell r="K463">
            <v>0</v>
          </cell>
          <cell r="L463">
            <v>2926</v>
          </cell>
        </row>
        <row r="464">
          <cell r="C464" t="str">
            <v>EC033COR0S0-070-A2</v>
          </cell>
          <cell r="D464" t="str">
            <v>PC15/800</v>
          </cell>
          <cell r="E464">
            <v>1</v>
          </cell>
          <cell r="F464">
            <v>3080</v>
          </cell>
          <cell r="G464">
            <v>2006.0607676837612</v>
          </cell>
          <cell r="H464">
            <v>20.060607676837613</v>
          </cell>
          <cell r="I464">
            <v>2026.1213753605989</v>
          </cell>
          <cell r="J464">
            <v>2026.1213753605989</v>
          </cell>
          <cell r="K464">
            <v>0</v>
          </cell>
          <cell r="L464">
            <v>3080</v>
          </cell>
        </row>
        <row r="465">
          <cell r="C465" t="str">
            <v>EC033COR0S0-070-RT</v>
          </cell>
          <cell r="D465" t="str">
            <v>PC15/1000</v>
          </cell>
          <cell r="E465">
            <v>1</v>
          </cell>
          <cell r="F465">
            <v>3255.5</v>
          </cell>
          <cell r="G465">
            <v>2082.6264063380931</v>
          </cell>
          <cell r="H465">
            <v>20.826264063380933</v>
          </cell>
          <cell r="I465">
            <v>2103.4526704014743</v>
          </cell>
          <cell r="J465">
            <v>2103.4526704014743</v>
          </cell>
          <cell r="K465">
            <v>0</v>
          </cell>
          <cell r="L465">
            <v>3255.5</v>
          </cell>
        </row>
        <row r="466">
          <cell r="C466" t="str">
            <v>EC033COR0S0-120-S1</v>
          </cell>
          <cell r="D466" t="str">
            <v>PC15/400</v>
          </cell>
          <cell r="E466">
            <v>1</v>
          </cell>
          <cell r="F466">
            <v>2772</v>
          </cell>
          <cell r="G466">
            <v>1871.6891625240223</v>
          </cell>
          <cell r="H466">
            <v>18.716891625240223</v>
          </cell>
          <cell r="I466">
            <v>1890.4060541492624</v>
          </cell>
          <cell r="J466">
            <v>1890.4060541492624</v>
          </cell>
          <cell r="K466">
            <v>0</v>
          </cell>
          <cell r="L466">
            <v>2772</v>
          </cell>
        </row>
        <row r="467">
          <cell r="C467" t="str">
            <v>EC033COR0S0-120-S3</v>
          </cell>
          <cell r="D467" t="str">
            <v>PC15/900</v>
          </cell>
          <cell r="E467">
            <v>1</v>
          </cell>
          <cell r="F467">
            <v>3200</v>
          </cell>
          <cell r="G467">
            <v>2058.4133411226203</v>
          </cell>
          <cell r="H467">
            <v>20.584133411226205</v>
          </cell>
          <cell r="I467">
            <v>2078.9974745338463</v>
          </cell>
          <cell r="J467">
            <v>2078.9974745338463</v>
          </cell>
          <cell r="K467">
            <v>0</v>
          </cell>
          <cell r="L467">
            <v>3200</v>
          </cell>
        </row>
        <row r="468">
          <cell r="C468" t="str">
            <v>EC033COR0S0-120-A2</v>
          </cell>
          <cell r="D468" t="str">
            <v>PC15/1000</v>
          </cell>
          <cell r="E468">
            <v>1</v>
          </cell>
          <cell r="F468">
            <v>3255.5</v>
          </cell>
          <cell r="G468">
            <v>2082.6264063380931</v>
          </cell>
          <cell r="H468">
            <v>20.826264063380933</v>
          </cell>
          <cell r="I468">
            <v>2103.4526704014743</v>
          </cell>
          <cell r="J468">
            <v>2103.4526704014743</v>
          </cell>
          <cell r="K468">
            <v>0</v>
          </cell>
          <cell r="L468">
            <v>3255.5</v>
          </cell>
        </row>
        <row r="469">
          <cell r="C469" t="str">
            <v>EC033COR0S0-120-RT</v>
          </cell>
          <cell r="D469" t="str">
            <v>PC15/1300</v>
          </cell>
          <cell r="E469">
            <v>1</v>
          </cell>
          <cell r="F469">
            <v>3513.0508658008657</v>
          </cell>
          <cell r="G469">
            <v>2194.9884948054396</v>
          </cell>
          <cell r="H469">
            <v>21.949884948054397</v>
          </cell>
          <cell r="I469">
            <v>2216.9383797534938</v>
          </cell>
          <cell r="J469">
            <v>2216.9383797534938</v>
          </cell>
          <cell r="K469">
            <v>0</v>
          </cell>
          <cell r="L469">
            <v>3513.0508658008657</v>
          </cell>
        </row>
        <row r="470">
          <cell r="C470" t="str">
            <v>EC033COR0S0-150-S1</v>
          </cell>
          <cell r="D470" t="str">
            <v>PC15/400</v>
          </cell>
          <cell r="E470">
            <v>1</v>
          </cell>
          <cell r="F470">
            <v>2772</v>
          </cell>
          <cell r="G470">
            <v>1871.6891625240223</v>
          </cell>
          <cell r="H470">
            <v>18.716891625240223</v>
          </cell>
          <cell r="I470">
            <v>1890.4060541492624</v>
          </cell>
          <cell r="J470">
            <v>1890.4060541492624</v>
          </cell>
          <cell r="K470">
            <v>0</v>
          </cell>
          <cell r="L470">
            <v>2772</v>
          </cell>
        </row>
        <row r="471">
          <cell r="C471" t="str">
            <v>EC033COR0S0-150-S3</v>
          </cell>
          <cell r="D471" t="str">
            <v>PC15/800</v>
          </cell>
          <cell r="E471">
            <v>1</v>
          </cell>
          <cell r="F471">
            <v>3080</v>
          </cell>
          <cell r="G471">
            <v>2006.0607676837612</v>
          </cell>
          <cell r="H471">
            <v>20.060607676837613</v>
          </cell>
          <cell r="I471">
            <v>2026.1213753605989</v>
          </cell>
          <cell r="J471">
            <v>2026.1213753605989</v>
          </cell>
          <cell r="K471">
            <v>0</v>
          </cell>
          <cell r="L471">
            <v>3080</v>
          </cell>
        </row>
        <row r="472">
          <cell r="C472" t="str">
            <v>EC033COR0S0-150-A2</v>
          </cell>
          <cell r="D472" t="str">
            <v>PC15/1000</v>
          </cell>
          <cell r="E472">
            <v>1</v>
          </cell>
          <cell r="F472">
            <v>3255.5</v>
          </cell>
          <cell r="G472">
            <v>2082.6264063380931</v>
          </cell>
          <cell r="H472">
            <v>20.826264063380933</v>
          </cell>
          <cell r="I472">
            <v>2103.4526704014743</v>
          </cell>
          <cell r="J472">
            <v>2103.4526704014743</v>
          </cell>
          <cell r="K472">
            <v>0</v>
          </cell>
          <cell r="L472">
            <v>3255.5</v>
          </cell>
        </row>
        <row r="473">
          <cell r="C473" t="str">
            <v>EC033COR0S0-150-RT</v>
          </cell>
          <cell r="D473" t="str">
            <v>PC15/900</v>
          </cell>
          <cell r="E473">
            <v>1</v>
          </cell>
          <cell r="F473">
            <v>3200</v>
          </cell>
          <cell r="G473">
            <v>2058.4133411226203</v>
          </cell>
          <cell r="H473">
            <v>20.584133411226205</v>
          </cell>
          <cell r="I473">
            <v>2078.9974745338463</v>
          </cell>
          <cell r="J473">
            <v>2078.9974745338463</v>
          </cell>
          <cell r="K473">
            <v>0</v>
          </cell>
          <cell r="L473">
            <v>3200</v>
          </cell>
        </row>
        <row r="474">
          <cell r="C474" t="str">
            <v>EC033COR0D0-035-S1</v>
          </cell>
          <cell r="D474" t="str">
            <v>PC15/400</v>
          </cell>
          <cell r="E474">
            <v>1</v>
          </cell>
          <cell r="F474">
            <v>2772</v>
          </cell>
          <cell r="G474">
            <v>1871.6891625240223</v>
          </cell>
          <cell r="H474">
            <v>18.716891625240223</v>
          </cell>
          <cell r="I474">
            <v>1890.4060541492624</v>
          </cell>
          <cell r="J474">
            <v>1890.4060541492624</v>
          </cell>
          <cell r="K474">
            <v>0</v>
          </cell>
          <cell r="L474">
            <v>2772</v>
          </cell>
        </row>
        <row r="475">
          <cell r="C475" t="str">
            <v>EC033COR0D0-035-S3</v>
          </cell>
          <cell r="D475" t="str">
            <v>PC15/400</v>
          </cell>
          <cell r="E475">
            <v>2</v>
          </cell>
          <cell r="F475">
            <v>2772</v>
          </cell>
          <cell r="G475">
            <v>1871.6891625240223</v>
          </cell>
          <cell r="H475">
            <v>18.716891625240223</v>
          </cell>
          <cell r="I475">
            <v>1890.4060541492624</v>
          </cell>
          <cell r="J475">
            <v>1890.4060541492624</v>
          </cell>
          <cell r="K475">
            <v>0</v>
          </cell>
          <cell r="L475">
            <v>5544</v>
          </cell>
        </row>
        <row r="476">
          <cell r="C476" t="str">
            <v>EC033COR0D0-035-A2</v>
          </cell>
          <cell r="D476" t="str">
            <v>PC15/500</v>
          </cell>
          <cell r="E476">
            <v>2</v>
          </cell>
          <cell r="F476">
            <v>2849</v>
          </cell>
          <cell r="G476">
            <v>1905.2820638139569</v>
          </cell>
          <cell r="H476">
            <v>19.052820638139568</v>
          </cell>
          <cell r="I476">
            <v>1924.3348844520965</v>
          </cell>
          <cell r="J476">
            <v>1924.3348844520965</v>
          </cell>
          <cell r="K476">
            <v>0</v>
          </cell>
          <cell r="L476">
            <v>5698</v>
          </cell>
        </row>
        <row r="477">
          <cell r="C477" t="str">
            <v>EC033COR0D0-035-RT</v>
          </cell>
          <cell r="D477" t="str">
            <v>PC15/600</v>
          </cell>
          <cell r="E477">
            <v>2</v>
          </cell>
          <cell r="F477">
            <v>2926</v>
          </cell>
          <cell r="G477">
            <v>1938.8749651038918</v>
          </cell>
          <cell r="H477">
            <v>19.388749651038918</v>
          </cell>
          <cell r="I477">
            <v>1958.2637147549308</v>
          </cell>
          <cell r="J477">
            <v>1958.2637147549308</v>
          </cell>
          <cell r="K477">
            <v>0</v>
          </cell>
          <cell r="L477">
            <v>5852</v>
          </cell>
        </row>
        <row r="478">
          <cell r="C478" t="str">
            <v>EC033COR0D0-050-S1</v>
          </cell>
          <cell r="D478" t="str">
            <v>PC15/500</v>
          </cell>
          <cell r="E478">
            <v>1</v>
          </cell>
          <cell r="F478">
            <v>2849</v>
          </cell>
          <cell r="G478">
            <v>1905.2820638139569</v>
          </cell>
          <cell r="H478">
            <v>19.052820638139568</v>
          </cell>
          <cell r="I478">
            <v>1924.3348844520965</v>
          </cell>
          <cell r="J478">
            <v>1924.3348844520965</v>
          </cell>
          <cell r="K478">
            <v>0</v>
          </cell>
          <cell r="L478">
            <v>2849</v>
          </cell>
        </row>
        <row r="479">
          <cell r="C479" t="str">
            <v>EC033COR0D0-050-S3</v>
          </cell>
          <cell r="D479" t="str">
            <v>PC15/500</v>
          </cell>
          <cell r="E479">
            <v>2</v>
          </cell>
          <cell r="F479">
            <v>2849</v>
          </cell>
          <cell r="G479">
            <v>1905.2820638139569</v>
          </cell>
          <cell r="H479">
            <v>19.052820638139568</v>
          </cell>
          <cell r="I479">
            <v>1924.3348844520965</v>
          </cell>
          <cell r="J479">
            <v>1924.3348844520965</v>
          </cell>
          <cell r="K479">
            <v>0</v>
          </cell>
          <cell r="L479">
            <v>5698</v>
          </cell>
        </row>
        <row r="480">
          <cell r="C480" t="str">
            <v>EC033COR0D0-050-A2</v>
          </cell>
          <cell r="D480" t="str">
            <v>PC15/700</v>
          </cell>
          <cell r="E480">
            <v>2</v>
          </cell>
          <cell r="F480">
            <v>3003</v>
          </cell>
          <cell r="G480">
            <v>1972.4678663938264</v>
          </cell>
          <cell r="H480">
            <v>19.724678663938263</v>
          </cell>
          <cell r="I480">
            <v>1992.1925450577646</v>
          </cell>
          <cell r="J480">
            <v>1992.1925450577646</v>
          </cell>
          <cell r="K480">
            <v>0</v>
          </cell>
          <cell r="L480">
            <v>6006</v>
          </cell>
        </row>
        <row r="481">
          <cell r="C481" t="str">
            <v>EC033COR0D0-050-RT</v>
          </cell>
          <cell r="D481" t="str">
            <v>PC15/900</v>
          </cell>
          <cell r="E481">
            <v>2</v>
          </cell>
          <cell r="F481">
            <v>3200</v>
          </cell>
          <cell r="G481">
            <v>2058.4133411226203</v>
          </cell>
          <cell r="H481">
            <v>20.584133411226205</v>
          </cell>
          <cell r="I481">
            <v>2078.9974745338463</v>
          </cell>
          <cell r="J481">
            <v>2078.9974745338463</v>
          </cell>
          <cell r="K481">
            <v>0</v>
          </cell>
          <cell r="L481">
            <v>6400</v>
          </cell>
        </row>
        <row r="482">
          <cell r="C482" t="str">
            <v>EC033COR0D0-070-S1</v>
          </cell>
          <cell r="D482" t="str">
            <v>PC15/500</v>
          </cell>
          <cell r="E482">
            <v>1</v>
          </cell>
          <cell r="F482">
            <v>2849</v>
          </cell>
          <cell r="G482">
            <v>1905.2820638139569</v>
          </cell>
          <cell r="H482">
            <v>19.052820638139568</v>
          </cell>
          <cell r="I482">
            <v>1924.3348844520965</v>
          </cell>
          <cell r="J482">
            <v>1924.3348844520965</v>
          </cell>
          <cell r="K482">
            <v>0</v>
          </cell>
          <cell r="L482">
            <v>2849</v>
          </cell>
        </row>
        <row r="483">
          <cell r="C483" t="str">
            <v>EC033COR0D0-070-S3</v>
          </cell>
          <cell r="D483" t="str">
            <v>PC15/700</v>
          </cell>
          <cell r="E483">
            <v>2</v>
          </cell>
          <cell r="F483">
            <v>3003</v>
          </cell>
          <cell r="G483">
            <v>1972.4678663938264</v>
          </cell>
          <cell r="H483">
            <v>19.724678663938263</v>
          </cell>
          <cell r="I483">
            <v>1992.1925450577646</v>
          </cell>
          <cell r="J483">
            <v>1992.1925450577646</v>
          </cell>
          <cell r="K483">
            <v>0</v>
          </cell>
          <cell r="L483">
            <v>6006</v>
          </cell>
        </row>
        <row r="484">
          <cell r="C484" t="str">
            <v>EC033COR0D0-070-A2</v>
          </cell>
          <cell r="D484" t="str">
            <v>PC15/800</v>
          </cell>
          <cell r="E484">
            <v>2</v>
          </cell>
          <cell r="F484">
            <v>3080</v>
          </cell>
          <cell r="G484">
            <v>2006.0607676837612</v>
          </cell>
          <cell r="H484">
            <v>20.060607676837613</v>
          </cell>
          <cell r="I484">
            <v>2026.1213753605989</v>
          </cell>
          <cell r="J484">
            <v>2026.1213753605989</v>
          </cell>
          <cell r="K484">
            <v>0</v>
          </cell>
          <cell r="L484">
            <v>6160</v>
          </cell>
        </row>
        <row r="485">
          <cell r="C485" t="str">
            <v>EC033COR0D0-070-RT</v>
          </cell>
          <cell r="D485" t="str">
            <v>PC15/1000</v>
          </cell>
          <cell r="E485">
            <v>2</v>
          </cell>
          <cell r="F485">
            <v>3255.5</v>
          </cell>
          <cell r="G485">
            <v>2082.6264063380931</v>
          </cell>
          <cell r="H485">
            <v>20.826264063380933</v>
          </cell>
          <cell r="I485">
            <v>2103.4526704014743</v>
          </cell>
          <cell r="J485">
            <v>2103.4526704014743</v>
          </cell>
          <cell r="K485">
            <v>0</v>
          </cell>
          <cell r="L485">
            <v>6511</v>
          </cell>
        </row>
        <row r="486">
          <cell r="C486" t="str">
            <v>EC033COR0D0-120-S1</v>
          </cell>
          <cell r="D486" t="str">
            <v>PC15/700</v>
          </cell>
          <cell r="E486">
            <v>1</v>
          </cell>
          <cell r="F486">
            <v>3003</v>
          </cell>
          <cell r="G486">
            <v>1972.4678663938264</v>
          </cell>
          <cell r="H486">
            <v>19.724678663938263</v>
          </cell>
          <cell r="I486">
            <v>1992.1925450577646</v>
          </cell>
          <cell r="J486">
            <v>1992.1925450577646</v>
          </cell>
          <cell r="K486">
            <v>0</v>
          </cell>
          <cell r="L486">
            <v>3003</v>
          </cell>
        </row>
        <row r="487">
          <cell r="C487" t="str">
            <v>EC033COR0D0-120-S3</v>
          </cell>
          <cell r="D487" t="str">
            <v>PC15/900</v>
          </cell>
          <cell r="E487">
            <v>2</v>
          </cell>
          <cell r="F487">
            <v>3200</v>
          </cell>
          <cell r="G487">
            <v>2058.4133411226203</v>
          </cell>
          <cell r="H487">
            <v>20.584133411226205</v>
          </cell>
          <cell r="I487">
            <v>2078.9974745338463</v>
          </cell>
          <cell r="J487">
            <v>2078.9974745338463</v>
          </cell>
          <cell r="K487">
            <v>0</v>
          </cell>
          <cell r="L487">
            <v>6400</v>
          </cell>
        </row>
        <row r="488">
          <cell r="C488" t="str">
            <v>EC033COR0D0-120-A2</v>
          </cell>
          <cell r="D488" t="str">
            <v>PC15/1000</v>
          </cell>
          <cell r="E488">
            <v>2</v>
          </cell>
          <cell r="F488">
            <v>3255.5</v>
          </cell>
          <cell r="G488">
            <v>2082.6264063380931</v>
          </cell>
          <cell r="H488">
            <v>20.826264063380933</v>
          </cell>
          <cell r="I488">
            <v>2103.4526704014743</v>
          </cell>
          <cell r="J488">
            <v>2103.4526704014743</v>
          </cell>
          <cell r="K488">
            <v>0</v>
          </cell>
          <cell r="L488">
            <v>6511</v>
          </cell>
        </row>
        <row r="489">
          <cell r="C489" t="str">
            <v>EC033COR0D0-120-RT</v>
          </cell>
          <cell r="D489" t="str">
            <v>PC15/1300</v>
          </cell>
          <cell r="E489">
            <v>2</v>
          </cell>
          <cell r="F489">
            <v>3513.0508658008657</v>
          </cell>
          <cell r="G489">
            <v>2194.9884948054396</v>
          </cell>
          <cell r="H489">
            <v>21.949884948054397</v>
          </cell>
          <cell r="I489">
            <v>2216.9383797534938</v>
          </cell>
          <cell r="J489">
            <v>2216.9383797534938</v>
          </cell>
          <cell r="K489">
            <v>0</v>
          </cell>
          <cell r="L489">
            <v>7026.1017316017314</v>
          </cell>
        </row>
        <row r="490">
          <cell r="C490" t="str">
            <v>EC033COR0D0-150-S1</v>
          </cell>
          <cell r="D490" t="str">
            <v>PC15/800</v>
          </cell>
          <cell r="E490">
            <v>1</v>
          </cell>
          <cell r="F490">
            <v>3080</v>
          </cell>
          <cell r="G490">
            <v>2006.0607676837612</v>
          </cell>
          <cell r="H490">
            <v>20.060607676837613</v>
          </cell>
          <cell r="I490">
            <v>2026.1213753605989</v>
          </cell>
          <cell r="J490">
            <v>2026.1213753605989</v>
          </cell>
          <cell r="K490">
            <v>0</v>
          </cell>
          <cell r="L490">
            <v>3080</v>
          </cell>
        </row>
        <row r="491">
          <cell r="C491" t="str">
            <v>EC033COR0D0-150-S3</v>
          </cell>
          <cell r="D491" t="str">
            <v>PC15/600</v>
          </cell>
          <cell r="E491">
            <v>2</v>
          </cell>
          <cell r="F491">
            <v>2926</v>
          </cell>
          <cell r="G491">
            <v>1938.8749651038918</v>
          </cell>
          <cell r="H491">
            <v>19.388749651038918</v>
          </cell>
          <cell r="I491">
            <v>1958.2637147549308</v>
          </cell>
          <cell r="J491">
            <v>1958.2637147549308</v>
          </cell>
          <cell r="K491">
            <v>0</v>
          </cell>
          <cell r="L491">
            <v>5852</v>
          </cell>
        </row>
        <row r="492">
          <cell r="C492" t="str">
            <v>EC033COR0D0-150-A2</v>
          </cell>
          <cell r="D492" t="str">
            <v>PC15/400</v>
          </cell>
          <cell r="E492">
            <v>2</v>
          </cell>
          <cell r="F492">
            <v>2772</v>
          </cell>
          <cell r="G492">
            <v>1871.6891625240223</v>
          </cell>
          <cell r="H492">
            <v>18.716891625240223</v>
          </cell>
          <cell r="I492">
            <v>1890.4060541492624</v>
          </cell>
          <cell r="J492">
            <v>1890.4060541492624</v>
          </cell>
          <cell r="K492">
            <v>0</v>
          </cell>
          <cell r="L492">
            <v>5544</v>
          </cell>
        </row>
        <row r="493">
          <cell r="C493" t="str">
            <v>EC033COR0D0-150-RT</v>
          </cell>
          <cell r="D493" t="str">
            <v>PC15/500</v>
          </cell>
          <cell r="E493">
            <v>2</v>
          </cell>
          <cell r="F493">
            <v>2849</v>
          </cell>
          <cell r="G493">
            <v>1905.2820638139569</v>
          </cell>
          <cell r="H493">
            <v>19.052820638139568</v>
          </cell>
          <cell r="I493">
            <v>1924.3348844520965</v>
          </cell>
          <cell r="J493">
            <v>1924.3348844520965</v>
          </cell>
          <cell r="K493">
            <v>0</v>
          </cell>
          <cell r="L493">
            <v>5698</v>
          </cell>
        </row>
        <row r="494">
          <cell r="C494" t="str">
            <v>EC033SIR0S0-035-S1</v>
          </cell>
          <cell r="D494" t="str">
            <v>PC16/400</v>
          </cell>
          <cell r="E494">
            <v>1</v>
          </cell>
          <cell r="F494">
            <v>3080</v>
          </cell>
          <cell r="G494">
            <v>2006.0607676837612</v>
          </cell>
          <cell r="H494">
            <v>20.060607676837613</v>
          </cell>
          <cell r="I494">
            <v>2026.1213753605989</v>
          </cell>
          <cell r="J494">
            <v>2026.1213753605989</v>
          </cell>
          <cell r="K494">
            <v>0</v>
          </cell>
          <cell r="L494">
            <v>3080</v>
          </cell>
        </row>
        <row r="495">
          <cell r="C495" t="str">
            <v>EC033SIR0S0-035-S3</v>
          </cell>
          <cell r="D495" t="str">
            <v>PC16/400</v>
          </cell>
          <cell r="E495">
            <v>1</v>
          </cell>
          <cell r="F495">
            <v>3080</v>
          </cell>
          <cell r="G495">
            <v>2006.0607676837612</v>
          </cell>
          <cell r="H495">
            <v>20.060607676837613</v>
          </cell>
          <cell r="I495">
            <v>2026.1213753605989</v>
          </cell>
          <cell r="J495">
            <v>2026.1213753605989</v>
          </cell>
          <cell r="K495">
            <v>0</v>
          </cell>
          <cell r="L495">
            <v>3080</v>
          </cell>
        </row>
        <row r="496">
          <cell r="C496" t="str">
            <v>EC033SIR0S0-035-A2</v>
          </cell>
          <cell r="D496" t="str">
            <v>PC16/400</v>
          </cell>
          <cell r="E496">
            <v>1</v>
          </cell>
          <cell r="F496">
            <v>3080</v>
          </cell>
          <cell r="G496">
            <v>2006.0607676837612</v>
          </cell>
          <cell r="H496">
            <v>20.060607676837613</v>
          </cell>
          <cell r="I496">
            <v>2026.1213753605989</v>
          </cell>
          <cell r="J496">
            <v>2026.1213753605989</v>
          </cell>
          <cell r="K496">
            <v>0</v>
          </cell>
          <cell r="L496">
            <v>3080</v>
          </cell>
        </row>
        <row r="497">
          <cell r="C497" t="str">
            <v>EC033SIR0S0-035-RT</v>
          </cell>
          <cell r="D497" t="str">
            <v>PC16/400</v>
          </cell>
          <cell r="E497">
            <v>1</v>
          </cell>
          <cell r="F497">
            <v>3080</v>
          </cell>
          <cell r="G497">
            <v>2006.0607676837612</v>
          </cell>
          <cell r="H497">
            <v>20.060607676837613</v>
          </cell>
          <cell r="I497">
            <v>2026.1213753605989</v>
          </cell>
          <cell r="J497">
            <v>2026.1213753605989</v>
          </cell>
          <cell r="K497">
            <v>0</v>
          </cell>
          <cell r="L497">
            <v>3080</v>
          </cell>
        </row>
        <row r="498">
          <cell r="C498" t="str">
            <v>EC033SIR0S0-050-S1</v>
          </cell>
          <cell r="D498" t="str">
            <v>PC16/400</v>
          </cell>
          <cell r="E498">
            <v>1</v>
          </cell>
          <cell r="F498">
            <v>3080</v>
          </cell>
          <cell r="G498">
            <v>2006.0607676837612</v>
          </cell>
          <cell r="H498">
            <v>20.060607676837613</v>
          </cell>
          <cell r="I498">
            <v>2026.1213753605989</v>
          </cell>
          <cell r="J498">
            <v>2026.1213753605989</v>
          </cell>
          <cell r="K498">
            <v>0</v>
          </cell>
          <cell r="L498">
            <v>3080</v>
          </cell>
        </row>
        <row r="499">
          <cell r="C499" t="str">
            <v>EC033SIR0S0-050-S3</v>
          </cell>
          <cell r="D499" t="str">
            <v>PC16/500</v>
          </cell>
          <cell r="E499">
            <v>1</v>
          </cell>
          <cell r="F499">
            <v>3157</v>
          </cell>
          <cell r="G499">
            <v>2039.6536689736959</v>
          </cell>
          <cell r="H499">
            <v>20.396536689736958</v>
          </cell>
          <cell r="I499">
            <v>2060.0502056634327</v>
          </cell>
          <cell r="J499">
            <v>2060.0502056634327</v>
          </cell>
          <cell r="K499">
            <v>0</v>
          </cell>
          <cell r="L499">
            <v>3157</v>
          </cell>
        </row>
        <row r="500">
          <cell r="C500" t="str">
            <v>EC033SIR0S0-050-A2</v>
          </cell>
          <cell r="D500" t="str">
            <v>PC16/400</v>
          </cell>
          <cell r="E500">
            <v>1</v>
          </cell>
          <cell r="F500">
            <v>3080</v>
          </cell>
          <cell r="G500">
            <v>2006.0607676837612</v>
          </cell>
          <cell r="H500">
            <v>20.060607676837613</v>
          </cell>
          <cell r="I500">
            <v>2026.1213753605989</v>
          </cell>
          <cell r="J500">
            <v>2026.1213753605989</v>
          </cell>
          <cell r="K500">
            <v>0</v>
          </cell>
          <cell r="L500">
            <v>3080</v>
          </cell>
        </row>
        <row r="501">
          <cell r="C501" t="str">
            <v>EC033SIR0S0-050-RT</v>
          </cell>
          <cell r="D501" t="str">
            <v>PC16/500</v>
          </cell>
          <cell r="E501">
            <v>1</v>
          </cell>
          <cell r="F501">
            <v>3157</v>
          </cell>
          <cell r="G501">
            <v>2039.6536689736959</v>
          </cell>
          <cell r="H501">
            <v>20.396536689736958</v>
          </cell>
          <cell r="I501">
            <v>2060.0502056634327</v>
          </cell>
          <cell r="J501">
            <v>2060.0502056634327</v>
          </cell>
          <cell r="K501">
            <v>0</v>
          </cell>
          <cell r="L501">
            <v>3157</v>
          </cell>
        </row>
        <row r="502">
          <cell r="C502" t="str">
            <v>EC033SIR0S0-070-S1</v>
          </cell>
          <cell r="D502" t="str">
            <v>PC16/400</v>
          </cell>
          <cell r="E502">
            <v>1</v>
          </cell>
          <cell r="F502">
            <v>3080</v>
          </cell>
          <cell r="G502">
            <v>2006.0607676837612</v>
          </cell>
          <cell r="H502">
            <v>20.060607676837613</v>
          </cell>
          <cell r="I502">
            <v>2026.1213753605989</v>
          </cell>
          <cell r="J502">
            <v>2026.1213753605989</v>
          </cell>
          <cell r="K502">
            <v>0</v>
          </cell>
          <cell r="L502">
            <v>3080</v>
          </cell>
        </row>
        <row r="503">
          <cell r="C503" t="str">
            <v>EC033SIR0S0-070-S3</v>
          </cell>
          <cell r="D503" t="str">
            <v>PC16/500</v>
          </cell>
          <cell r="E503">
            <v>1</v>
          </cell>
          <cell r="F503">
            <v>3157</v>
          </cell>
          <cell r="G503">
            <v>2039.6536689736959</v>
          </cell>
          <cell r="H503">
            <v>20.396536689736958</v>
          </cell>
          <cell r="I503">
            <v>2060.0502056634327</v>
          </cell>
          <cell r="J503">
            <v>2060.0502056634327</v>
          </cell>
          <cell r="K503">
            <v>0</v>
          </cell>
          <cell r="L503">
            <v>3157</v>
          </cell>
        </row>
        <row r="504">
          <cell r="C504" t="str">
            <v>EC033SIR0S0-070-A2</v>
          </cell>
          <cell r="D504" t="str">
            <v>PC16/500</v>
          </cell>
          <cell r="E504">
            <v>1</v>
          </cell>
          <cell r="F504">
            <v>3157</v>
          </cell>
          <cell r="G504">
            <v>2039.6536689736959</v>
          </cell>
          <cell r="H504">
            <v>20.396536689736958</v>
          </cell>
          <cell r="I504">
            <v>2060.0502056634327</v>
          </cell>
          <cell r="J504">
            <v>2060.0502056634327</v>
          </cell>
          <cell r="K504">
            <v>0</v>
          </cell>
          <cell r="L504">
            <v>3157</v>
          </cell>
        </row>
        <row r="505">
          <cell r="C505" t="str">
            <v>EC033SIR0S0-070-RT</v>
          </cell>
          <cell r="D505" t="str">
            <v>PC16/600</v>
          </cell>
          <cell r="E505">
            <v>1</v>
          </cell>
          <cell r="F505">
            <v>3234</v>
          </cell>
          <cell r="G505">
            <v>2073.2465702636305</v>
          </cell>
          <cell r="H505">
            <v>20.732465702636304</v>
          </cell>
          <cell r="I505">
            <v>2093.9790359662666</v>
          </cell>
          <cell r="J505">
            <v>2093.9790359662666</v>
          </cell>
          <cell r="K505">
            <v>0</v>
          </cell>
          <cell r="L505">
            <v>3234</v>
          </cell>
        </row>
        <row r="506">
          <cell r="C506" t="str">
            <v>EC033SIR0S0-120-S1</v>
          </cell>
          <cell r="D506" t="str">
            <v>PC16/500</v>
          </cell>
          <cell r="E506">
            <v>1</v>
          </cell>
          <cell r="F506">
            <v>3157</v>
          </cell>
          <cell r="G506">
            <v>2039.6536689736959</v>
          </cell>
          <cell r="H506">
            <v>20.396536689736958</v>
          </cell>
          <cell r="I506">
            <v>2060.0502056634327</v>
          </cell>
          <cell r="J506">
            <v>2060.0502056634327</v>
          </cell>
          <cell r="K506">
            <v>0</v>
          </cell>
          <cell r="L506">
            <v>3157</v>
          </cell>
        </row>
        <row r="507">
          <cell r="C507" t="str">
            <v>EC033SIR0S0-120-S3</v>
          </cell>
          <cell r="D507" t="str">
            <v>PC16/400</v>
          </cell>
          <cell r="E507">
            <v>1</v>
          </cell>
          <cell r="F507">
            <v>3080</v>
          </cell>
          <cell r="G507">
            <v>2006.0607676837612</v>
          </cell>
          <cell r="H507">
            <v>20.060607676837613</v>
          </cell>
          <cell r="I507">
            <v>2026.1213753605989</v>
          </cell>
          <cell r="J507">
            <v>2026.1213753605989</v>
          </cell>
          <cell r="K507">
            <v>0</v>
          </cell>
          <cell r="L507">
            <v>3080</v>
          </cell>
        </row>
        <row r="508">
          <cell r="C508" t="str">
            <v>EC033SIR0S0-120-A2</v>
          </cell>
          <cell r="D508" t="str">
            <v>PC16/400</v>
          </cell>
          <cell r="E508">
            <v>1</v>
          </cell>
          <cell r="F508">
            <v>3080</v>
          </cell>
          <cell r="G508">
            <v>2006.0607676837612</v>
          </cell>
          <cell r="H508">
            <v>20.060607676837613</v>
          </cell>
          <cell r="I508">
            <v>2026.1213753605989</v>
          </cell>
          <cell r="J508">
            <v>2026.1213753605989</v>
          </cell>
          <cell r="K508">
            <v>0</v>
          </cell>
          <cell r="L508">
            <v>3080</v>
          </cell>
        </row>
        <row r="509">
          <cell r="C509" t="str">
            <v>EC033SIR0S0-120-RT</v>
          </cell>
          <cell r="D509" t="str">
            <v>PC16/600</v>
          </cell>
          <cell r="E509">
            <v>1</v>
          </cell>
          <cell r="F509">
            <v>3234</v>
          </cell>
          <cell r="G509">
            <v>2073.2465702636305</v>
          </cell>
          <cell r="H509">
            <v>20.732465702636304</v>
          </cell>
          <cell r="I509">
            <v>2093.9790359662666</v>
          </cell>
          <cell r="J509">
            <v>2093.9790359662666</v>
          </cell>
          <cell r="K509">
            <v>0</v>
          </cell>
          <cell r="L509">
            <v>3234</v>
          </cell>
        </row>
        <row r="510">
          <cell r="C510" t="str">
            <v>EC033SIR0S0-150-S1</v>
          </cell>
          <cell r="D510" t="str">
            <v>PC16/500</v>
          </cell>
          <cell r="E510">
            <v>1</v>
          </cell>
          <cell r="F510">
            <v>3157</v>
          </cell>
          <cell r="G510">
            <v>2039.6536689736959</v>
          </cell>
          <cell r="H510">
            <v>20.396536689736958</v>
          </cell>
          <cell r="I510">
            <v>2060.0502056634327</v>
          </cell>
          <cell r="J510">
            <v>2060.0502056634327</v>
          </cell>
          <cell r="K510">
            <v>0</v>
          </cell>
          <cell r="L510">
            <v>3157</v>
          </cell>
        </row>
        <row r="511">
          <cell r="C511" t="str">
            <v>EC033SIR0S0-150-S3</v>
          </cell>
          <cell r="D511" t="str">
            <v>PC16/700</v>
          </cell>
          <cell r="E511">
            <v>1</v>
          </cell>
          <cell r="F511">
            <v>3311</v>
          </cell>
          <cell r="G511">
            <v>2106.8394715535651</v>
          </cell>
          <cell r="H511">
            <v>21.06839471553565</v>
          </cell>
          <cell r="I511">
            <v>2127.9078662691009</v>
          </cell>
          <cell r="J511">
            <v>2127.9078662691009</v>
          </cell>
          <cell r="K511">
            <v>0</v>
          </cell>
          <cell r="L511">
            <v>3311</v>
          </cell>
        </row>
        <row r="512">
          <cell r="C512" t="str">
            <v>EC033SIR0S0-150-A2</v>
          </cell>
          <cell r="D512" t="str">
            <v>PC16/600</v>
          </cell>
          <cell r="E512">
            <v>1</v>
          </cell>
          <cell r="F512">
            <v>3234</v>
          </cell>
          <cell r="G512">
            <v>2073.2465702636305</v>
          </cell>
          <cell r="H512">
            <v>20.732465702636304</v>
          </cell>
          <cell r="I512">
            <v>2093.9790359662666</v>
          </cell>
          <cell r="J512">
            <v>2093.9790359662666</v>
          </cell>
          <cell r="K512">
            <v>0</v>
          </cell>
          <cell r="L512">
            <v>3234</v>
          </cell>
        </row>
        <row r="513">
          <cell r="C513" t="str">
            <v>EC033SIR0S0-150-RT</v>
          </cell>
          <cell r="D513" t="str">
            <v>PC16/600</v>
          </cell>
          <cell r="E513">
            <v>1</v>
          </cell>
          <cell r="F513">
            <v>3234</v>
          </cell>
          <cell r="G513">
            <v>2073.2465702636305</v>
          </cell>
          <cell r="H513">
            <v>20.732465702636304</v>
          </cell>
          <cell r="I513">
            <v>2093.9790359662666</v>
          </cell>
          <cell r="J513">
            <v>2093.9790359662666</v>
          </cell>
          <cell r="K513">
            <v>0</v>
          </cell>
          <cell r="L513">
            <v>3234</v>
          </cell>
        </row>
        <row r="514">
          <cell r="C514" t="str">
            <v>EC033SIR0D0-035-S1</v>
          </cell>
          <cell r="D514" t="str">
            <v>PC16/400</v>
          </cell>
          <cell r="E514">
            <v>1</v>
          </cell>
          <cell r="F514">
            <v>3080</v>
          </cell>
          <cell r="G514">
            <v>2006.0607676837612</v>
          </cell>
          <cell r="H514">
            <v>20.060607676837613</v>
          </cell>
          <cell r="I514">
            <v>2026.1213753605989</v>
          </cell>
          <cell r="J514">
            <v>2026.1213753605989</v>
          </cell>
          <cell r="K514">
            <v>0</v>
          </cell>
          <cell r="L514">
            <v>3080</v>
          </cell>
        </row>
        <row r="515">
          <cell r="C515" t="str">
            <v>EC033SIR0D0-035-S3</v>
          </cell>
          <cell r="D515" t="str">
            <v>PC16/400</v>
          </cell>
          <cell r="E515">
            <v>2</v>
          </cell>
          <cell r="F515">
            <v>3080</v>
          </cell>
          <cell r="G515">
            <v>2006.0607676837612</v>
          </cell>
          <cell r="H515">
            <v>20.060607676837613</v>
          </cell>
          <cell r="I515">
            <v>2026.1213753605989</v>
          </cell>
          <cell r="J515">
            <v>2026.1213753605989</v>
          </cell>
          <cell r="K515">
            <v>0</v>
          </cell>
          <cell r="L515">
            <v>6160</v>
          </cell>
        </row>
        <row r="516">
          <cell r="C516" t="str">
            <v>EC033SIR0D0-035-A2</v>
          </cell>
          <cell r="D516" t="str">
            <v>PC16/400</v>
          </cell>
          <cell r="E516">
            <v>2</v>
          </cell>
          <cell r="F516">
            <v>3080</v>
          </cell>
          <cell r="G516">
            <v>2006.0607676837612</v>
          </cell>
          <cell r="H516">
            <v>20.060607676837613</v>
          </cell>
          <cell r="I516">
            <v>2026.1213753605989</v>
          </cell>
          <cell r="J516">
            <v>2026.1213753605989</v>
          </cell>
          <cell r="K516">
            <v>0</v>
          </cell>
          <cell r="L516">
            <v>6160</v>
          </cell>
        </row>
        <row r="517">
          <cell r="C517" t="str">
            <v>EC033SIR0D0-035-RT</v>
          </cell>
          <cell r="D517" t="str">
            <v>PC16/400</v>
          </cell>
          <cell r="E517">
            <v>2</v>
          </cell>
          <cell r="F517">
            <v>3080</v>
          </cell>
          <cell r="G517">
            <v>2006.0607676837612</v>
          </cell>
          <cell r="H517">
            <v>20.060607676837613</v>
          </cell>
          <cell r="I517">
            <v>2026.1213753605989</v>
          </cell>
          <cell r="J517">
            <v>2026.1213753605989</v>
          </cell>
          <cell r="K517">
            <v>0</v>
          </cell>
          <cell r="L517">
            <v>6160</v>
          </cell>
        </row>
        <row r="518">
          <cell r="C518" t="str">
            <v>EC033SIR0D0-050-S1</v>
          </cell>
          <cell r="D518" t="str">
            <v>PC16/500</v>
          </cell>
          <cell r="E518">
            <v>1</v>
          </cell>
          <cell r="F518">
            <v>3157</v>
          </cell>
          <cell r="G518">
            <v>2039.6536689736959</v>
          </cell>
          <cell r="H518">
            <v>20.396536689736958</v>
          </cell>
          <cell r="I518">
            <v>2060.0502056634327</v>
          </cell>
          <cell r="J518">
            <v>2060.0502056634327</v>
          </cell>
          <cell r="K518">
            <v>0</v>
          </cell>
          <cell r="L518">
            <v>3157</v>
          </cell>
        </row>
        <row r="519">
          <cell r="C519" t="str">
            <v>EC033SIR0D0-050-S3</v>
          </cell>
          <cell r="D519" t="str">
            <v>PC16/400</v>
          </cell>
          <cell r="E519">
            <v>2</v>
          </cell>
          <cell r="F519">
            <v>3080</v>
          </cell>
          <cell r="G519">
            <v>2006.0607676837612</v>
          </cell>
          <cell r="H519">
            <v>20.060607676837613</v>
          </cell>
          <cell r="I519">
            <v>2026.1213753605989</v>
          </cell>
          <cell r="J519">
            <v>2026.1213753605989</v>
          </cell>
          <cell r="K519">
            <v>0</v>
          </cell>
          <cell r="L519">
            <v>6160</v>
          </cell>
        </row>
        <row r="520">
          <cell r="C520" t="str">
            <v>EC033SIR0D0-050-A2</v>
          </cell>
          <cell r="D520" t="str">
            <v>PC16/600</v>
          </cell>
          <cell r="E520">
            <v>2</v>
          </cell>
          <cell r="F520">
            <v>3234</v>
          </cell>
          <cell r="G520">
            <v>2073.2465702636305</v>
          </cell>
          <cell r="H520">
            <v>20.732465702636304</v>
          </cell>
          <cell r="I520">
            <v>2093.9790359662666</v>
          </cell>
          <cell r="J520">
            <v>2093.9790359662666</v>
          </cell>
          <cell r="K520">
            <v>0</v>
          </cell>
          <cell r="L520">
            <v>6468</v>
          </cell>
        </row>
        <row r="521">
          <cell r="C521" t="str">
            <v>EC033SIR0D0-050-RT</v>
          </cell>
          <cell r="D521" t="str">
            <v>PC16/700</v>
          </cell>
          <cell r="E521">
            <v>2</v>
          </cell>
          <cell r="F521">
            <v>3311</v>
          </cell>
          <cell r="G521">
            <v>2106.8394715535651</v>
          </cell>
          <cell r="H521">
            <v>21.06839471553565</v>
          </cell>
          <cell r="I521">
            <v>2127.9078662691009</v>
          </cell>
          <cell r="J521">
            <v>2127.9078662691009</v>
          </cell>
          <cell r="K521">
            <v>0</v>
          </cell>
          <cell r="L521">
            <v>6622</v>
          </cell>
        </row>
        <row r="522">
          <cell r="C522" t="str">
            <v>EC033SIR0D0-070-S1</v>
          </cell>
          <cell r="D522" t="str">
            <v>PC16/600</v>
          </cell>
          <cell r="E522">
            <v>1</v>
          </cell>
          <cell r="F522">
            <v>3234</v>
          </cell>
          <cell r="G522">
            <v>2073.2465702636305</v>
          </cell>
          <cell r="H522">
            <v>20.732465702636304</v>
          </cell>
          <cell r="I522">
            <v>2093.9790359662666</v>
          </cell>
          <cell r="J522">
            <v>2093.9790359662666</v>
          </cell>
          <cell r="K522">
            <v>0</v>
          </cell>
          <cell r="L522">
            <v>3234</v>
          </cell>
        </row>
        <row r="523">
          <cell r="C523" t="str">
            <v>EC033SIR0D0-070-S3</v>
          </cell>
          <cell r="D523" t="str">
            <v>PC16/600</v>
          </cell>
          <cell r="E523">
            <v>2</v>
          </cell>
          <cell r="F523">
            <v>3234</v>
          </cell>
          <cell r="G523">
            <v>2073.2465702636305</v>
          </cell>
          <cell r="H523">
            <v>20.732465702636304</v>
          </cell>
          <cell r="I523">
            <v>2093.9790359662666</v>
          </cell>
          <cell r="J523">
            <v>2093.9790359662666</v>
          </cell>
          <cell r="K523">
            <v>0</v>
          </cell>
          <cell r="L523">
            <v>6468</v>
          </cell>
        </row>
        <row r="524">
          <cell r="C524" t="str">
            <v>EC033SIR0D0-070-A2</v>
          </cell>
          <cell r="D524" t="str">
            <v>PC16/600</v>
          </cell>
          <cell r="E524">
            <v>2</v>
          </cell>
          <cell r="F524">
            <v>3234</v>
          </cell>
          <cell r="G524">
            <v>2073.2465702636305</v>
          </cell>
          <cell r="H524">
            <v>20.732465702636304</v>
          </cell>
          <cell r="I524">
            <v>2093.9790359662666</v>
          </cell>
          <cell r="J524">
            <v>2093.9790359662666</v>
          </cell>
          <cell r="K524">
            <v>0</v>
          </cell>
          <cell r="L524">
            <v>6468</v>
          </cell>
        </row>
        <row r="525">
          <cell r="C525" t="str">
            <v>EC033SIR0D0-070-RT</v>
          </cell>
          <cell r="D525" t="str">
            <v>PC16/700</v>
          </cell>
          <cell r="E525">
            <v>2</v>
          </cell>
          <cell r="F525">
            <v>3311</v>
          </cell>
          <cell r="G525">
            <v>2106.8394715535651</v>
          </cell>
          <cell r="H525">
            <v>21.06839471553565</v>
          </cell>
          <cell r="I525">
            <v>2127.9078662691009</v>
          </cell>
          <cell r="J525">
            <v>2127.9078662691009</v>
          </cell>
          <cell r="K525">
            <v>0</v>
          </cell>
          <cell r="L525">
            <v>6622</v>
          </cell>
        </row>
        <row r="526">
          <cell r="C526" t="str">
            <v>EC033SIR0D0-120-S1</v>
          </cell>
          <cell r="D526" t="str">
            <v>PC16/800</v>
          </cell>
          <cell r="E526">
            <v>1</v>
          </cell>
          <cell r="F526">
            <v>3388</v>
          </cell>
          <cell r="G526">
            <v>2140.4323728435002</v>
          </cell>
          <cell r="H526">
            <v>21.404323728435003</v>
          </cell>
          <cell r="I526">
            <v>2161.8366965719351</v>
          </cell>
          <cell r="J526">
            <v>2161.8366965719351</v>
          </cell>
          <cell r="K526">
            <v>0</v>
          </cell>
          <cell r="L526">
            <v>3388</v>
          </cell>
        </row>
        <row r="527">
          <cell r="C527" t="str">
            <v>EC033SIR0D0-120-S3</v>
          </cell>
          <cell r="D527" t="str">
            <v>PC16/700</v>
          </cell>
          <cell r="E527">
            <v>2</v>
          </cell>
          <cell r="F527">
            <v>3311</v>
          </cell>
          <cell r="G527">
            <v>2106.8394715535651</v>
          </cell>
          <cell r="H527">
            <v>21.06839471553565</v>
          </cell>
          <cell r="I527">
            <v>2127.9078662691009</v>
          </cell>
          <cell r="J527">
            <v>2127.9078662691009</v>
          </cell>
          <cell r="K527">
            <v>0</v>
          </cell>
          <cell r="L527">
            <v>6622</v>
          </cell>
        </row>
        <row r="528">
          <cell r="C528" t="str">
            <v>EC033SIR0D0-120-A2</v>
          </cell>
          <cell r="D528" t="str">
            <v>PC16/600</v>
          </cell>
          <cell r="E528">
            <v>2</v>
          </cell>
          <cell r="F528">
            <v>3234</v>
          </cell>
          <cell r="G528">
            <v>2073.2465702636305</v>
          </cell>
          <cell r="H528">
            <v>20.732465702636304</v>
          </cell>
          <cell r="I528">
            <v>2093.9790359662666</v>
          </cell>
          <cell r="J528">
            <v>2093.9790359662666</v>
          </cell>
          <cell r="K528">
            <v>0</v>
          </cell>
          <cell r="L528">
            <v>6468</v>
          </cell>
        </row>
        <row r="529">
          <cell r="C529" t="str">
            <v>EC033SIR0D0-120-RT</v>
          </cell>
          <cell r="D529" t="str">
            <v>PC16/900</v>
          </cell>
          <cell r="E529">
            <v>2</v>
          </cell>
          <cell r="F529">
            <v>3465</v>
          </cell>
          <cell r="G529">
            <v>2174.0252741334348</v>
          </cell>
          <cell r="H529">
            <v>21.740252741334348</v>
          </cell>
          <cell r="I529">
            <v>2195.765526874769</v>
          </cell>
          <cell r="J529">
            <v>2195.765526874769</v>
          </cell>
          <cell r="K529">
            <v>0</v>
          </cell>
          <cell r="L529">
            <v>6930</v>
          </cell>
        </row>
        <row r="530">
          <cell r="C530" t="str">
            <v>EC033SIR0D0-150-S1</v>
          </cell>
          <cell r="D530" t="str">
            <v>PC16/900</v>
          </cell>
          <cell r="E530">
            <v>1</v>
          </cell>
          <cell r="F530">
            <v>3465</v>
          </cell>
          <cell r="G530">
            <v>2174.0252741334348</v>
          </cell>
          <cell r="H530">
            <v>21.740252741334348</v>
          </cell>
          <cell r="I530">
            <v>2195.765526874769</v>
          </cell>
          <cell r="J530">
            <v>2195.765526874769</v>
          </cell>
          <cell r="K530">
            <v>0</v>
          </cell>
          <cell r="L530">
            <v>3465</v>
          </cell>
        </row>
        <row r="531">
          <cell r="C531" t="str">
            <v>EC033SIR0D0-150-S3</v>
          </cell>
          <cell r="D531" t="str">
            <v>PC16/800</v>
          </cell>
          <cell r="E531">
            <v>2</v>
          </cell>
          <cell r="F531">
            <v>3388</v>
          </cell>
          <cell r="G531">
            <v>2140.4323728435002</v>
          </cell>
          <cell r="H531">
            <v>21.404323728435003</v>
          </cell>
          <cell r="I531">
            <v>2161.8366965719351</v>
          </cell>
          <cell r="J531">
            <v>2161.8366965719351</v>
          </cell>
          <cell r="K531">
            <v>0</v>
          </cell>
          <cell r="L531">
            <v>6776</v>
          </cell>
        </row>
        <row r="532">
          <cell r="C532" t="str">
            <v>EC033SIR0D0-150-A2</v>
          </cell>
          <cell r="D532" t="str">
            <v>PC16/700</v>
          </cell>
          <cell r="E532">
            <v>2</v>
          </cell>
          <cell r="F532">
            <v>3311</v>
          </cell>
          <cell r="G532">
            <v>2106.8394715535651</v>
          </cell>
          <cell r="H532">
            <v>21.06839471553565</v>
          </cell>
          <cell r="I532">
            <v>2127.9078662691009</v>
          </cell>
          <cell r="J532">
            <v>2127.9078662691009</v>
          </cell>
          <cell r="K532">
            <v>0</v>
          </cell>
          <cell r="L532">
            <v>6622</v>
          </cell>
        </row>
        <row r="533">
          <cell r="C533" t="str">
            <v>EC033SIR0D0-150-RT</v>
          </cell>
          <cell r="D533" t="str">
            <v>PC16/900</v>
          </cell>
          <cell r="E533">
            <v>2</v>
          </cell>
          <cell r="F533">
            <v>3465</v>
          </cell>
          <cell r="G533">
            <v>2174.0252741334348</v>
          </cell>
          <cell r="H533">
            <v>21.740252741334348</v>
          </cell>
          <cell r="I533">
            <v>2195.765526874769</v>
          </cell>
          <cell r="J533">
            <v>2195.765526874769</v>
          </cell>
          <cell r="K533">
            <v>0</v>
          </cell>
          <cell r="L533">
            <v>6930</v>
          </cell>
        </row>
        <row r="534">
          <cell r="C534" t="str">
            <v>EC033SER0S0-035-S1</v>
          </cell>
          <cell r="D534" t="str">
            <v>PC16/300</v>
          </cell>
          <cell r="E534">
            <v>1</v>
          </cell>
          <cell r="F534">
            <v>3003</v>
          </cell>
          <cell r="G534">
            <v>1972.4678663938264</v>
          </cell>
          <cell r="H534">
            <v>19.724678663938263</v>
          </cell>
          <cell r="I534">
            <v>1992.1925450577646</v>
          </cell>
          <cell r="J534">
            <v>1992.1925450577646</v>
          </cell>
          <cell r="K534">
            <v>0</v>
          </cell>
          <cell r="L534">
            <v>3003</v>
          </cell>
        </row>
        <row r="535">
          <cell r="C535" t="str">
            <v>EC033SER0S0-035-S3</v>
          </cell>
          <cell r="D535" t="str">
            <v>PC16/300</v>
          </cell>
          <cell r="E535">
            <v>1</v>
          </cell>
          <cell r="F535">
            <v>3003</v>
          </cell>
          <cell r="G535">
            <v>1972.4678663938264</v>
          </cell>
          <cell r="H535">
            <v>19.724678663938263</v>
          </cell>
          <cell r="I535">
            <v>1992.1925450577646</v>
          </cell>
          <cell r="J535">
            <v>1992.1925450577646</v>
          </cell>
          <cell r="K535">
            <v>0</v>
          </cell>
          <cell r="L535">
            <v>3003</v>
          </cell>
        </row>
        <row r="536">
          <cell r="C536" t="str">
            <v>EC033SER0S0-035-A2</v>
          </cell>
          <cell r="D536" t="str">
            <v>PC16/400</v>
          </cell>
          <cell r="E536">
            <v>1</v>
          </cell>
          <cell r="F536">
            <v>3080</v>
          </cell>
          <cell r="G536">
            <v>2006.0607676837612</v>
          </cell>
          <cell r="H536">
            <v>20.060607676837613</v>
          </cell>
          <cell r="I536">
            <v>2026.1213753605989</v>
          </cell>
          <cell r="J536">
            <v>2026.1213753605989</v>
          </cell>
          <cell r="K536">
            <v>0</v>
          </cell>
          <cell r="L536">
            <v>3080</v>
          </cell>
        </row>
        <row r="537">
          <cell r="C537" t="str">
            <v>EC033SER0S0-035-RT</v>
          </cell>
          <cell r="D537" t="str">
            <v>PC16/300</v>
          </cell>
          <cell r="E537">
            <v>1</v>
          </cell>
          <cell r="F537">
            <v>3003</v>
          </cell>
          <cell r="G537">
            <v>1972.4678663938264</v>
          </cell>
          <cell r="H537">
            <v>19.724678663938263</v>
          </cell>
          <cell r="I537">
            <v>1992.1925450577646</v>
          </cell>
          <cell r="J537">
            <v>1992.1925450577646</v>
          </cell>
          <cell r="K537">
            <v>0</v>
          </cell>
          <cell r="L537">
            <v>3003</v>
          </cell>
        </row>
        <row r="538">
          <cell r="C538" t="str">
            <v>EC033SER0S0-050-S1</v>
          </cell>
          <cell r="D538" t="str">
            <v>PC16/300</v>
          </cell>
          <cell r="E538">
            <v>1</v>
          </cell>
          <cell r="F538">
            <v>3003</v>
          </cell>
          <cell r="G538">
            <v>1972.4678663938264</v>
          </cell>
          <cell r="H538">
            <v>19.724678663938263</v>
          </cell>
          <cell r="I538">
            <v>1992.1925450577646</v>
          </cell>
          <cell r="J538">
            <v>1992.1925450577646</v>
          </cell>
          <cell r="K538">
            <v>0</v>
          </cell>
          <cell r="L538">
            <v>3003</v>
          </cell>
        </row>
        <row r="539">
          <cell r="C539" t="str">
            <v>EC033SER0S0-050-S3</v>
          </cell>
          <cell r="D539" t="str">
            <v>PC16/400</v>
          </cell>
          <cell r="E539">
            <v>1</v>
          </cell>
          <cell r="F539">
            <v>3080</v>
          </cell>
          <cell r="G539">
            <v>2006.0607676837612</v>
          </cell>
          <cell r="H539">
            <v>20.060607676837613</v>
          </cell>
          <cell r="I539">
            <v>2026.1213753605989</v>
          </cell>
          <cell r="J539">
            <v>2026.1213753605989</v>
          </cell>
          <cell r="K539">
            <v>0</v>
          </cell>
          <cell r="L539">
            <v>3080</v>
          </cell>
        </row>
        <row r="540">
          <cell r="C540" t="str">
            <v>EC033SER0S0-050-A2</v>
          </cell>
          <cell r="D540" t="str">
            <v>PC16/400</v>
          </cell>
          <cell r="E540">
            <v>1</v>
          </cell>
          <cell r="F540">
            <v>3080</v>
          </cell>
          <cell r="G540">
            <v>2006.0607676837612</v>
          </cell>
          <cell r="H540">
            <v>20.060607676837613</v>
          </cell>
          <cell r="I540">
            <v>2026.1213753605989</v>
          </cell>
          <cell r="J540">
            <v>2026.1213753605989</v>
          </cell>
          <cell r="K540">
            <v>0</v>
          </cell>
          <cell r="L540">
            <v>3080</v>
          </cell>
        </row>
        <row r="541">
          <cell r="C541" t="str">
            <v>EC033SER0S0-050-RT</v>
          </cell>
          <cell r="D541" t="str">
            <v>PC16/500</v>
          </cell>
          <cell r="E541">
            <v>1</v>
          </cell>
          <cell r="F541">
            <v>3157</v>
          </cell>
          <cell r="G541">
            <v>2039.6536689736959</v>
          </cell>
          <cell r="H541">
            <v>20.396536689736958</v>
          </cell>
          <cell r="I541">
            <v>2060.0502056634327</v>
          </cell>
          <cell r="J541">
            <v>2060.0502056634327</v>
          </cell>
          <cell r="K541">
            <v>0</v>
          </cell>
          <cell r="L541">
            <v>3157</v>
          </cell>
        </row>
        <row r="542">
          <cell r="C542" t="str">
            <v>EC033SER0S0-070-S1</v>
          </cell>
          <cell r="D542" t="str">
            <v>PC16/300</v>
          </cell>
          <cell r="E542">
            <v>1</v>
          </cell>
          <cell r="F542">
            <v>3003</v>
          </cell>
          <cell r="G542">
            <v>1972.4678663938264</v>
          </cell>
          <cell r="H542">
            <v>19.724678663938263</v>
          </cell>
          <cell r="I542">
            <v>1992.1925450577646</v>
          </cell>
          <cell r="J542">
            <v>1992.1925450577646</v>
          </cell>
          <cell r="K542">
            <v>0</v>
          </cell>
          <cell r="L542">
            <v>3003</v>
          </cell>
        </row>
        <row r="543">
          <cell r="C543" t="str">
            <v>EC033SER0S0-070-S3</v>
          </cell>
          <cell r="D543" t="str">
            <v>PC16/500</v>
          </cell>
          <cell r="E543">
            <v>1</v>
          </cell>
          <cell r="F543">
            <v>3157</v>
          </cell>
          <cell r="G543">
            <v>2039.6536689736959</v>
          </cell>
          <cell r="H543">
            <v>20.396536689736958</v>
          </cell>
          <cell r="I543">
            <v>2060.0502056634327</v>
          </cell>
          <cell r="J543">
            <v>2060.0502056634327</v>
          </cell>
          <cell r="K543">
            <v>0</v>
          </cell>
          <cell r="L543">
            <v>3157</v>
          </cell>
        </row>
        <row r="544">
          <cell r="C544" t="str">
            <v>EC033SER0S0-070-A2</v>
          </cell>
          <cell r="D544" t="str">
            <v>PC16/500</v>
          </cell>
          <cell r="E544">
            <v>1</v>
          </cell>
          <cell r="F544">
            <v>3157</v>
          </cell>
          <cell r="G544">
            <v>2039.6536689736959</v>
          </cell>
          <cell r="H544">
            <v>20.396536689736958</v>
          </cell>
          <cell r="I544">
            <v>2060.0502056634327</v>
          </cell>
          <cell r="J544">
            <v>2060.0502056634327</v>
          </cell>
          <cell r="K544">
            <v>0</v>
          </cell>
          <cell r="L544">
            <v>3157</v>
          </cell>
        </row>
        <row r="545">
          <cell r="C545" t="str">
            <v>EC033SER0S0-070-RT</v>
          </cell>
          <cell r="D545" t="str">
            <v>PC16/600</v>
          </cell>
          <cell r="E545">
            <v>1</v>
          </cell>
          <cell r="F545">
            <v>3234</v>
          </cell>
          <cell r="G545">
            <v>2073.2465702636305</v>
          </cell>
          <cell r="H545">
            <v>20.732465702636304</v>
          </cell>
          <cell r="I545">
            <v>2093.9790359662666</v>
          </cell>
          <cell r="J545">
            <v>2093.9790359662666</v>
          </cell>
          <cell r="K545">
            <v>0</v>
          </cell>
          <cell r="L545">
            <v>3234</v>
          </cell>
        </row>
        <row r="546">
          <cell r="C546" t="str">
            <v>EC033SER0S0-095-S1</v>
          </cell>
          <cell r="D546" t="str">
            <v>PC16/300</v>
          </cell>
          <cell r="E546">
            <v>1</v>
          </cell>
          <cell r="F546">
            <v>3003</v>
          </cell>
          <cell r="G546">
            <v>1972.4678663938264</v>
          </cell>
          <cell r="H546">
            <v>19.724678663938263</v>
          </cell>
          <cell r="I546">
            <v>1992.1925450577646</v>
          </cell>
          <cell r="J546">
            <v>1992.1925450577646</v>
          </cell>
          <cell r="K546">
            <v>0</v>
          </cell>
          <cell r="L546">
            <v>3003</v>
          </cell>
        </row>
        <row r="547">
          <cell r="C547" t="str">
            <v>EC033SER0S0-095-S3</v>
          </cell>
          <cell r="D547" t="str">
            <v>PC16/700</v>
          </cell>
          <cell r="E547">
            <v>1</v>
          </cell>
          <cell r="F547">
            <v>3311</v>
          </cell>
          <cell r="G547">
            <v>2106.8394715535651</v>
          </cell>
          <cell r="H547">
            <v>21.06839471553565</v>
          </cell>
          <cell r="I547">
            <v>2127.9078662691009</v>
          </cell>
          <cell r="J547">
            <v>2127.9078662691009</v>
          </cell>
          <cell r="K547">
            <v>0</v>
          </cell>
          <cell r="L547">
            <v>3311</v>
          </cell>
        </row>
        <row r="548">
          <cell r="C548" t="str">
            <v>EC033SER0S0-095-A2</v>
          </cell>
          <cell r="D548" t="str">
            <v>PC16/900</v>
          </cell>
          <cell r="E548">
            <v>1</v>
          </cell>
          <cell r="F548">
            <v>3465</v>
          </cell>
          <cell r="G548">
            <v>2174.0252741334348</v>
          </cell>
          <cell r="H548">
            <v>21.740252741334348</v>
          </cell>
          <cell r="I548">
            <v>2195.765526874769</v>
          </cell>
          <cell r="J548">
            <v>2195.765526874769</v>
          </cell>
          <cell r="K548">
            <v>0</v>
          </cell>
          <cell r="L548">
            <v>3465</v>
          </cell>
        </row>
        <row r="549">
          <cell r="C549" t="str">
            <v>EC033SER0S0-095-RT</v>
          </cell>
          <cell r="D549" t="str">
            <v>PC16/600</v>
          </cell>
          <cell r="E549">
            <v>1</v>
          </cell>
          <cell r="F549">
            <v>3234</v>
          </cell>
          <cell r="G549">
            <v>2073.2465702636305</v>
          </cell>
          <cell r="H549">
            <v>20.732465702636304</v>
          </cell>
          <cell r="I549">
            <v>2093.9790359662666</v>
          </cell>
          <cell r="J549">
            <v>2093.9790359662666</v>
          </cell>
          <cell r="K549">
            <v>0</v>
          </cell>
          <cell r="L549">
            <v>3234</v>
          </cell>
        </row>
        <row r="550">
          <cell r="C550" t="str">
            <v>EC033SER0S0-120-S1</v>
          </cell>
          <cell r="D550" t="str">
            <v>PC16/400</v>
          </cell>
          <cell r="E550">
            <v>1</v>
          </cell>
          <cell r="F550">
            <v>3080</v>
          </cell>
          <cell r="G550">
            <v>2006.0607676837612</v>
          </cell>
          <cell r="H550">
            <v>20.060607676837613</v>
          </cell>
          <cell r="I550">
            <v>2026.1213753605989</v>
          </cell>
          <cell r="J550">
            <v>2026.1213753605989</v>
          </cell>
          <cell r="K550">
            <v>0</v>
          </cell>
          <cell r="L550">
            <v>3080</v>
          </cell>
        </row>
        <row r="551">
          <cell r="C551" t="str">
            <v>EC033SER0S0-120-S3</v>
          </cell>
          <cell r="D551" t="str">
            <v>PC16/500</v>
          </cell>
          <cell r="E551">
            <v>1</v>
          </cell>
          <cell r="F551">
            <v>3157</v>
          </cell>
          <cell r="G551">
            <v>2039.6536689736959</v>
          </cell>
          <cell r="H551">
            <v>20.396536689736958</v>
          </cell>
          <cell r="I551">
            <v>2060.0502056634327</v>
          </cell>
          <cell r="J551">
            <v>2060.0502056634327</v>
          </cell>
          <cell r="K551">
            <v>0</v>
          </cell>
          <cell r="L551">
            <v>3157</v>
          </cell>
        </row>
        <row r="552">
          <cell r="C552" t="str">
            <v>EC033SER0S0-120-A2</v>
          </cell>
          <cell r="D552" t="str">
            <v>PC16/400</v>
          </cell>
          <cell r="E552">
            <v>1</v>
          </cell>
          <cell r="F552">
            <v>3080</v>
          </cell>
          <cell r="G552">
            <v>2006.0607676837612</v>
          </cell>
          <cell r="H552">
            <v>20.060607676837613</v>
          </cell>
          <cell r="I552">
            <v>2026.1213753605989</v>
          </cell>
          <cell r="J552">
            <v>2026.1213753605989</v>
          </cell>
          <cell r="K552">
            <v>0</v>
          </cell>
          <cell r="L552">
            <v>3080</v>
          </cell>
        </row>
        <row r="553">
          <cell r="C553" t="str">
            <v>EC033SER0S0-120-RT</v>
          </cell>
          <cell r="D553" t="str">
            <v>PC16/800</v>
          </cell>
          <cell r="E553">
            <v>1</v>
          </cell>
          <cell r="F553">
            <v>3388</v>
          </cell>
          <cell r="G553">
            <v>2140.4323728435002</v>
          </cell>
          <cell r="H553">
            <v>21.404323728435003</v>
          </cell>
          <cell r="I553">
            <v>2161.8366965719351</v>
          </cell>
          <cell r="J553">
            <v>2161.8366965719351</v>
          </cell>
          <cell r="K553">
            <v>0</v>
          </cell>
          <cell r="L553">
            <v>3388</v>
          </cell>
        </row>
        <row r="554">
          <cell r="C554" t="str">
            <v>EC033SER0S0-150-S1</v>
          </cell>
          <cell r="D554" t="str">
            <v>PC16/400</v>
          </cell>
          <cell r="E554">
            <v>1</v>
          </cell>
          <cell r="F554">
            <v>3080</v>
          </cell>
          <cell r="G554">
            <v>2006.0607676837612</v>
          </cell>
          <cell r="H554">
            <v>20.060607676837613</v>
          </cell>
          <cell r="I554">
            <v>2026.1213753605989</v>
          </cell>
          <cell r="J554">
            <v>2026.1213753605989</v>
          </cell>
          <cell r="K554">
            <v>0</v>
          </cell>
          <cell r="L554">
            <v>3080</v>
          </cell>
        </row>
        <row r="555">
          <cell r="C555" t="str">
            <v>EC033SER0S0-150-S3</v>
          </cell>
          <cell r="D555" t="str">
            <v>PC16/800</v>
          </cell>
          <cell r="E555">
            <v>1</v>
          </cell>
          <cell r="F555">
            <v>3388</v>
          </cell>
          <cell r="G555">
            <v>2140.4323728435002</v>
          </cell>
          <cell r="H555">
            <v>21.404323728435003</v>
          </cell>
          <cell r="I555">
            <v>2161.8366965719351</v>
          </cell>
          <cell r="J555">
            <v>2161.8366965719351</v>
          </cell>
          <cell r="K555">
            <v>0</v>
          </cell>
          <cell r="L555">
            <v>3388</v>
          </cell>
        </row>
        <row r="556">
          <cell r="C556" t="str">
            <v>EC033SER0S0-150-A2</v>
          </cell>
          <cell r="D556" t="str">
            <v>PC16/800</v>
          </cell>
          <cell r="E556">
            <v>1</v>
          </cell>
          <cell r="F556">
            <v>3388</v>
          </cell>
          <cell r="G556">
            <v>2140.4323728435002</v>
          </cell>
          <cell r="H556">
            <v>21.404323728435003</v>
          </cell>
          <cell r="I556">
            <v>2161.8366965719351</v>
          </cell>
          <cell r="J556">
            <v>2161.8366965719351</v>
          </cell>
          <cell r="K556">
            <v>0</v>
          </cell>
          <cell r="L556">
            <v>3388</v>
          </cell>
        </row>
        <row r="557">
          <cell r="C557" t="str">
            <v>EC033SER0S0-150-RT</v>
          </cell>
          <cell r="D557" t="str">
            <v>PC16/800</v>
          </cell>
          <cell r="E557">
            <v>1</v>
          </cell>
          <cell r="F557">
            <v>3388</v>
          </cell>
          <cell r="G557">
            <v>2140.4323728435002</v>
          </cell>
          <cell r="H557">
            <v>21.404323728435003</v>
          </cell>
          <cell r="I557">
            <v>2161.8366965719351</v>
          </cell>
          <cell r="J557">
            <v>2161.8366965719351</v>
          </cell>
          <cell r="K557">
            <v>0</v>
          </cell>
          <cell r="L557">
            <v>3388</v>
          </cell>
        </row>
        <row r="558">
          <cell r="C558" t="str">
            <v>EC033SER0D0-035-S1</v>
          </cell>
          <cell r="D558" t="str">
            <v>PC16/300</v>
          </cell>
          <cell r="E558">
            <v>1</v>
          </cell>
          <cell r="F558">
            <v>3003</v>
          </cell>
          <cell r="G558">
            <v>1972.4678663938264</v>
          </cell>
          <cell r="H558">
            <v>19.724678663938263</v>
          </cell>
          <cell r="I558">
            <v>1992.1925450577646</v>
          </cell>
          <cell r="J558">
            <v>1992.1925450577646</v>
          </cell>
          <cell r="K558">
            <v>0</v>
          </cell>
          <cell r="L558">
            <v>3003</v>
          </cell>
        </row>
        <row r="559">
          <cell r="C559" t="str">
            <v>EC033SER0D0-035-S3</v>
          </cell>
          <cell r="D559" t="str">
            <v>PC16/300</v>
          </cell>
          <cell r="E559">
            <v>2</v>
          </cell>
          <cell r="F559">
            <v>3003</v>
          </cell>
          <cell r="G559">
            <v>1972.4678663938264</v>
          </cell>
          <cell r="H559">
            <v>19.724678663938263</v>
          </cell>
          <cell r="I559">
            <v>1992.1925450577646</v>
          </cell>
          <cell r="J559">
            <v>1992.1925450577646</v>
          </cell>
          <cell r="K559">
            <v>0</v>
          </cell>
          <cell r="L559">
            <v>6006</v>
          </cell>
        </row>
        <row r="560">
          <cell r="C560" t="str">
            <v>EC033SER0D0-035-A2</v>
          </cell>
          <cell r="D560" t="str">
            <v>PC16/300</v>
          </cell>
          <cell r="E560">
            <v>2</v>
          </cell>
          <cell r="F560">
            <v>3003</v>
          </cell>
          <cell r="G560">
            <v>1972.4678663938264</v>
          </cell>
          <cell r="H560">
            <v>19.724678663938263</v>
          </cell>
          <cell r="I560">
            <v>1992.1925450577646</v>
          </cell>
          <cell r="J560">
            <v>1992.1925450577646</v>
          </cell>
          <cell r="K560">
            <v>0</v>
          </cell>
          <cell r="L560">
            <v>6006</v>
          </cell>
        </row>
        <row r="561">
          <cell r="C561" t="str">
            <v>EC033SER0D0-035-RT</v>
          </cell>
          <cell r="D561" t="str">
            <v>PC16/300</v>
          </cell>
          <cell r="E561">
            <v>2</v>
          </cell>
          <cell r="F561">
            <v>3003</v>
          </cell>
          <cell r="G561">
            <v>1972.4678663938264</v>
          </cell>
          <cell r="H561">
            <v>19.724678663938263</v>
          </cell>
          <cell r="I561">
            <v>1992.1925450577646</v>
          </cell>
          <cell r="J561">
            <v>1992.1925450577646</v>
          </cell>
          <cell r="K561">
            <v>0</v>
          </cell>
          <cell r="L561">
            <v>6006</v>
          </cell>
        </row>
        <row r="562">
          <cell r="C562" t="str">
            <v>EC033SER0D0-050-S1</v>
          </cell>
          <cell r="D562" t="str">
            <v>PC16/400</v>
          </cell>
          <cell r="E562">
            <v>1</v>
          </cell>
          <cell r="F562">
            <v>3080</v>
          </cell>
          <cell r="G562">
            <v>2006.0607676837612</v>
          </cell>
          <cell r="H562">
            <v>20.060607676837613</v>
          </cell>
          <cell r="I562">
            <v>2026.1213753605989</v>
          </cell>
          <cell r="J562">
            <v>2026.1213753605989</v>
          </cell>
          <cell r="K562">
            <v>0</v>
          </cell>
          <cell r="L562">
            <v>3080</v>
          </cell>
        </row>
        <row r="563">
          <cell r="C563" t="str">
            <v>EC033SER0D0-050-S3</v>
          </cell>
          <cell r="D563" t="str">
            <v>PC16/400</v>
          </cell>
          <cell r="E563">
            <v>2</v>
          </cell>
          <cell r="F563">
            <v>3080</v>
          </cell>
          <cell r="G563">
            <v>2006.0607676837612</v>
          </cell>
          <cell r="H563">
            <v>20.060607676837613</v>
          </cell>
          <cell r="I563">
            <v>2026.1213753605989</v>
          </cell>
          <cell r="J563">
            <v>2026.1213753605989</v>
          </cell>
          <cell r="K563">
            <v>0</v>
          </cell>
          <cell r="L563">
            <v>6160</v>
          </cell>
        </row>
        <row r="564">
          <cell r="C564" t="str">
            <v>EC033SER0D0-050-A2</v>
          </cell>
          <cell r="D564" t="str">
            <v>PC16/600</v>
          </cell>
          <cell r="E564">
            <v>2</v>
          </cell>
          <cell r="F564">
            <v>3234</v>
          </cell>
          <cell r="G564">
            <v>2073.2465702636305</v>
          </cell>
          <cell r="H564">
            <v>20.732465702636304</v>
          </cell>
          <cell r="I564">
            <v>2093.9790359662666</v>
          </cell>
          <cell r="J564">
            <v>2093.9790359662666</v>
          </cell>
          <cell r="K564">
            <v>0</v>
          </cell>
          <cell r="L564">
            <v>6468</v>
          </cell>
        </row>
        <row r="565">
          <cell r="C565" t="str">
            <v>EC033SER0D0-050-RT</v>
          </cell>
          <cell r="D565" t="str">
            <v>PC16/600</v>
          </cell>
          <cell r="E565">
            <v>2</v>
          </cell>
          <cell r="F565">
            <v>3234</v>
          </cell>
          <cell r="G565">
            <v>2073.2465702636305</v>
          </cell>
          <cell r="H565">
            <v>20.732465702636304</v>
          </cell>
          <cell r="I565">
            <v>2093.9790359662666</v>
          </cell>
          <cell r="J565">
            <v>2093.9790359662666</v>
          </cell>
          <cell r="K565">
            <v>0</v>
          </cell>
          <cell r="L565">
            <v>6468</v>
          </cell>
        </row>
        <row r="566">
          <cell r="C566" t="str">
            <v>EC033SER0D0-070-S1</v>
          </cell>
          <cell r="D566" t="str">
            <v>PC16/500</v>
          </cell>
          <cell r="E566">
            <v>1</v>
          </cell>
          <cell r="F566">
            <v>3157</v>
          </cell>
          <cell r="G566">
            <v>2039.6536689736959</v>
          </cell>
          <cell r="H566">
            <v>20.396536689736958</v>
          </cell>
          <cell r="I566">
            <v>2060.0502056634327</v>
          </cell>
          <cell r="J566">
            <v>2060.0502056634327</v>
          </cell>
          <cell r="K566">
            <v>0</v>
          </cell>
          <cell r="L566">
            <v>3157</v>
          </cell>
        </row>
        <row r="567">
          <cell r="C567" t="str">
            <v>EC033SER0D0-070-S3</v>
          </cell>
          <cell r="D567" t="str">
            <v>PC16/500</v>
          </cell>
          <cell r="E567">
            <v>2</v>
          </cell>
          <cell r="F567">
            <v>3157</v>
          </cell>
          <cell r="G567">
            <v>2039.6536689736959</v>
          </cell>
          <cell r="H567">
            <v>20.396536689736958</v>
          </cell>
          <cell r="I567">
            <v>2060.0502056634327</v>
          </cell>
          <cell r="J567">
            <v>2060.0502056634327</v>
          </cell>
          <cell r="K567">
            <v>0</v>
          </cell>
          <cell r="L567">
            <v>6314</v>
          </cell>
        </row>
        <row r="568">
          <cell r="C568" t="str">
            <v>EC033SER0D0-070-A2</v>
          </cell>
          <cell r="D568" t="str">
            <v>PC16/600</v>
          </cell>
          <cell r="E568">
            <v>2</v>
          </cell>
          <cell r="F568">
            <v>3234</v>
          </cell>
          <cell r="G568">
            <v>2073.2465702636305</v>
          </cell>
          <cell r="H568">
            <v>20.732465702636304</v>
          </cell>
          <cell r="I568">
            <v>2093.9790359662666</v>
          </cell>
          <cell r="J568">
            <v>2093.9790359662666</v>
          </cell>
          <cell r="K568">
            <v>0</v>
          </cell>
          <cell r="L568">
            <v>6468</v>
          </cell>
        </row>
        <row r="569">
          <cell r="C569" t="str">
            <v>EC033SER0D0-070-RT</v>
          </cell>
          <cell r="D569" t="str">
            <v>PC16/700</v>
          </cell>
          <cell r="E569">
            <v>2</v>
          </cell>
          <cell r="F569">
            <v>3311</v>
          </cell>
          <cell r="G569">
            <v>2106.8394715535651</v>
          </cell>
          <cell r="H569">
            <v>21.06839471553565</v>
          </cell>
          <cell r="I569">
            <v>2127.9078662691009</v>
          </cell>
          <cell r="J569">
            <v>2127.9078662691009</v>
          </cell>
          <cell r="K569">
            <v>0</v>
          </cell>
          <cell r="L569">
            <v>6622</v>
          </cell>
        </row>
        <row r="570">
          <cell r="C570" t="str">
            <v>EC033SER0D0-120-S1</v>
          </cell>
          <cell r="D570" t="str">
            <v>PC16/600</v>
          </cell>
          <cell r="E570">
            <v>1</v>
          </cell>
          <cell r="F570">
            <v>3234</v>
          </cell>
          <cell r="G570">
            <v>2073.2465702636305</v>
          </cell>
          <cell r="H570">
            <v>20.732465702636304</v>
          </cell>
          <cell r="I570">
            <v>2093.9790359662666</v>
          </cell>
          <cell r="J570">
            <v>2093.9790359662666</v>
          </cell>
          <cell r="K570">
            <v>0</v>
          </cell>
          <cell r="L570">
            <v>3234</v>
          </cell>
        </row>
        <row r="571">
          <cell r="C571" t="str">
            <v>EC033SER0D0-120-S3</v>
          </cell>
          <cell r="D571" t="str">
            <v>PC16/700</v>
          </cell>
          <cell r="E571">
            <v>2</v>
          </cell>
          <cell r="F571">
            <v>3311</v>
          </cell>
          <cell r="G571">
            <v>2106.8394715535651</v>
          </cell>
          <cell r="H571">
            <v>21.06839471553565</v>
          </cell>
          <cell r="I571">
            <v>2127.9078662691009</v>
          </cell>
          <cell r="J571">
            <v>2127.9078662691009</v>
          </cell>
          <cell r="K571">
            <v>0</v>
          </cell>
          <cell r="L571">
            <v>6622</v>
          </cell>
        </row>
        <row r="572">
          <cell r="C572" t="str">
            <v>EC033SER0D0-120-A2</v>
          </cell>
          <cell r="D572" t="str">
            <v>PC16/700</v>
          </cell>
          <cell r="E572">
            <v>2</v>
          </cell>
          <cell r="F572">
            <v>3311</v>
          </cell>
          <cell r="G572">
            <v>2106.8394715535651</v>
          </cell>
          <cell r="H572">
            <v>21.06839471553565</v>
          </cell>
          <cell r="I572">
            <v>2127.9078662691009</v>
          </cell>
          <cell r="J572">
            <v>2127.9078662691009</v>
          </cell>
          <cell r="K572">
            <v>0</v>
          </cell>
          <cell r="L572">
            <v>6622</v>
          </cell>
        </row>
        <row r="573">
          <cell r="C573" t="str">
            <v>EC033SER0D0-120-RT</v>
          </cell>
          <cell r="D573" t="str">
            <v>PC16/900</v>
          </cell>
          <cell r="E573">
            <v>2</v>
          </cell>
          <cell r="F573">
            <v>3465</v>
          </cell>
          <cell r="G573">
            <v>2174.0252741334348</v>
          </cell>
          <cell r="H573">
            <v>21.740252741334348</v>
          </cell>
          <cell r="I573">
            <v>2195.765526874769</v>
          </cell>
          <cell r="J573">
            <v>2195.765526874769</v>
          </cell>
          <cell r="K573">
            <v>0</v>
          </cell>
          <cell r="L573">
            <v>6930</v>
          </cell>
        </row>
        <row r="574">
          <cell r="C574" t="str">
            <v>EC033SER0D0-150-S1</v>
          </cell>
          <cell r="D574" t="str">
            <v>PC16/700</v>
          </cell>
          <cell r="E574">
            <v>1</v>
          </cell>
          <cell r="F574">
            <v>3311</v>
          </cell>
          <cell r="G574">
            <v>2106.8394715535651</v>
          </cell>
          <cell r="H574">
            <v>21.06839471553565</v>
          </cell>
          <cell r="I574">
            <v>2127.9078662691009</v>
          </cell>
          <cell r="J574">
            <v>2127.9078662691009</v>
          </cell>
          <cell r="K574">
            <v>0</v>
          </cell>
          <cell r="L574">
            <v>3311</v>
          </cell>
        </row>
        <row r="575">
          <cell r="C575" t="str">
            <v>EC033SER0D0-150-S3</v>
          </cell>
          <cell r="D575" t="str">
            <v>PC16/800</v>
          </cell>
          <cell r="E575">
            <v>2</v>
          </cell>
          <cell r="F575">
            <v>3388</v>
          </cell>
          <cell r="G575">
            <v>2140.4323728435002</v>
          </cell>
          <cell r="H575">
            <v>21.404323728435003</v>
          </cell>
          <cell r="I575">
            <v>2161.8366965719351</v>
          </cell>
          <cell r="J575">
            <v>2161.8366965719351</v>
          </cell>
          <cell r="K575">
            <v>0</v>
          </cell>
          <cell r="L575">
            <v>6776</v>
          </cell>
        </row>
        <row r="576">
          <cell r="C576" t="str">
            <v>EC033SER0D0-150-A2</v>
          </cell>
          <cell r="D576" t="str">
            <v>PC16/800</v>
          </cell>
          <cell r="E576">
            <v>2</v>
          </cell>
          <cell r="F576">
            <v>3388</v>
          </cell>
          <cell r="G576">
            <v>2140.4323728435002</v>
          </cell>
          <cell r="H576">
            <v>21.404323728435003</v>
          </cell>
          <cell r="I576">
            <v>2161.8366965719351</v>
          </cell>
          <cell r="J576">
            <v>2161.8366965719351</v>
          </cell>
          <cell r="K576">
            <v>0</v>
          </cell>
          <cell r="L576">
            <v>6776</v>
          </cell>
        </row>
        <row r="577">
          <cell r="C577" t="str">
            <v>EC033SER0D0-150-RT</v>
          </cell>
          <cell r="D577" t="str">
            <v>PC16/900</v>
          </cell>
          <cell r="E577">
            <v>2</v>
          </cell>
          <cell r="F577">
            <v>3465</v>
          </cell>
          <cell r="G577">
            <v>2174.0252741334348</v>
          </cell>
          <cell r="H577">
            <v>21.740252741334348</v>
          </cell>
          <cell r="I577">
            <v>2195.765526874769</v>
          </cell>
          <cell r="J577">
            <v>2195.765526874769</v>
          </cell>
          <cell r="K577">
            <v>0</v>
          </cell>
          <cell r="L577">
            <v>6930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D3" t="str">
            <v>POSTES</v>
          </cell>
          <cell r="F3" t="str">
            <v>CRUCETAS 1</v>
          </cell>
          <cell r="H3" t="str">
            <v>CRUCETAS 2</v>
          </cell>
          <cell r="J3" t="str">
            <v>BRAZOS</v>
          </cell>
          <cell r="L3" t="str">
            <v>MENSULAS</v>
          </cell>
          <cell r="N3" t="str">
            <v>BRAQUETES</v>
          </cell>
          <cell r="P3" t="str">
            <v>ACCESORIO DE FERRETERIA</v>
          </cell>
          <cell r="R3" t="str">
            <v>COSTOS DE LOS ELEMENTOS DE LA ESTRUCTURAS DE MADERA</v>
          </cell>
          <cell r="Y3" t="str">
            <v>COSTO TOTAL
(US$)</v>
          </cell>
          <cell r="Z3" t="str">
            <v>COSTO UNITARIO NACIONAL
(US$)</v>
          </cell>
          <cell r="AA3" t="str">
            <v>COSTO UNITARIO IMPORTADO
(US$)</v>
          </cell>
          <cell r="AB3" t="str">
            <v>PESO ESTRUCT 
(KG)</v>
          </cell>
        </row>
        <row r="4">
          <cell r="C4" t="str">
            <v>ESTRUCTURA</v>
          </cell>
          <cell r="D4" t="str">
            <v>CODIGO</v>
          </cell>
          <cell r="E4" t="str">
            <v>CANT</v>
          </cell>
          <cell r="F4" t="str">
            <v>CODIGO</v>
          </cell>
          <cell r="G4" t="str">
            <v>CANT</v>
          </cell>
          <cell r="H4" t="str">
            <v>CODIGO</v>
          </cell>
          <cell r="I4" t="str">
            <v>CANT</v>
          </cell>
          <cell r="J4" t="str">
            <v>CODIGO</v>
          </cell>
          <cell r="K4" t="str">
            <v>CANT</v>
          </cell>
          <cell r="L4" t="str">
            <v>CODIGO</v>
          </cell>
          <cell r="M4" t="str">
            <v>CANT</v>
          </cell>
          <cell r="N4" t="str">
            <v>CODIGO</v>
          </cell>
          <cell r="O4" t="str">
            <v>CANT</v>
          </cell>
          <cell r="P4" t="str">
            <v>CODIGO</v>
          </cell>
          <cell r="Q4" t="str">
            <v>%</v>
          </cell>
          <cell r="R4" t="str">
            <v>POSTES</v>
          </cell>
          <cell r="S4" t="str">
            <v>CRUCETA1</v>
          </cell>
          <cell r="T4" t="str">
            <v>CRUCETA2</v>
          </cell>
          <cell r="U4" t="str">
            <v>BRAZOS</v>
          </cell>
          <cell r="V4" t="str">
            <v>MENSULAS</v>
          </cell>
          <cell r="W4" t="str">
            <v>BRAQUETES</v>
          </cell>
          <cell r="X4" t="str">
            <v>ACC. FERRET.</v>
          </cell>
        </row>
        <row r="5">
          <cell r="C5" t="str">
            <v>EMSU2P90CH1</v>
          </cell>
          <cell r="D5" t="str">
            <v>PM90CH1</v>
          </cell>
          <cell r="E5" t="str">
            <v>2</v>
          </cell>
          <cell r="F5" t="str">
            <v>CRUCM01</v>
          </cell>
          <cell r="G5">
            <v>4</v>
          </cell>
          <cell r="J5" t="str">
            <v>BRAZM01</v>
          </cell>
          <cell r="K5">
            <v>1</v>
          </cell>
          <cell r="P5" t="str">
            <v>ACCEF01</v>
          </cell>
          <cell r="Q5">
            <v>0.01</v>
          </cell>
          <cell r="R5">
            <v>3729.6935393933909</v>
          </cell>
          <cell r="S5">
            <v>3881.8787301587304</v>
          </cell>
          <cell r="T5">
            <v>0</v>
          </cell>
          <cell r="U5">
            <v>442.37114845938373</v>
          </cell>
          <cell r="V5">
            <v>0</v>
          </cell>
          <cell r="W5">
            <v>0</v>
          </cell>
          <cell r="X5">
            <v>80.539434180115066</v>
          </cell>
          <cell r="Y5">
            <v>8134.4828521916206</v>
          </cell>
          <cell r="Z5">
            <v>80.539434180115066</v>
          </cell>
          <cell r="AA5">
            <v>8053.9434180115059</v>
          </cell>
          <cell r="AB5">
            <v>5974.3462550561335</v>
          </cell>
        </row>
        <row r="6">
          <cell r="C6" t="str">
            <v>EMSU2P90CH2</v>
          </cell>
          <cell r="D6" t="str">
            <v>PM90CH2</v>
          </cell>
          <cell r="E6" t="str">
            <v>2</v>
          </cell>
          <cell r="F6" t="str">
            <v>CRUCM01</v>
          </cell>
          <cell r="G6">
            <v>4</v>
          </cell>
          <cell r="J6" t="str">
            <v>BRAZM01</v>
          </cell>
          <cell r="K6">
            <v>1</v>
          </cell>
          <cell r="P6" t="str">
            <v>ACCEF01</v>
          </cell>
          <cell r="Q6">
            <v>0.01</v>
          </cell>
          <cell r="R6">
            <v>4200.4999950246038</v>
          </cell>
          <cell r="S6">
            <v>3881.8787301587304</v>
          </cell>
          <cell r="T6">
            <v>0</v>
          </cell>
          <cell r="U6">
            <v>442.37114845938373</v>
          </cell>
          <cell r="V6">
            <v>0</v>
          </cell>
          <cell r="W6">
            <v>0</v>
          </cell>
          <cell r="X6">
            <v>85.24749873642719</v>
          </cell>
          <cell r="Y6">
            <v>8609.9973723791463</v>
          </cell>
          <cell r="Z6">
            <v>85.24749873642719</v>
          </cell>
          <cell r="AA6">
            <v>8524.7498736427187</v>
          </cell>
          <cell r="AB6">
            <v>6628.5394595421139</v>
          </cell>
        </row>
        <row r="7">
          <cell r="C7" t="str">
            <v>EMSU2P90C1</v>
          </cell>
          <cell r="D7" t="str">
            <v>PM90C1</v>
          </cell>
          <cell r="E7" t="str">
            <v>2</v>
          </cell>
          <cell r="F7" t="str">
            <v>CRUCM01</v>
          </cell>
          <cell r="G7">
            <v>2</v>
          </cell>
          <cell r="J7" t="str">
            <v>BRAZM01</v>
          </cell>
          <cell r="K7">
            <v>1</v>
          </cell>
          <cell r="P7" t="str">
            <v>ACCEF01</v>
          </cell>
          <cell r="Q7">
            <v>0.01</v>
          </cell>
          <cell r="R7">
            <v>3286.913128342906</v>
          </cell>
          <cell r="S7">
            <v>1940.9393650793652</v>
          </cell>
          <cell r="T7">
            <v>0</v>
          </cell>
          <cell r="U7">
            <v>442.37114845938373</v>
          </cell>
          <cell r="V7">
            <v>0</v>
          </cell>
          <cell r="W7">
            <v>0</v>
          </cell>
          <cell r="X7">
            <v>56.702236418816554</v>
          </cell>
          <cell r="Y7">
            <v>5726.9258783004725</v>
          </cell>
          <cell r="Z7">
            <v>56.702236418816554</v>
          </cell>
          <cell r="AA7">
            <v>5670.2236418816556</v>
          </cell>
          <cell r="AB7">
            <v>5024.6075678481247</v>
          </cell>
        </row>
        <row r="8">
          <cell r="C8" t="str">
            <v>EMSU2P90C2</v>
          </cell>
          <cell r="D8" t="str">
            <v>PM90C2</v>
          </cell>
          <cell r="E8" t="str">
            <v>2</v>
          </cell>
          <cell r="F8" t="str">
            <v>CRUCM01</v>
          </cell>
          <cell r="G8">
            <v>2</v>
          </cell>
          <cell r="J8" t="str">
            <v>BRAZM01</v>
          </cell>
          <cell r="K8">
            <v>1</v>
          </cell>
          <cell r="P8" t="str">
            <v>ACCEF01</v>
          </cell>
          <cell r="Q8">
            <v>0.01</v>
          </cell>
          <cell r="R8">
            <v>2913.2532155276526</v>
          </cell>
          <cell r="S8">
            <v>1940.9393650793652</v>
          </cell>
          <cell r="T8">
            <v>0</v>
          </cell>
          <cell r="U8">
            <v>442.37114845938373</v>
          </cell>
          <cell r="V8">
            <v>0</v>
          </cell>
          <cell r="W8">
            <v>0</v>
          </cell>
          <cell r="X8">
            <v>52.96563729066402</v>
          </cell>
          <cell r="Y8">
            <v>5349.5293663570656</v>
          </cell>
          <cell r="Z8">
            <v>52.96563729066402</v>
          </cell>
          <cell r="AA8">
            <v>5296.5637290664017</v>
          </cell>
          <cell r="AB8">
            <v>4505.4010598897057</v>
          </cell>
        </row>
        <row r="9">
          <cell r="C9" t="str">
            <v>EMSU2P95C4</v>
          </cell>
          <cell r="D9" t="str">
            <v>PM95C4</v>
          </cell>
          <cell r="E9" t="str">
            <v>2</v>
          </cell>
          <cell r="F9" t="str">
            <v>CRUCM01</v>
          </cell>
          <cell r="G9">
            <v>4</v>
          </cell>
          <cell r="J9" t="str">
            <v>BRAZM01</v>
          </cell>
          <cell r="K9">
            <v>1</v>
          </cell>
          <cell r="P9" t="str">
            <v>ACCEF01</v>
          </cell>
          <cell r="Q9">
            <v>0.01</v>
          </cell>
          <cell r="R9">
            <v>2393.358256508322</v>
          </cell>
          <cell r="S9">
            <v>3881.8787301587304</v>
          </cell>
          <cell r="T9">
            <v>0</v>
          </cell>
          <cell r="U9">
            <v>442.37114845938373</v>
          </cell>
          <cell r="V9">
            <v>0</v>
          </cell>
          <cell r="W9">
            <v>0</v>
          </cell>
          <cell r="X9">
            <v>67.176081351264372</v>
          </cell>
          <cell r="Y9">
            <v>6784.7842164777012</v>
          </cell>
          <cell r="Z9">
            <v>67.176081351264372</v>
          </cell>
          <cell r="AA9">
            <v>6717.6081351264365</v>
          </cell>
          <cell r="AB9">
            <v>4117.4867100734964</v>
          </cell>
        </row>
        <row r="10">
          <cell r="C10" t="str">
            <v>EMSU2P80C3</v>
          </cell>
          <cell r="D10" t="str">
            <v>PM80C3</v>
          </cell>
          <cell r="E10" t="str">
            <v>2</v>
          </cell>
          <cell r="F10" t="str">
            <v>CRUCM01</v>
          </cell>
          <cell r="G10">
            <v>4</v>
          </cell>
          <cell r="J10" t="str">
            <v>BRAZM01</v>
          </cell>
          <cell r="K10">
            <v>1</v>
          </cell>
          <cell r="P10" t="str">
            <v>ACCEF01</v>
          </cell>
          <cell r="Q10">
            <v>0.01</v>
          </cell>
          <cell r="R10">
            <v>2086.8699055011493</v>
          </cell>
          <cell r="S10">
            <v>3881.8787301587304</v>
          </cell>
          <cell r="T10">
            <v>0</v>
          </cell>
          <cell r="U10">
            <v>442.37114845938373</v>
          </cell>
          <cell r="V10">
            <v>0</v>
          </cell>
          <cell r="W10">
            <v>0</v>
          </cell>
          <cell r="X10">
            <v>64.111197841192649</v>
          </cell>
          <cell r="Y10">
            <v>6475.230981960457</v>
          </cell>
          <cell r="Z10">
            <v>64.111197841192649</v>
          </cell>
          <cell r="AA10">
            <v>6411.1197841192643</v>
          </cell>
          <cell r="AB10">
            <v>3691.6161764713352</v>
          </cell>
        </row>
        <row r="11">
          <cell r="C11" t="str">
            <v>EMSU2P85C2</v>
          </cell>
          <cell r="D11" t="str">
            <v>PM85C2</v>
          </cell>
          <cell r="E11" t="str">
            <v>2</v>
          </cell>
          <cell r="F11" t="str">
            <v>CRUCM01</v>
          </cell>
          <cell r="G11">
            <v>4</v>
          </cell>
          <cell r="J11" t="str">
            <v>BRAZM01</v>
          </cell>
          <cell r="K11">
            <v>1</v>
          </cell>
          <cell r="P11" t="str">
            <v>ACCEF01</v>
          </cell>
          <cell r="Q11">
            <v>0.01</v>
          </cell>
          <cell r="R11">
            <v>2642.0608893454528</v>
          </cell>
          <cell r="S11">
            <v>3881.8787301587304</v>
          </cell>
          <cell r="T11">
            <v>0</v>
          </cell>
          <cell r="U11">
            <v>442.37114845938373</v>
          </cell>
          <cell r="V11">
            <v>0</v>
          </cell>
          <cell r="W11">
            <v>0</v>
          </cell>
          <cell r="X11">
            <v>69.663107679635672</v>
          </cell>
          <cell r="Y11">
            <v>7035.9738756432025</v>
          </cell>
          <cell r="Z11">
            <v>69.663107679635672</v>
          </cell>
          <cell r="AA11">
            <v>6966.3107679635668</v>
          </cell>
          <cell r="AB11">
            <v>4463.0630512510834</v>
          </cell>
        </row>
        <row r="12">
          <cell r="C12" t="str">
            <v>EMSU2P85C3</v>
          </cell>
          <cell r="D12" t="str">
            <v>PM85C3</v>
          </cell>
          <cell r="E12" t="str">
            <v>2</v>
          </cell>
          <cell r="F12" t="str">
            <v>CRUCM02</v>
          </cell>
          <cell r="G12">
            <v>4</v>
          </cell>
          <cell r="J12" t="str">
            <v>BRAZM02</v>
          </cell>
          <cell r="K12">
            <v>1</v>
          </cell>
          <cell r="P12" t="str">
            <v>ACCEF01</v>
          </cell>
          <cell r="Q12">
            <v>0.01</v>
          </cell>
          <cell r="R12">
            <v>2281.2386051712188</v>
          </cell>
          <cell r="S12">
            <v>2850.3742222222222</v>
          </cell>
          <cell r="T12">
            <v>0</v>
          </cell>
          <cell r="U12">
            <v>403.17294084347583</v>
          </cell>
          <cell r="V12">
            <v>0</v>
          </cell>
          <cell r="W12">
            <v>0</v>
          </cell>
          <cell r="X12">
            <v>55.347857682369167</v>
          </cell>
          <cell r="Y12">
            <v>5590.1336259192858</v>
          </cell>
          <cell r="Z12">
            <v>55.347857682369167</v>
          </cell>
          <cell r="AA12">
            <v>5534.7857682369167</v>
          </cell>
          <cell r="AB12">
            <v>3758.7666351149783</v>
          </cell>
        </row>
        <row r="13">
          <cell r="C13" t="str">
            <v>EMSU2P75C3</v>
          </cell>
          <cell r="D13" t="str">
            <v>PM75C3</v>
          </cell>
          <cell r="E13" t="str">
            <v>2</v>
          </cell>
          <cell r="F13" t="str">
            <v>CRUCM02</v>
          </cell>
          <cell r="G13">
            <v>4</v>
          </cell>
          <cell r="J13" t="str">
            <v>BRAZM02</v>
          </cell>
          <cell r="K13">
            <v>1</v>
          </cell>
          <cell r="P13" t="str">
            <v>ACCEF01</v>
          </cell>
          <cell r="Q13">
            <v>0.01</v>
          </cell>
          <cell r="R13">
            <v>1901.3010712692173</v>
          </cell>
          <cell r="S13">
            <v>2850.3742222222222</v>
          </cell>
          <cell r="T13">
            <v>0</v>
          </cell>
          <cell r="U13">
            <v>403.17294084347583</v>
          </cell>
          <cell r="V13">
            <v>0</v>
          </cell>
          <cell r="W13">
            <v>0</v>
          </cell>
          <cell r="X13">
            <v>51.54848234334915</v>
          </cell>
          <cell r="Y13">
            <v>5206.3967166782641</v>
          </cell>
          <cell r="Z13">
            <v>51.54848234334915</v>
          </cell>
          <cell r="AA13">
            <v>5154.8482343349151</v>
          </cell>
          <cell r="AB13">
            <v>3230.8372708614334</v>
          </cell>
        </row>
        <row r="14">
          <cell r="C14" t="str">
            <v>EMSU2P75C4</v>
          </cell>
          <cell r="D14" t="str">
            <v>PM75C4</v>
          </cell>
          <cell r="E14" t="str">
            <v>2</v>
          </cell>
          <cell r="F14" t="str">
            <v>CRUCM02</v>
          </cell>
          <cell r="G14">
            <v>4</v>
          </cell>
          <cell r="J14" t="str">
            <v>BRAZM02</v>
          </cell>
          <cell r="K14">
            <v>1</v>
          </cell>
          <cell r="P14" t="str">
            <v>ACCEF01</v>
          </cell>
          <cell r="Q14">
            <v>0.01</v>
          </cell>
          <cell r="R14">
            <v>1627.5944973111757</v>
          </cell>
          <cell r="S14">
            <v>2850.3742222222222</v>
          </cell>
          <cell r="T14">
            <v>0</v>
          </cell>
          <cell r="U14">
            <v>403.17294084347583</v>
          </cell>
          <cell r="V14">
            <v>0</v>
          </cell>
          <cell r="W14">
            <v>0</v>
          </cell>
          <cell r="X14">
            <v>48.811416603768741</v>
          </cell>
          <cell r="Y14">
            <v>4929.9530769806424</v>
          </cell>
          <cell r="Z14">
            <v>48.811416603768741</v>
          </cell>
          <cell r="AA14">
            <v>4881.1416603768739</v>
          </cell>
          <cell r="AB14">
            <v>2850.517548043641</v>
          </cell>
        </row>
        <row r="15">
          <cell r="C15" t="str">
            <v>EMSU2P85C3</v>
          </cell>
          <cell r="D15" t="str">
            <v>PM85C3</v>
          </cell>
          <cell r="E15" t="str">
            <v>2</v>
          </cell>
          <cell r="F15" t="str">
            <v>CRUCM10</v>
          </cell>
          <cell r="G15">
            <v>2</v>
          </cell>
          <cell r="J15" t="str">
            <v>BRAZM01</v>
          </cell>
          <cell r="K15">
            <v>1</v>
          </cell>
          <cell r="P15" t="str">
            <v>ACCEF01</v>
          </cell>
          <cell r="Q15">
            <v>0.01</v>
          </cell>
          <cell r="R15">
            <v>2281.2386051712188</v>
          </cell>
          <cell r="S15">
            <v>942.58932069063121</v>
          </cell>
          <cell r="T15">
            <v>0</v>
          </cell>
          <cell r="U15">
            <v>442.37114845938373</v>
          </cell>
          <cell r="V15">
            <v>0</v>
          </cell>
          <cell r="W15">
            <v>0</v>
          </cell>
          <cell r="X15">
            <v>36.661990743212336</v>
          </cell>
          <cell r="Y15">
            <v>3702.8610650644459</v>
          </cell>
          <cell r="Z15">
            <v>36.661990743212336</v>
          </cell>
          <cell r="AA15">
            <v>3666.1990743212336</v>
          </cell>
          <cell r="AB15">
            <v>3485.0490567308593</v>
          </cell>
        </row>
        <row r="16">
          <cell r="C16" t="str">
            <v>EMSU2P60C4</v>
          </cell>
          <cell r="D16" t="str">
            <v>PM60C4</v>
          </cell>
          <cell r="E16" t="str">
            <v>2</v>
          </cell>
          <cell r="F16" t="str">
            <v>CRUCM10</v>
          </cell>
          <cell r="G16">
            <v>2</v>
          </cell>
          <cell r="J16" t="str">
            <v>BRAZM01</v>
          </cell>
          <cell r="K16">
            <v>1</v>
          </cell>
          <cell r="P16" t="str">
            <v>ACCEF01</v>
          </cell>
          <cell r="Q16">
            <v>0.01</v>
          </cell>
          <cell r="R16">
            <v>1151.863524218536</v>
          </cell>
          <cell r="S16">
            <v>942.58932069063121</v>
          </cell>
          <cell r="T16">
            <v>0</v>
          </cell>
          <cell r="U16">
            <v>442.37114845938373</v>
          </cell>
          <cell r="V16">
            <v>0</v>
          </cell>
          <cell r="W16">
            <v>0</v>
          </cell>
          <cell r="X16">
            <v>25.368239933685508</v>
          </cell>
          <cell r="Y16">
            <v>2562.1922333022362</v>
          </cell>
          <cell r="Z16">
            <v>25.368239933685508</v>
          </cell>
          <cell r="AA16">
            <v>2536.8239933685509</v>
          </cell>
          <cell r="AB16">
            <v>1915.7640683071211</v>
          </cell>
        </row>
        <row r="17">
          <cell r="C17" t="str">
            <v>EMSU2P60C3</v>
          </cell>
          <cell r="D17" t="str">
            <v>PM60C3</v>
          </cell>
          <cell r="E17" t="str">
            <v>2</v>
          </cell>
          <cell r="F17" t="str">
            <v>CRUCM10</v>
          </cell>
          <cell r="G17">
            <v>2</v>
          </cell>
          <cell r="J17" t="str">
            <v>BRAZM01</v>
          </cell>
          <cell r="K17">
            <v>1</v>
          </cell>
          <cell r="P17" t="str">
            <v>ACCEF01</v>
          </cell>
          <cell r="Q17">
            <v>0.01</v>
          </cell>
          <cell r="R17">
            <v>1348.5483989982652</v>
          </cell>
          <cell r="S17">
            <v>942.58932069063121</v>
          </cell>
          <cell r="T17">
            <v>0</v>
          </cell>
          <cell r="U17">
            <v>442.37114845938373</v>
          </cell>
          <cell r="V17">
            <v>0</v>
          </cell>
          <cell r="W17">
            <v>0</v>
          </cell>
          <cell r="X17">
            <v>27.335088681482798</v>
          </cell>
          <cell r="Y17">
            <v>2760.8439568297626</v>
          </cell>
          <cell r="Z17">
            <v>27.335088681482798</v>
          </cell>
          <cell r="AA17">
            <v>2733.5088681482798</v>
          </cell>
          <cell r="AB17">
            <v>2189.0608911673053</v>
          </cell>
        </row>
        <row r="18">
          <cell r="C18" t="str">
            <v>EMSU2P60C2</v>
          </cell>
          <cell r="D18" t="str">
            <v>PM60C2</v>
          </cell>
          <cell r="E18" t="str">
            <v>2</v>
          </cell>
          <cell r="F18" t="str">
            <v>CRUCM10</v>
          </cell>
          <cell r="G18">
            <v>2</v>
          </cell>
          <cell r="J18" t="str">
            <v>BRAZM01</v>
          </cell>
          <cell r="K18">
            <v>1</v>
          </cell>
          <cell r="P18" t="str">
            <v>ACCEF01</v>
          </cell>
          <cell r="Q18">
            <v>0.01</v>
          </cell>
          <cell r="R18">
            <v>1559.1677874791353</v>
          </cell>
          <cell r="S18">
            <v>942.58932069063121</v>
          </cell>
          <cell r="T18">
            <v>0</v>
          </cell>
          <cell r="U18">
            <v>442.37114845938373</v>
          </cell>
          <cell r="V18">
            <v>0</v>
          </cell>
          <cell r="W18">
            <v>0</v>
          </cell>
          <cell r="X18">
            <v>29.441282566291502</v>
          </cell>
          <cell r="Y18">
            <v>2973.5695391954418</v>
          </cell>
          <cell r="Z18">
            <v>29.441282566291502</v>
          </cell>
          <cell r="AA18">
            <v>2944.1282566291502</v>
          </cell>
          <cell r="AB18">
            <v>2481.719946771052</v>
          </cell>
        </row>
        <row r="19">
          <cell r="C19" t="str">
            <v>EMSU1P90C2</v>
          </cell>
          <cell r="D19" t="str">
            <v>PM90C2</v>
          </cell>
          <cell r="E19" t="str">
            <v>1</v>
          </cell>
          <cell r="F19" t="str">
            <v>CRUCM03</v>
          </cell>
          <cell r="G19">
            <v>3</v>
          </cell>
          <cell r="N19" t="str">
            <v>BRAQA01</v>
          </cell>
          <cell r="O19">
            <v>3</v>
          </cell>
          <cell r="P19" t="str">
            <v>ACCEF01</v>
          </cell>
          <cell r="Q19">
            <v>0.01</v>
          </cell>
          <cell r="R19">
            <v>1456.6266077638263</v>
          </cell>
          <cell r="S19">
            <v>1012.5</v>
          </cell>
          <cell r="T19">
            <v>0</v>
          </cell>
          <cell r="U19">
            <v>442.37114845938373</v>
          </cell>
          <cell r="V19">
            <v>0</v>
          </cell>
          <cell r="W19">
            <v>0</v>
          </cell>
          <cell r="X19">
            <v>14.548711484593838</v>
          </cell>
          <cell r="Y19">
            <v>1469.4198599439776</v>
          </cell>
          <cell r="Z19">
            <v>14.548711484593838</v>
          </cell>
          <cell r="AA19">
            <v>1454.8711484593837</v>
          </cell>
          <cell r="AB19">
            <v>5042.337135058403</v>
          </cell>
        </row>
        <row r="20">
          <cell r="C20" t="str">
            <v>EMSU1P90C1</v>
          </cell>
          <cell r="D20" t="str">
            <v>PM90C1</v>
          </cell>
          <cell r="E20" t="str">
            <v>1</v>
          </cell>
          <cell r="F20" t="str">
            <v>CRUCM03</v>
          </cell>
          <cell r="G20">
            <v>3</v>
          </cell>
          <cell r="N20" t="str">
            <v>BRAQA01</v>
          </cell>
          <cell r="O20">
            <v>3</v>
          </cell>
          <cell r="P20" t="str">
            <v>ACCEF01</v>
          </cell>
          <cell r="Q20">
            <v>0.01</v>
          </cell>
          <cell r="R20">
            <v>1643.456564171453</v>
          </cell>
          <cell r="S20">
            <v>1012.5</v>
          </cell>
          <cell r="T20">
            <v>0</v>
          </cell>
          <cell r="U20">
            <v>442.37114845938373</v>
          </cell>
          <cell r="V20">
            <v>0</v>
          </cell>
          <cell r="W20">
            <v>0</v>
          </cell>
          <cell r="X20">
            <v>14.548711484593838</v>
          </cell>
          <cell r="Y20">
            <v>1469.4198599439776</v>
          </cell>
          <cell r="Z20">
            <v>14.548711484593838</v>
          </cell>
          <cell r="AA20">
            <v>1454.8711484593837</v>
          </cell>
          <cell r="AB20">
            <v>5042.337135058403</v>
          </cell>
        </row>
        <row r="21">
          <cell r="C21" t="str">
            <v>EMSU1P80C4</v>
          </cell>
          <cell r="D21" t="str">
            <v>PM80C4</v>
          </cell>
          <cell r="E21" t="str">
            <v>1</v>
          </cell>
          <cell r="F21" t="str">
            <v>CRUCM03</v>
          </cell>
          <cell r="G21">
            <v>3</v>
          </cell>
          <cell r="P21" t="str">
            <v>ACCEF01</v>
          </cell>
          <cell r="Q21">
            <v>0.01</v>
          </cell>
          <cell r="R21">
            <v>903.39251743891828</v>
          </cell>
          <cell r="S21">
            <v>511.21487254393321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14.146073899828517</v>
          </cell>
          <cell r="Y21">
            <v>1428.7534638826801</v>
          </cell>
          <cell r="Z21">
            <v>14.146073899828517</v>
          </cell>
          <cell r="AA21">
            <v>1414.6073899828516</v>
          </cell>
          <cell r="AB21">
            <v>1427.3575626046336</v>
          </cell>
        </row>
        <row r="22">
          <cell r="C22" t="str">
            <v>EMSU1P75C4</v>
          </cell>
          <cell r="D22" t="str">
            <v>PM75C4</v>
          </cell>
          <cell r="E22" t="str">
            <v>1</v>
          </cell>
          <cell r="F22" t="str">
            <v>CRUCM03</v>
          </cell>
          <cell r="G22">
            <v>3</v>
          </cell>
          <cell r="P22" t="str">
            <v>ACCEF01</v>
          </cell>
          <cell r="Q22">
            <v>0.01</v>
          </cell>
          <cell r="R22">
            <v>813.79724865558785</v>
          </cell>
          <cell r="S22">
            <v>511.21487254393321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13.250121211995211</v>
          </cell>
          <cell r="Y22">
            <v>1338.2622424115164</v>
          </cell>
          <cell r="Z22">
            <v>13.250121211995211</v>
          </cell>
          <cell r="AA22">
            <v>1325.0121211995211</v>
          </cell>
          <cell r="AB22">
            <v>1302.8634837934851</v>
          </cell>
        </row>
        <row r="23">
          <cell r="C23" t="str">
            <v>EMSU1P95C4</v>
          </cell>
          <cell r="D23" t="str">
            <v>PM95C4</v>
          </cell>
          <cell r="E23" t="str">
            <v>1</v>
          </cell>
          <cell r="F23" t="str">
            <v>CRUCM02</v>
          </cell>
          <cell r="G23">
            <v>2</v>
          </cell>
          <cell r="J23" t="str">
            <v>BRAZM02</v>
          </cell>
          <cell r="K23">
            <v>1</v>
          </cell>
          <cell r="P23" t="str">
            <v>ACCEF01</v>
          </cell>
          <cell r="Q23">
            <v>0.01</v>
          </cell>
          <cell r="R23">
            <v>1196.679128254161</v>
          </cell>
          <cell r="S23">
            <v>1425.1871111111111</v>
          </cell>
          <cell r="T23">
            <v>0</v>
          </cell>
          <cell r="U23">
            <v>403.17294084347583</v>
          </cell>
          <cell r="V23">
            <v>0</v>
          </cell>
          <cell r="W23">
            <v>0</v>
          </cell>
          <cell r="X23">
            <v>30.250391802087478</v>
          </cell>
          <cell r="Y23">
            <v>3055.2895720108354</v>
          </cell>
          <cell r="Z23">
            <v>30.250391802087478</v>
          </cell>
          <cell r="AA23">
            <v>3025.0391802087479</v>
          </cell>
          <cell r="AB23">
            <v>2000.8875606149422</v>
          </cell>
        </row>
        <row r="24">
          <cell r="C24" t="str">
            <v>EMSU1P85C2</v>
          </cell>
          <cell r="D24" t="str">
            <v>PM85C2</v>
          </cell>
          <cell r="E24" t="str">
            <v>1</v>
          </cell>
          <cell r="F24" t="str">
            <v>CRUCM02</v>
          </cell>
          <cell r="G24">
            <v>2</v>
          </cell>
          <cell r="J24" t="str">
            <v>BRAZM02</v>
          </cell>
          <cell r="K24">
            <v>1</v>
          </cell>
          <cell r="P24" t="str">
            <v>ACCEF01</v>
          </cell>
          <cell r="Q24">
            <v>0.01</v>
          </cell>
          <cell r="R24">
            <v>1321.0304446727264</v>
          </cell>
          <cell r="S24">
            <v>1425.1871111111111</v>
          </cell>
          <cell r="T24">
            <v>0</v>
          </cell>
          <cell r="U24">
            <v>403.17294084347583</v>
          </cell>
          <cell r="V24">
            <v>0</v>
          </cell>
          <cell r="W24">
            <v>0</v>
          </cell>
          <cell r="X24">
            <v>31.493904966273131</v>
          </cell>
          <cell r="Y24">
            <v>3180.8844015935861</v>
          </cell>
          <cell r="Z24">
            <v>31.493904966273131</v>
          </cell>
          <cell r="AA24">
            <v>3149.390496627313</v>
          </cell>
          <cell r="AB24">
            <v>2173.6757312037357</v>
          </cell>
        </row>
        <row r="25">
          <cell r="C25" t="str">
            <v>EMSU1P85C1</v>
          </cell>
          <cell r="D25" t="str">
            <v>PM85C1</v>
          </cell>
          <cell r="E25" t="str">
            <v>1</v>
          </cell>
          <cell r="F25" t="str">
            <v>CRUCM02</v>
          </cell>
          <cell r="G25">
            <v>2</v>
          </cell>
          <cell r="J25" t="str">
            <v>BRAZM02</v>
          </cell>
          <cell r="K25">
            <v>1</v>
          </cell>
          <cell r="P25" t="str">
            <v>ACCEF01</v>
          </cell>
          <cell r="Q25">
            <v>0.01</v>
          </cell>
          <cell r="R25">
            <v>1515.1532558469494</v>
          </cell>
          <cell r="S25">
            <v>1425.1871111111111</v>
          </cell>
          <cell r="T25">
            <v>0</v>
          </cell>
          <cell r="U25">
            <v>403.17294084347583</v>
          </cell>
          <cell r="V25">
            <v>0</v>
          </cell>
          <cell r="W25">
            <v>0</v>
          </cell>
          <cell r="X25">
            <v>33.435133078015362</v>
          </cell>
          <cell r="Y25">
            <v>3376.9484408795515</v>
          </cell>
          <cell r="Z25">
            <v>33.435133078015362</v>
          </cell>
          <cell r="AA25">
            <v>3343.513307801536</v>
          </cell>
          <cell r="AB25">
            <v>2443.4125251387941</v>
          </cell>
        </row>
        <row r="26">
          <cell r="C26" t="str">
            <v>EMSU1P85C4</v>
          </cell>
          <cell r="D26" t="str">
            <v>PM85C4</v>
          </cell>
          <cell r="E26" t="str">
            <v>1</v>
          </cell>
          <cell r="F26" t="str">
            <v>CRUCM02</v>
          </cell>
          <cell r="G26">
            <v>2</v>
          </cell>
          <cell r="J26" t="str">
            <v>BRAZM02</v>
          </cell>
          <cell r="K26">
            <v>1</v>
          </cell>
          <cell r="P26" t="str">
            <v>ACCEF01</v>
          </cell>
          <cell r="Q26">
            <v>0.01</v>
          </cell>
          <cell r="R26">
            <v>993.78766606623674</v>
          </cell>
          <cell r="S26">
            <v>1425.1871111111111</v>
          </cell>
          <cell r="T26">
            <v>0</v>
          </cell>
          <cell r="U26">
            <v>403.17294084347583</v>
          </cell>
          <cell r="V26">
            <v>0</v>
          </cell>
          <cell r="W26">
            <v>0</v>
          </cell>
          <cell r="X26">
            <v>28.221477180208236</v>
          </cell>
          <cell r="Y26">
            <v>2850.3691952010317</v>
          </cell>
          <cell r="Z26">
            <v>28.221477180208236</v>
          </cell>
          <cell r="AA26">
            <v>2822.1477180208235</v>
          </cell>
          <cell r="AB26">
            <v>1718.9665839078316</v>
          </cell>
        </row>
        <row r="27">
          <cell r="C27" t="str">
            <v>EMSU1P75C2</v>
          </cell>
          <cell r="D27" t="str">
            <v>PM75C2</v>
          </cell>
          <cell r="E27" t="str">
            <v>1</v>
          </cell>
          <cell r="F27" t="str">
            <v>CRUCM03</v>
          </cell>
          <cell r="G27">
            <v>3</v>
          </cell>
          <cell r="P27" t="str">
            <v>ACCEF01</v>
          </cell>
          <cell r="Q27">
            <v>0.01</v>
          </cell>
          <cell r="R27">
            <v>1090.2905596518235</v>
          </cell>
          <cell r="S27">
            <v>511.21487254393321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16.015054321957567</v>
          </cell>
          <cell r="Y27">
            <v>1617.5204865177145</v>
          </cell>
          <cell r="Z27">
            <v>16.015054321957567</v>
          </cell>
          <cell r="AA27">
            <v>1601.5054321957568</v>
          </cell>
          <cell r="AB27">
            <v>1687.0554229143268</v>
          </cell>
        </row>
        <row r="28">
          <cell r="C28" t="str">
            <v>EMSU1P75C1</v>
          </cell>
          <cell r="D28" t="str">
            <v>PM75C1</v>
          </cell>
          <cell r="E28" t="str">
            <v>1</v>
          </cell>
          <cell r="F28" t="str">
            <v>CRUCM02</v>
          </cell>
          <cell r="G28">
            <v>2</v>
          </cell>
          <cell r="J28" t="str">
            <v>BRAZM02</v>
          </cell>
          <cell r="K28">
            <v>1</v>
          </cell>
          <cell r="P28" t="str">
            <v>ACCEF01</v>
          </cell>
          <cell r="Q28">
            <v>0.01</v>
          </cell>
          <cell r="R28">
            <v>1255.6323950816432</v>
          </cell>
          <cell r="S28">
            <v>1425.1871111111111</v>
          </cell>
          <cell r="T28">
            <v>0</v>
          </cell>
          <cell r="U28">
            <v>403.17294084347583</v>
          </cell>
          <cell r="V28">
            <v>0</v>
          </cell>
          <cell r="W28">
            <v>0</v>
          </cell>
          <cell r="X28">
            <v>30.839924470362302</v>
          </cell>
          <cell r="Y28">
            <v>3114.8323715065926</v>
          </cell>
          <cell r="Z28">
            <v>30.839924470362302</v>
          </cell>
          <cell r="AA28">
            <v>3083.9924470362303</v>
          </cell>
          <cell r="AB28">
            <v>2082.8040808314727</v>
          </cell>
        </row>
        <row r="29">
          <cell r="C29" t="str">
            <v>EMSU1P60C4</v>
          </cell>
          <cell r="D29" t="str">
            <v>PM60C4</v>
          </cell>
          <cell r="E29" t="str">
            <v>1</v>
          </cell>
          <cell r="F29" t="str">
            <v>CRUCM03</v>
          </cell>
          <cell r="G29">
            <v>3</v>
          </cell>
          <cell r="P29" t="str">
            <v>ACCEF01</v>
          </cell>
          <cell r="Q29">
            <v>0.01</v>
          </cell>
          <cell r="R29">
            <v>575.93176210926799</v>
          </cell>
          <cell r="S29">
            <v>511.21487254393321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10.871466346532012</v>
          </cell>
          <cell r="Y29">
            <v>1098.0181009997332</v>
          </cell>
          <cell r="Z29">
            <v>10.871466346532012</v>
          </cell>
          <cell r="AA29">
            <v>1087.1466346532011</v>
          </cell>
          <cell r="AB29">
            <v>972.34553311728496</v>
          </cell>
        </row>
        <row r="30">
          <cell r="C30" t="str">
            <v>EMSU1P60C3</v>
          </cell>
          <cell r="D30" t="str">
            <v>PM60C3</v>
          </cell>
          <cell r="E30" t="str">
            <v>1</v>
          </cell>
          <cell r="F30" t="str">
            <v>CRUCM03</v>
          </cell>
          <cell r="G30">
            <v>3</v>
          </cell>
          <cell r="P30" t="str">
            <v>ACCEF01</v>
          </cell>
          <cell r="Q30">
            <v>0.01</v>
          </cell>
          <cell r="R30">
            <v>674.27419949913258</v>
          </cell>
          <cell r="S30">
            <v>511.21487254393321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11.854890720430658</v>
          </cell>
          <cell r="Y30">
            <v>1197.3439627634964</v>
          </cell>
          <cell r="Z30">
            <v>11.854890720430658</v>
          </cell>
          <cell r="AA30">
            <v>1185.4890720430658</v>
          </cell>
          <cell r="AB30">
            <v>1108.9939445473772</v>
          </cell>
        </row>
        <row r="31">
          <cell r="C31" t="str">
            <v>EMSU1P60C1</v>
          </cell>
          <cell r="D31" t="str">
            <v>PM60C1</v>
          </cell>
          <cell r="E31" t="str">
            <v>1</v>
          </cell>
          <cell r="F31" t="str">
            <v>CRUCM02</v>
          </cell>
          <cell r="G31">
            <v>2</v>
          </cell>
          <cell r="J31" t="str">
            <v>BRAZM02</v>
          </cell>
          <cell r="K31">
            <v>1</v>
          </cell>
          <cell r="P31" t="str">
            <v>ACCEF01</v>
          </cell>
          <cell r="Q31">
            <v>0.01</v>
          </cell>
          <cell r="R31">
            <v>892.86929679574212</v>
          </cell>
          <cell r="S31">
            <v>1425.1871111111111</v>
          </cell>
          <cell r="T31">
            <v>0</v>
          </cell>
          <cell r="U31">
            <v>403.17294084347583</v>
          </cell>
          <cell r="V31">
            <v>0</v>
          </cell>
          <cell r="W31">
            <v>0</v>
          </cell>
          <cell r="X31">
            <v>27.212293487503288</v>
          </cell>
          <cell r="Y31">
            <v>2748.4416422378322</v>
          </cell>
          <cell r="Z31">
            <v>27.212293487503288</v>
          </cell>
          <cell r="AA31">
            <v>2721.2293487503289</v>
          </cell>
          <cell r="AB31">
            <v>1578.7388733594476</v>
          </cell>
        </row>
        <row r="32">
          <cell r="C32" t="str">
            <v>EMSU1P85C3</v>
          </cell>
          <cell r="D32" t="str">
            <v>PM85C3</v>
          </cell>
          <cell r="E32" t="str">
            <v>1</v>
          </cell>
          <cell r="F32" t="str">
            <v>CRUCM03</v>
          </cell>
          <cell r="G32">
            <v>3</v>
          </cell>
          <cell r="P32" t="str">
            <v>ACCEF01</v>
          </cell>
          <cell r="Q32">
            <v>0.01</v>
          </cell>
          <cell r="R32">
            <v>1140.6193025856094</v>
          </cell>
          <cell r="S32">
            <v>511.21487254393321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16.518341751295424</v>
          </cell>
          <cell r="Y32">
            <v>1668.3525168808378</v>
          </cell>
          <cell r="Z32">
            <v>16.518341751295424</v>
          </cell>
          <cell r="AA32">
            <v>1651.8341751295425</v>
          </cell>
          <cell r="AB32">
            <v>1756.988027329154</v>
          </cell>
        </row>
        <row r="33">
          <cell r="C33" t="str">
            <v>EMSS2P90CH1</v>
          </cell>
          <cell r="D33" t="str">
            <v>PM90CH1</v>
          </cell>
          <cell r="E33" t="str">
            <v>2</v>
          </cell>
          <cell r="F33" t="str">
            <v>CRUCM08</v>
          </cell>
          <cell r="G33">
            <v>2</v>
          </cell>
          <cell r="J33" t="str">
            <v>BRAZM01</v>
          </cell>
          <cell r="K33">
            <v>2</v>
          </cell>
          <cell r="P33" t="str">
            <v>ACCEF01</v>
          </cell>
          <cell r="Q33">
            <v>0.01</v>
          </cell>
          <cell r="R33">
            <v>3729.6935393933909</v>
          </cell>
          <cell r="S33">
            <v>1247.3885855205212</v>
          </cell>
          <cell r="T33">
            <v>0</v>
          </cell>
          <cell r="U33">
            <v>884.74229691876747</v>
          </cell>
          <cell r="V33">
            <v>0</v>
          </cell>
          <cell r="W33">
            <v>0</v>
          </cell>
          <cell r="X33">
            <v>58.618244218326794</v>
          </cell>
          <cell r="Y33">
            <v>5920.4426660510062</v>
          </cell>
          <cell r="Z33">
            <v>58.618244218326794</v>
          </cell>
          <cell r="AA33">
            <v>5861.824421832679</v>
          </cell>
          <cell r="AB33">
            <v>5778.2763612445342</v>
          </cell>
        </row>
        <row r="34">
          <cell r="C34" t="str">
            <v>EMSS2P90CH2</v>
          </cell>
          <cell r="D34" t="str">
            <v>PM90CH2</v>
          </cell>
          <cell r="E34" t="str">
            <v>2</v>
          </cell>
          <cell r="F34" t="str">
            <v>CRUCM08</v>
          </cell>
          <cell r="G34">
            <v>2</v>
          </cell>
          <cell r="J34" t="str">
            <v>BRAZM01</v>
          </cell>
          <cell r="K34">
            <v>2</v>
          </cell>
          <cell r="P34" t="str">
            <v>ACCEF01</v>
          </cell>
          <cell r="Q34">
            <v>0.01</v>
          </cell>
          <cell r="R34">
            <v>4200.4999950246038</v>
          </cell>
          <cell r="S34">
            <v>1247.3885855205212</v>
          </cell>
          <cell r="T34">
            <v>0</v>
          </cell>
          <cell r="U34">
            <v>884.74229691876747</v>
          </cell>
          <cell r="V34">
            <v>0</v>
          </cell>
          <cell r="W34">
            <v>0</v>
          </cell>
          <cell r="X34">
            <v>63.326308774638917</v>
          </cell>
          <cell r="Y34">
            <v>6395.957186238531</v>
          </cell>
          <cell r="Z34">
            <v>63.326308774638917</v>
          </cell>
          <cell r="AA34">
            <v>6332.6308774638919</v>
          </cell>
          <cell r="AB34">
            <v>6432.4695657305147</v>
          </cell>
        </row>
        <row r="35">
          <cell r="C35" t="str">
            <v>EMSS2P75C1</v>
          </cell>
          <cell r="D35" t="str">
            <v>PM75C1</v>
          </cell>
          <cell r="E35" t="str">
            <v>2</v>
          </cell>
          <cell r="F35" t="str">
            <v>CRUCM08</v>
          </cell>
          <cell r="G35">
            <v>2</v>
          </cell>
          <cell r="J35" t="str">
            <v>BRAZM01</v>
          </cell>
          <cell r="K35">
            <v>2</v>
          </cell>
          <cell r="P35" t="str">
            <v>ACCEF01</v>
          </cell>
          <cell r="Q35">
            <v>0.01</v>
          </cell>
          <cell r="R35">
            <v>2511.2647901632863</v>
          </cell>
          <cell r="S35">
            <v>1247.3885855205212</v>
          </cell>
          <cell r="T35">
            <v>0</v>
          </cell>
          <cell r="U35">
            <v>884.74229691876747</v>
          </cell>
          <cell r="V35">
            <v>0</v>
          </cell>
          <cell r="W35">
            <v>0</v>
          </cell>
          <cell r="X35">
            <v>46.433956726025755</v>
          </cell>
          <cell r="Y35">
            <v>4689.8296293286012</v>
          </cell>
          <cell r="Z35">
            <v>46.433956726025755</v>
          </cell>
          <cell r="AA35">
            <v>4643.3956726025754</v>
          </cell>
          <cell r="AB35">
            <v>4085.2498566949585</v>
          </cell>
        </row>
        <row r="36">
          <cell r="C36" t="str">
            <v>EMSS2P90C1</v>
          </cell>
          <cell r="D36" t="str">
            <v>PM90C1</v>
          </cell>
          <cell r="E36" t="str">
            <v>2</v>
          </cell>
          <cell r="F36" t="str">
            <v>CRUCM08</v>
          </cell>
          <cell r="G36">
            <v>2</v>
          </cell>
          <cell r="J36" t="str">
            <v>BRAZM01</v>
          </cell>
          <cell r="K36">
            <v>2</v>
          </cell>
          <cell r="P36" t="str">
            <v>ACCEF01</v>
          </cell>
          <cell r="Q36">
            <v>0.01</v>
          </cell>
          <cell r="R36">
            <v>3286.913128342906</v>
          </cell>
          <cell r="S36">
            <v>1247.3885855205212</v>
          </cell>
          <cell r="T36">
            <v>0</v>
          </cell>
          <cell r="U36">
            <v>884.74229691876747</v>
          </cell>
          <cell r="V36">
            <v>0</v>
          </cell>
          <cell r="W36">
            <v>0</v>
          </cell>
          <cell r="X36">
            <v>54.190440107821949</v>
          </cell>
          <cell r="Y36">
            <v>5473.2344508900169</v>
          </cell>
          <cell r="Z36">
            <v>54.190440107821949</v>
          </cell>
          <cell r="AA36">
            <v>5419.0440107821951</v>
          </cell>
          <cell r="AB36">
            <v>5163.0258001612492</v>
          </cell>
        </row>
        <row r="37">
          <cell r="C37" t="str">
            <v>EMSS2P90C2</v>
          </cell>
          <cell r="D37" t="str">
            <v>PM90C2</v>
          </cell>
          <cell r="E37" t="str">
            <v>2</v>
          </cell>
          <cell r="F37" t="str">
            <v>CRUCM08</v>
          </cell>
          <cell r="G37">
            <v>2</v>
          </cell>
          <cell r="J37" t="str">
            <v>BRAZM01</v>
          </cell>
          <cell r="K37">
            <v>2</v>
          </cell>
          <cell r="P37" t="str">
            <v>ACCEF01</v>
          </cell>
          <cell r="Q37">
            <v>0.01</v>
          </cell>
          <cell r="R37">
            <v>2913.2532155276526</v>
          </cell>
          <cell r="S37">
            <v>1247.3885855205212</v>
          </cell>
          <cell r="T37">
            <v>0</v>
          </cell>
          <cell r="U37">
            <v>884.74229691876747</v>
          </cell>
          <cell r="V37">
            <v>0</v>
          </cell>
          <cell r="W37">
            <v>0</v>
          </cell>
          <cell r="X37">
            <v>50.453840979669415</v>
          </cell>
          <cell r="Y37">
            <v>5095.8379389466108</v>
          </cell>
          <cell r="Z37">
            <v>50.453840979669415</v>
          </cell>
          <cell r="AA37">
            <v>5045.3840979669412</v>
          </cell>
          <cell r="AB37">
            <v>4643.8192922028302</v>
          </cell>
        </row>
        <row r="38">
          <cell r="C38" t="str">
            <v>EMSS1P75C3</v>
          </cell>
          <cell r="D38" t="str">
            <v>PM75C3</v>
          </cell>
          <cell r="E38" t="str">
            <v>1</v>
          </cell>
          <cell r="F38" t="str">
            <v>CRUCM03</v>
          </cell>
          <cell r="G38">
            <v>3</v>
          </cell>
          <cell r="N38" t="str">
            <v>BRAQA01</v>
          </cell>
          <cell r="O38">
            <v>3</v>
          </cell>
          <cell r="P38" t="str">
            <v>ACCEF01</v>
          </cell>
          <cell r="Q38">
            <v>0.01</v>
          </cell>
          <cell r="R38">
            <v>950.65053563460867</v>
          </cell>
          <cell r="S38">
            <v>511.21487254393321</v>
          </cell>
          <cell r="T38">
            <v>0</v>
          </cell>
          <cell r="U38">
            <v>0</v>
          </cell>
          <cell r="V38">
            <v>0</v>
          </cell>
          <cell r="W38">
            <v>111</v>
          </cell>
          <cell r="X38">
            <v>15.72865408178542</v>
          </cell>
          <cell r="Y38">
            <v>1588.5940622603273</v>
          </cell>
          <cell r="Z38">
            <v>15.72865408178542</v>
          </cell>
          <cell r="AA38">
            <v>1572.8654081785419</v>
          </cell>
          <cell r="AB38">
            <v>1523.0233452023813</v>
          </cell>
        </row>
        <row r="39">
          <cell r="C39" t="str">
            <v>EMSS2P70C4</v>
          </cell>
          <cell r="D39" t="str">
            <v>PM70C4</v>
          </cell>
          <cell r="E39" t="str">
            <v>2</v>
          </cell>
          <cell r="F39" t="str">
            <v>CRUCM08</v>
          </cell>
          <cell r="G39">
            <v>2</v>
          </cell>
          <cell r="J39" t="str">
            <v>BRAZM01</v>
          </cell>
          <cell r="K39">
            <v>2</v>
          </cell>
          <cell r="P39" t="str">
            <v>ACCEF01</v>
          </cell>
          <cell r="Q39">
            <v>0.01</v>
          </cell>
          <cell r="R39">
            <v>1459.6190134891272</v>
          </cell>
          <cell r="S39">
            <v>1247.3885855205212</v>
          </cell>
          <cell r="T39">
            <v>0</v>
          </cell>
          <cell r="U39">
            <v>884.74229691876747</v>
          </cell>
          <cell r="V39">
            <v>0</v>
          </cell>
          <cell r="W39">
            <v>0</v>
          </cell>
          <cell r="X39">
            <v>35.91749895928416</v>
          </cell>
          <cell r="Y39">
            <v>3627.6673948877001</v>
          </cell>
          <cell r="Z39">
            <v>35.91749895928416</v>
          </cell>
          <cell r="AA39">
            <v>3591.7498959284158</v>
          </cell>
          <cell r="AB39">
            <v>2623.9709969897795</v>
          </cell>
        </row>
        <row r="40">
          <cell r="C40" t="str">
            <v>EMSS2P75C4</v>
          </cell>
          <cell r="D40" t="str">
            <v>PM75C4</v>
          </cell>
          <cell r="E40" t="str">
            <v>2</v>
          </cell>
          <cell r="F40" t="str">
            <v>CRUCM08</v>
          </cell>
          <cell r="G40">
            <v>2</v>
          </cell>
          <cell r="J40" t="str">
            <v>BRAZM01</v>
          </cell>
          <cell r="K40">
            <v>2</v>
          </cell>
          <cell r="P40" t="str">
            <v>ACCEF01</v>
          </cell>
          <cell r="Q40">
            <v>0.01</v>
          </cell>
          <cell r="R40">
            <v>1627.5944973111757</v>
          </cell>
          <cell r="S40">
            <v>1247.3885855205212</v>
          </cell>
          <cell r="T40">
            <v>0</v>
          </cell>
          <cell r="U40">
            <v>884.74229691876747</v>
          </cell>
          <cell r="V40">
            <v>0</v>
          </cell>
          <cell r="W40">
            <v>0</v>
          </cell>
          <cell r="X40">
            <v>37.597253797504649</v>
          </cell>
          <cell r="Y40">
            <v>3797.322633547969</v>
          </cell>
          <cell r="Z40">
            <v>37.597253797504649</v>
          </cell>
          <cell r="AA40">
            <v>3759.7253797504645</v>
          </cell>
          <cell r="AB40">
            <v>2857.375655575654</v>
          </cell>
        </row>
        <row r="41">
          <cell r="C41" t="str">
            <v>EMSS2P75C3</v>
          </cell>
          <cell r="D41" t="str">
            <v>PM75C3</v>
          </cell>
          <cell r="E41" t="str">
            <v>2</v>
          </cell>
          <cell r="F41" t="str">
            <v>CRUCM08</v>
          </cell>
          <cell r="G41">
            <v>2</v>
          </cell>
          <cell r="J41" t="str">
            <v>BRAZM01</v>
          </cell>
          <cell r="K41">
            <v>2</v>
          </cell>
          <cell r="P41" t="str">
            <v>ACCEF01</v>
          </cell>
          <cell r="Q41">
            <v>0.01</v>
          </cell>
          <cell r="R41">
            <v>1901.3010712692173</v>
          </cell>
          <cell r="S41">
            <v>1247.3885855205212</v>
          </cell>
          <cell r="T41">
            <v>0</v>
          </cell>
          <cell r="U41">
            <v>884.74229691876747</v>
          </cell>
          <cell r="V41">
            <v>0</v>
          </cell>
          <cell r="W41">
            <v>0</v>
          </cell>
          <cell r="X41">
            <v>40.334319537085058</v>
          </cell>
          <cell r="Y41">
            <v>4073.7662732455906</v>
          </cell>
          <cell r="Z41">
            <v>40.334319537085058</v>
          </cell>
          <cell r="AA41">
            <v>4033.4319537085057</v>
          </cell>
          <cell r="AB41">
            <v>3237.6953783934464</v>
          </cell>
        </row>
        <row r="42">
          <cell r="C42" t="str">
            <v>EMSS2P85C3</v>
          </cell>
          <cell r="D42" t="str">
            <v>PM85C3</v>
          </cell>
          <cell r="E42" t="str">
            <v>2</v>
          </cell>
          <cell r="F42" t="str">
            <v>CRUCM08</v>
          </cell>
          <cell r="G42">
            <v>2</v>
          </cell>
          <cell r="J42" t="str">
            <v>BRAZM01</v>
          </cell>
          <cell r="K42">
            <v>2</v>
          </cell>
          <cell r="P42" t="str">
            <v>ACCEF01</v>
          </cell>
          <cell r="Q42">
            <v>0.01</v>
          </cell>
          <cell r="R42">
            <v>2281.2386051712188</v>
          </cell>
          <cell r="S42">
            <v>1247.3885855205212</v>
          </cell>
          <cell r="T42">
            <v>0</v>
          </cell>
          <cell r="U42">
            <v>884.74229691876747</v>
          </cell>
          <cell r="V42">
            <v>0</v>
          </cell>
          <cell r="W42">
            <v>0</v>
          </cell>
          <cell r="X42">
            <v>44.133694876105075</v>
          </cell>
          <cell r="Y42">
            <v>4457.5031824866128</v>
          </cell>
          <cell r="Z42">
            <v>44.133694876105075</v>
          </cell>
          <cell r="AA42">
            <v>4413.3694876105073</v>
          </cell>
          <cell r="AB42">
            <v>3765.6247426469918</v>
          </cell>
        </row>
        <row r="43">
          <cell r="C43" t="str">
            <v>EMSS2P80C3</v>
          </cell>
          <cell r="D43" t="str">
            <v>PM80C3</v>
          </cell>
          <cell r="E43" t="str">
            <v>2</v>
          </cell>
          <cell r="F43" t="str">
            <v>CRUCM08</v>
          </cell>
          <cell r="G43">
            <v>2</v>
          </cell>
          <cell r="J43" t="str">
            <v>BRAZM01</v>
          </cell>
          <cell r="K43">
            <v>2</v>
          </cell>
          <cell r="P43" t="str">
            <v>ACCEF01</v>
          </cell>
          <cell r="Q43">
            <v>0.01</v>
          </cell>
          <cell r="R43">
            <v>2086.8699055011493</v>
          </cell>
          <cell r="S43">
            <v>1247.3885855205212</v>
          </cell>
          <cell r="T43">
            <v>0</v>
          </cell>
          <cell r="U43">
            <v>884.74229691876747</v>
          </cell>
          <cell r="V43">
            <v>0</v>
          </cell>
          <cell r="W43">
            <v>0</v>
          </cell>
          <cell r="X43">
            <v>42.190007879404384</v>
          </cell>
          <cell r="Y43">
            <v>4261.1907958198426</v>
          </cell>
          <cell r="Z43">
            <v>42.190007879404384</v>
          </cell>
          <cell r="AA43">
            <v>4219.0007879404384</v>
          </cell>
          <cell r="AB43">
            <v>3495.5462826597368</v>
          </cell>
        </row>
        <row r="44">
          <cell r="C44" t="str">
            <v>EMSS2P85C2</v>
          </cell>
          <cell r="D44" t="str">
            <v>PM85C2</v>
          </cell>
          <cell r="E44" t="str">
            <v>2</v>
          </cell>
          <cell r="F44" t="str">
            <v>CRUCM08</v>
          </cell>
          <cell r="G44">
            <v>2</v>
          </cell>
          <cell r="J44" t="str">
            <v>BRAZM01</v>
          </cell>
          <cell r="K44">
            <v>2</v>
          </cell>
          <cell r="P44" t="str">
            <v>ACCEF01</v>
          </cell>
          <cell r="Q44">
            <v>0.01</v>
          </cell>
          <cell r="R44">
            <v>2642.0608893454528</v>
          </cell>
          <cell r="S44">
            <v>1247.3885855205212</v>
          </cell>
          <cell r="T44">
            <v>0</v>
          </cell>
          <cell r="U44">
            <v>884.74229691876747</v>
          </cell>
          <cell r="V44">
            <v>0</v>
          </cell>
          <cell r="W44">
            <v>0</v>
          </cell>
          <cell r="X44">
            <v>47.741917717847421</v>
          </cell>
          <cell r="Y44">
            <v>4821.933689502589</v>
          </cell>
          <cell r="Z44">
            <v>47.741917717847421</v>
          </cell>
          <cell r="AA44">
            <v>4774.1917717847418</v>
          </cell>
          <cell r="AB44">
            <v>4266.993157439485</v>
          </cell>
        </row>
        <row r="45">
          <cell r="C45" t="str">
            <v>EMSS2P75C2</v>
          </cell>
          <cell r="D45" t="str">
            <v>PM75C2</v>
          </cell>
          <cell r="E45" t="str">
            <v>2</v>
          </cell>
          <cell r="F45" t="str">
            <v>CRUCM08</v>
          </cell>
          <cell r="G45">
            <v>2</v>
          </cell>
          <cell r="J45" t="str">
            <v>BRAZM01</v>
          </cell>
          <cell r="K45">
            <v>2</v>
          </cell>
          <cell r="P45" t="str">
            <v>ACCEF01</v>
          </cell>
          <cell r="Q45">
            <v>0.01</v>
          </cell>
          <cell r="R45">
            <v>2180.581119303647</v>
          </cell>
          <cell r="S45">
            <v>1247.3885855205212</v>
          </cell>
          <cell r="T45">
            <v>0</v>
          </cell>
          <cell r="U45">
            <v>884.74229691876747</v>
          </cell>
          <cell r="V45">
            <v>0</v>
          </cell>
          <cell r="W45">
            <v>0</v>
          </cell>
          <cell r="X45">
            <v>43.127120017429363</v>
          </cell>
          <cell r="Y45">
            <v>4355.8391217603657</v>
          </cell>
          <cell r="Z45">
            <v>43.127120017429363</v>
          </cell>
          <cell r="AA45">
            <v>4312.7120017429361</v>
          </cell>
          <cell r="AB45">
            <v>3625.7595338173373</v>
          </cell>
        </row>
        <row r="46">
          <cell r="C46" t="str">
            <v>EMSS1P90C2</v>
          </cell>
          <cell r="D46" t="str">
            <v>PM90C2</v>
          </cell>
          <cell r="E46">
            <v>1</v>
          </cell>
          <cell r="F46" t="str">
            <v>CRUCM04</v>
          </cell>
          <cell r="G46">
            <v>1</v>
          </cell>
          <cell r="H46" t="str">
            <v>CRUCM03</v>
          </cell>
          <cell r="I46">
            <v>1</v>
          </cell>
          <cell r="P46" t="str">
            <v>ACCEF01</v>
          </cell>
          <cell r="Q46">
            <v>0.01</v>
          </cell>
          <cell r="R46">
            <v>1456.6266077638263</v>
          </cell>
          <cell r="S46">
            <v>189.64053212567225</v>
          </cell>
          <cell r="T46">
            <v>170.40495751464439</v>
          </cell>
          <cell r="U46">
            <v>0</v>
          </cell>
          <cell r="V46">
            <v>0</v>
          </cell>
          <cell r="W46">
            <v>0</v>
          </cell>
          <cell r="X46">
            <v>18.166720974041429</v>
          </cell>
          <cell r="Y46">
            <v>1834.8388183781844</v>
          </cell>
          <cell r="Z46">
            <v>18.166720974041429</v>
          </cell>
          <cell r="AA46">
            <v>1816.672097404143</v>
          </cell>
          <cell r="AB46">
            <v>2120.2032383982837</v>
          </cell>
        </row>
        <row r="47">
          <cell r="C47" t="str">
            <v>EMSS1P90C1</v>
          </cell>
          <cell r="D47" t="str">
            <v>PM90C1</v>
          </cell>
          <cell r="E47">
            <v>1</v>
          </cell>
          <cell r="F47" t="str">
            <v>CRUCM04</v>
          </cell>
          <cell r="G47">
            <v>1</v>
          </cell>
          <cell r="H47" t="str">
            <v>CRUCM03</v>
          </cell>
          <cell r="I47">
            <v>1</v>
          </cell>
          <cell r="P47" t="str">
            <v>ACCEF01</v>
          </cell>
          <cell r="Q47">
            <v>0.01</v>
          </cell>
          <cell r="R47">
            <v>1643.456564171453</v>
          </cell>
          <cell r="S47">
            <v>189.64053212567225</v>
          </cell>
          <cell r="T47">
            <v>170.40495751464439</v>
          </cell>
          <cell r="U47">
            <v>0</v>
          </cell>
          <cell r="V47">
            <v>0</v>
          </cell>
          <cell r="W47">
            <v>0</v>
          </cell>
          <cell r="X47">
            <v>20.035020538117696</v>
          </cell>
          <cell r="Y47">
            <v>2023.5370743498875</v>
          </cell>
          <cell r="Z47">
            <v>20.035020538117696</v>
          </cell>
          <cell r="AA47">
            <v>2003.5020538117697</v>
          </cell>
          <cell r="AB47">
            <v>2379.8064923774932</v>
          </cell>
        </row>
        <row r="48">
          <cell r="C48" t="str">
            <v>EMSS1P85C2</v>
          </cell>
          <cell r="D48" t="str">
            <v>PM85C2</v>
          </cell>
          <cell r="E48" t="str">
            <v>1</v>
          </cell>
          <cell r="F48" t="str">
            <v>CRUCM03</v>
          </cell>
          <cell r="G48">
            <v>3</v>
          </cell>
          <cell r="N48" t="str">
            <v>BRAQA01</v>
          </cell>
          <cell r="O48">
            <v>3</v>
          </cell>
          <cell r="P48" t="str">
            <v>ACCEF01</v>
          </cell>
          <cell r="Q48">
            <v>0.01</v>
          </cell>
          <cell r="R48">
            <v>1321.0304446727264</v>
          </cell>
          <cell r="S48">
            <v>511.21487254393321</v>
          </cell>
          <cell r="T48">
            <v>0</v>
          </cell>
          <cell r="U48">
            <v>0</v>
          </cell>
          <cell r="V48">
            <v>0</v>
          </cell>
          <cell r="W48">
            <v>111</v>
          </cell>
          <cell r="X48">
            <v>19.432453172166596</v>
          </cell>
          <cell r="Y48">
            <v>1962.6777703888263</v>
          </cell>
          <cell r="Z48">
            <v>19.432453172166596</v>
          </cell>
          <cell r="AA48">
            <v>1943.2453172166597</v>
          </cell>
          <cell r="AB48">
            <v>2037.6722347254004</v>
          </cell>
        </row>
        <row r="49">
          <cell r="C49" t="str">
            <v>EMSS1P85C1</v>
          </cell>
          <cell r="D49" t="str">
            <v>PM85C1</v>
          </cell>
          <cell r="E49" t="str">
            <v>1</v>
          </cell>
          <cell r="F49" t="str">
            <v>CRUCM03</v>
          </cell>
          <cell r="G49">
            <v>3</v>
          </cell>
          <cell r="N49" t="str">
            <v>BRAQA01</v>
          </cell>
          <cell r="O49">
            <v>3</v>
          </cell>
          <cell r="P49" t="str">
            <v>ACCEF01</v>
          </cell>
          <cell r="Q49">
            <v>0.01</v>
          </cell>
          <cell r="R49">
            <v>1515.1532558469494</v>
          </cell>
          <cell r="S49">
            <v>511.21487254393321</v>
          </cell>
          <cell r="T49">
            <v>0</v>
          </cell>
          <cell r="U49">
            <v>0</v>
          </cell>
          <cell r="V49">
            <v>0</v>
          </cell>
          <cell r="W49">
            <v>111</v>
          </cell>
          <cell r="X49">
            <v>21.373681283908827</v>
          </cell>
          <cell r="Y49">
            <v>2158.7418096747915</v>
          </cell>
          <cell r="Z49">
            <v>21.373681283908827</v>
          </cell>
          <cell r="AA49">
            <v>2137.3681283908827</v>
          </cell>
          <cell r="AB49">
            <v>2307.4090286604592</v>
          </cell>
        </row>
        <row r="50">
          <cell r="C50" t="str">
            <v>EMSS1P85C4</v>
          </cell>
          <cell r="D50" t="str">
            <v>PM85C4</v>
          </cell>
          <cell r="E50" t="str">
            <v>1</v>
          </cell>
          <cell r="F50" t="str">
            <v>CRUCM03</v>
          </cell>
          <cell r="G50">
            <v>3</v>
          </cell>
          <cell r="N50" t="str">
            <v>BRAQA01</v>
          </cell>
          <cell r="O50">
            <v>3</v>
          </cell>
          <cell r="P50" t="str">
            <v>ACCEF01</v>
          </cell>
          <cell r="Q50">
            <v>0.01</v>
          </cell>
          <cell r="R50">
            <v>993.78766606623674</v>
          </cell>
          <cell r="S50">
            <v>511.21487254393321</v>
          </cell>
          <cell r="T50">
            <v>0</v>
          </cell>
          <cell r="U50">
            <v>0</v>
          </cell>
          <cell r="V50">
            <v>0</v>
          </cell>
          <cell r="W50">
            <v>111</v>
          </cell>
          <cell r="X50">
            <v>16.160025386101701</v>
          </cell>
          <cell r="Y50">
            <v>1632.1625639962717</v>
          </cell>
          <cell r="Z50">
            <v>16.160025386101701</v>
          </cell>
          <cell r="AA50">
            <v>1616.0025386101699</v>
          </cell>
          <cell r="AB50">
            <v>1582.9630874294965</v>
          </cell>
        </row>
        <row r="51">
          <cell r="C51" t="str">
            <v>EMSS1P85C3</v>
          </cell>
          <cell r="D51" t="str">
            <v>PM85C3</v>
          </cell>
          <cell r="E51">
            <v>1</v>
          </cell>
          <cell r="F51" t="str">
            <v>CRUCM04</v>
          </cell>
          <cell r="G51">
            <v>1</v>
          </cell>
          <cell r="H51" t="str">
            <v>CRUCM03</v>
          </cell>
          <cell r="I51">
            <v>1</v>
          </cell>
          <cell r="P51" t="str">
            <v>ACCEF01</v>
          </cell>
          <cell r="Q51">
            <v>0.01</v>
          </cell>
          <cell r="R51">
            <v>1140.6193025856094</v>
          </cell>
          <cell r="S51">
            <v>189.64053212567225</v>
          </cell>
          <cell r="T51">
            <v>170.40495751464439</v>
          </cell>
          <cell r="U51">
            <v>0</v>
          </cell>
          <cell r="V51">
            <v>0</v>
          </cell>
          <cell r="W51">
            <v>0</v>
          </cell>
          <cell r="X51">
            <v>15.00664792225926</v>
          </cell>
          <cell r="Y51">
            <v>1515.6714401481852</v>
          </cell>
          <cell r="Z51">
            <v>15.00664792225926</v>
          </cell>
          <cell r="AA51">
            <v>1500.664792225926</v>
          </cell>
          <cell r="AB51">
            <v>1681.1059636203645</v>
          </cell>
        </row>
        <row r="52">
          <cell r="C52" t="str">
            <v>EMSU1P80C3</v>
          </cell>
          <cell r="D52" t="str">
            <v>PM80C3</v>
          </cell>
          <cell r="E52">
            <v>1</v>
          </cell>
          <cell r="F52" t="str">
            <v>CRUCM03</v>
          </cell>
          <cell r="G52">
            <v>3</v>
          </cell>
          <cell r="P52" t="str">
            <v>ACCEF01</v>
          </cell>
          <cell r="Q52">
            <v>0.01</v>
          </cell>
          <cell r="R52">
            <v>1043.4349527505747</v>
          </cell>
          <cell r="S52">
            <v>511.21487254393321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15.54649825294508</v>
          </cell>
          <cell r="Y52">
            <v>1570.1963235474532</v>
          </cell>
          <cell r="Z52">
            <v>15.54649825294508</v>
          </cell>
          <cell r="AA52">
            <v>1554.649825294508</v>
          </cell>
          <cell r="AB52">
            <v>1621.9487973355265</v>
          </cell>
        </row>
        <row r="53">
          <cell r="C53" t="str">
            <v>EMSS1P80C3</v>
          </cell>
          <cell r="D53" t="str">
            <v>PM80C3</v>
          </cell>
          <cell r="E53">
            <v>1</v>
          </cell>
          <cell r="F53" t="str">
            <v>CRUCM03</v>
          </cell>
          <cell r="G53">
            <v>3</v>
          </cell>
          <cell r="N53" t="str">
            <v>BRAQA01</v>
          </cell>
          <cell r="O53">
            <v>3</v>
          </cell>
          <cell r="P53" t="str">
            <v>ACCEF01</v>
          </cell>
          <cell r="Q53">
            <v>0.01</v>
          </cell>
          <cell r="R53">
            <v>1043.4349527505747</v>
          </cell>
          <cell r="S53">
            <v>511.21487254393321</v>
          </cell>
          <cell r="T53">
            <v>0</v>
          </cell>
          <cell r="U53">
            <v>0</v>
          </cell>
          <cell r="V53">
            <v>0</v>
          </cell>
          <cell r="W53">
            <v>111</v>
          </cell>
          <cell r="X53">
            <v>16.656498252945081</v>
          </cell>
          <cell r="Y53">
            <v>1682.3063235474531</v>
          </cell>
          <cell r="Z53">
            <v>16.656498252945081</v>
          </cell>
          <cell r="AA53">
            <v>1665.649825294508</v>
          </cell>
          <cell r="AB53">
            <v>1651.9487973355265</v>
          </cell>
        </row>
        <row r="54">
          <cell r="C54" t="str">
            <v>EMSA1P80C3</v>
          </cell>
          <cell r="D54" t="str">
            <v>PM80C3</v>
          </cell>
          <cell r="E54">
            <v>1</v>
          </cell>
          <cell r="N54" t="str">
            <v>BRAQA01</v>
          </cell>
          <cell r="O54">
            <v>6</v>
          </cell>
          <cell r="P54" t="str">
            <v>ACCEF01</v>
          </cell>
          <cell r="Q54">
            <v>0.01</v>
          </cell>
          <cell r="R54">
            <v>1043.4349527505747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222</v>
          </cell>
          <cell r="X54">
            <v>12.654349527505747</v>
          </cell>
          <cell r="Y54">
            <v>1278.0893022780804</v>
          </cell>
          <cell r="Z54">
            <v>12.654349527505747</v>
          </cell>
          <cell r="AA54">
            <v>1265.4349527505747</v>
          </cell>
          <cell r="AB54">
            <v>1509.8697867203191</v>
          </cell>
        </row>
        <row r="55">
          <cell r="C55" t="str">
            <v>EMAM1P80C3</v>
          </cell>
          <cell r="D55" t="str">
            <v>PM80C3</v>
          </cell>
          <cell r="E55">
            <v>1</v>
          </cell>
          <cell r="P55" t="str">
            <v>ACCEF01</v>
          </cell>
          <cell r="Q55">
            <v>0.01</v>
          </cell>
          <cell r="R55">
            <v>1043.4349527505747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10.434349527505747</v>
          </cell>
          <cell r="Y55">
            <v>1053.8693022780803</v>
          </cell>
          <cell r="Z55">
            <v>10.434349527505747</v>
          </cell>
          <cell r="AA55">
            <v>1043.4349527505747</v>
          </cell>
          <cell r="AB55">
            <v>1449.8697867203191</v>
          </cell>
        </row>
        <row r="56">
          <cell r="C56" t="str">
            <v>EMRE1P80C3</v>
          </cell>
          <cell r="D56" t="str">
            <v>PM80C3</v>
          </cell>
          <cell r="E56">
            <v>1</v>
          </cell>
          <cell r="F56" t="str">
            <v>CRUCM04</v>
          </cell>
          <cell r="G56">
            <v>2</v>
          </cell>
          <cell r="H56" t="str">
            <v>CRUCM03</v>
          </cell>
          <cell r="I56">
            <v>2</v>
          </cell>
          <cell r="N56" t="str">
            <v>BRAQA01</v>
          </cell>
          <cell r="O56">
            <v>2</v>
          </cell>
          <cell r="P56" t="str">
            <v>ACCEF01</v>
          </cell>
          <cell r="Q56">
            <v>0.01</v>
          </cell>
          <cell r="R56">
            <v>1043.4349527505747</v>
          </cell>
          <cell r="S56">
            <v>379.2810642513445</v>
          </cell>
          <cell r="T56">
            <v>340.80991502928879</v>
          </cell>
          <cell r="U56">
            <v>0</v>
          </cell>
          <cell r="V56">
            <v>0</v>
          </cell>
          <cell r="W56">
            <v>74</v>
          </cell>
          <cell r="X56">
            <v>18.375259320312079</v>
          </cell>
          <cell r="Y56">
            <v>1855.9011913515201</v>
          </cell>
          <cell r="Z56">
            <v>18.375259320312079</v>
          </cell>
          <cell r="AA56">
            <v>1837.525932031208</v>
          </cell>
          <cell r="AB56">
            <v>1662.2636805331551</v>
          </cell>
        </row>
        <row r="57">
          <cell r="C57" t="str">
            <v>EMSS1P75C1</v>
          </cell>
          <cell r="D57" t="str">
            <v>PM75C1</v>
          </cell>
          <cell r="E57">
            <v>1</v>
          </cell>
          <cell r="F57" t="str">
            <v>CRUCM03</v>
          </cell>
          <cell r="G57">
            <v>3</v>
          </cell>
          <cell r="N57" t="str">
            <v>BRAQA01</v>
          </cell>
          <cell r="O57">
            <v>3</v>
          </cell>
          <cell r="P57" t="str">
            <v>ACCEF01</v>
          </cell>
          <cell r="Q57">
            <v>0.01</v>
          </cell>
          <cell r="R57">
            <v>1255.6323950816432</v>
          </cell>
          <cell r="S57">
            <v>511.21487254393321</v>
          </cell>
          <cell r="T57">
            <v>0</v>
          </cell>
          <cell r="U57">
            <v>0</v>
          </cell>
          <cell r="V57">
            <v>0</v>
          </cell>
          <cell r="W57">
            <v>111</v>
          </cell>
          <cell r="X57">
            <v>18.778472676255767</v>
          </cell>
          <cell r="Y57">
            <v>1896.6257403018321</v>
          </cell>
          <cell r="Z57">
            <v>18.778472676255767</v>
          </cell>
          <cell r="AA57">
            <v>1877.8472676255765</v>
          </cell>
          <cell r="AB57">
            <v>1946.8005843531373</v>
          </cell>
        </row>
        <row r="58">
          <cell r="C58" t="str">
            <v>EMSS1P75C2</v>
          </cell>
          <cell r="D58" t="str">
            <v>PM75C2</v>
          </cell>
          <cell r="E58" t="str">
            <v>1</v>
          </cell>
          <cell r="F58" t="str">
            <v>CRUCM03</v>
          </cell>
          <cell r="G58">
            <v>3</v>
          </cell>
          <cell r="N58" t="str">
            <v>BRAQA01</v>
          </cell>
          <cell r="O58">
            <v>3</v>
          </cell>
          <cell r="P58" t="str">
            <v>ACCEF01</v>
          </cell>
          <cell r="Q58">
            <v>0.01</v>
          </cell>
          <cell r="R58">
            <v>1090.2905596518235</v>
          </cell>
          <cell r="S58">
            <v>511.21487254393321</v>
          </cell>
          <cell r="T58">
            <v>0</v>
          </cell>
          <cell r="U58">
            <v>0</v>
          </cell>
          <cell r="V58">
            <v>0</v>
          </cell>
          <cell r="W58">
            <v>111</v>
          </cell>
          <cell r="X58">
            <v>17.12505432195757</v>
          </cell>
          <cell r="Y58">
            <v>1729.6304865177144</v>
          </cell>
          <cell r="Z58">
            <v>17.12505432195757</v>
          </cell>
          <cell r="AA58">
            <v>1712.5054321957568</v>
          </cell>
          <cell r="AB58">
            <v>1717.0554229143268</v>
          </cell>
        </row>
        <row r="59">
          <cell r="C59" t="str">
            <v>EMSS1P80C4</v>
          </cell>
          <cell r="D59" t="str">
            <v>PM80C4</v>
          </cell>
          <cell r="E59" t="str">
            <v>1</v>
          </cell>
          <cell r="F59" t="str">
            <v>CRUCM03</v>
          </cell>
          <cell r="G59">
            <v>3</v>
          </cell>
          <cell r="N59" t="str">
            <v>BRAQA01</v>
          </cell>
          <cell r="O59">
            <v>3</v>
          </cell>
          <cell r="P59" t="str">
            <v>ACCEF01</v>
          </cell>
          <cell r="Q59">
            <v>0.01</v>
          </cell>
          <cell r="R59">
            <v>903.39251743891828</v>
          </cell>
          <cell r="S59">
            <v>511.21487254393321</v>
          </cell>
          <cell r="T59">
            <v>0</v>
          </cell>
          <cell r="U59">
            <v>0</v>
          </cell>
          <cell r="V59">
            <v>0</v>
          </cell>
          <cell r="W59">
            <v>111</v>
          </cell>
          <cell r="X59">
            <v>15.256073899828516</v>
          </cell>
          <cell r="Y59">
            <v>1540.8634638826802</v>
          </cell>
          <cell r="Z59">
            <v>15.256073899828516</v>
          </cell>
          <cell r="AA59">
            <v>1525.6073899828516</v>
          </cell>
          <cell r="AB59">
            <v>1457.3575626046336</v>
          </cell>
        </row>
        <row r="60">
          <cell r="C60" t="str">
            <v>EMSS1P75C4</v>
          </cell>
          <cell r="D60" t="str">
            <v>PM75C4</v>
          </cell>
          <cell r="E60" t="str">
            <v>1</v>
          </cell>
          <cell r="F60" t="str">
            <v>CRUCM03</v>
          </cell>
          <cell r="G60">
            <v>3</v>
          </cell>
          <cell r="N60" t="str">
            <v>BRAQA01</v>
          </cell>
          <cell r="O60">
            <v>3</v>
          </cell>
          <cell r="P60" t="str">
            <v>ACCEF01</v>
          </cell>
          <cell r="Q60">
            <v>0.01</v>
          </cell>
          <cell r="R60">
            <v>813.79724865558785</v>
          </cell>
          <cell r="S60">
            <v>511.21487254393321</v>
          </cell>
          <cell r="T60">
            <v>0</v>
          </cell>
          <cell r="U60">
            <v>0</v>
          </cell>
          <cell r="V60">
            <v>0</v>
          </cell>
          <cell r="W60">
            <v>111</v>
          </cell>
          <cell r="X60">
            <v>14.36012121199521</v>
          </cell>
          <cell r="Y60">
            <v>1450.3722424115163</v>
          </cell>
          <cell r="Z60">
            <v>14.36012121199521</v>
          </cell>
          <cell r="AA60">
            <v>1436.0121211995211</v>
          </cell>
          <cell r="AB60">
            <v>1332.8634837934851</v>
          </cell>
        </row>
        <row r="61">
          <cell r="C61" t="str">
            <v>EMSA3P85C2</v>
          </cell>
          <cell r="D61" t="str">
            <v>PM85C2</v>
          </cell>
          <cell r="E61" t="str">
            <v>3</v>
          </cell>
          <cell r="N61" t="str">
            <v>BRAQA01</v>
          </cell>
          <cell r="O61">
            <v>6</v>
          </cell>
          <cell r="P61" t="str">
            <v>ACCEF01</v>
          </cell>
          <cell r="Q61">
            <v>0.01</v>
          </cell>
          <cell r="R61">
            <v>3963.0913340181792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222</v>
          </cell>
          <cell r="X61">
            <v>41.850913340181798</v>
          </cell>
          <cell r="Y61">
            <v>4226.9422473583618</v>
          </cell>
          <cell r="Z61">
            <v>41.850913340181798</v>
          </cell>
          <cell r="AA61">
            <v>4185.0913340181796</v>
          </cell>
          <cell r="AB61">
            <v>5566.7796723305792</v>
          </cell>
        </row>
        <row r="62">
          <cell r="C62" t="str">
            <v>EMSA3P85C3</v>
          </cell>
          <cell r="D62" t="str">
            <v>PM85C3</v>
          </cell>
          <cell r="E62" t="str">
            <v>3</v>
          </cell>
          <cell r="N62" t="str">
            <v>BRAQA01</v>
          </cell>
          <cell r="O62">
            <v>6</v>
          </cell>
          <cell r="P62" t="str">
            <v>ACCEF01</v>
          </cell>
          <cell r="Q62">
            <v>0.01</v>
          </cell>
          <cell r="R62">
            <v>3421.8579077568284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222</v>
          </cell>
          <cell r="X62">
            <v>36.438579077568285</v>
          </cell>
          <cell r="Y62">
            <v>3680.2964868343965</v>
          </cell>
          <cell r="Z62">
            <v>36.438579077568285</v>
          </cell>
          <cell r="AA62">
            <v>3643.8579077568284</v>
          </cell>
          <cell r="AB62">
            <v>4814.7270501418398</v>
          </cell>
        </row>
        <row r="63">
          <cell r="C63" t="str">
            <v>EMSA2P75C3</v>
          </cell>
          <cell r="D63" t="str">
            <v>PM75C3</v>
          </cell>
          <cell r="E63" t="str">
            <v>2</v>
          </cell>
          <cell r="N63" t="str">
            <v>BRAQA01</v>
          </cell>
          <cell r="O63">
            <v>3</v>
          </cell>
          <cell r="P63" t="str">
            <v>ACCEF01</v>
          </cell>
          <cell r="Q63">
            <v>0.01</v>
          </cell>
          <cell r="R63">
            <v>1901.3010712692173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111</v>
          </cell>
          <cell r="X63">
            <v>20.123010712692174</v>
          </cell>
          <cell r="Y63">
            <v>2032.4240819819095</v>
          </cell>
          <cell r="Z63">
            <v>20.123010712692174</v>
          </cell>
          <cell r="AA63">
            <v>2012.3010712692173</v>
          </cell>
          <cell r="AB63">
            <v>2671.8886691743478</v>
          </cell>
        </row>
        <row r="64">
          <cell r="C64" t="str">
            <v>EMSA2P75C4</v>
          </cell>
          <cell r="D64" t="str">
            <v>PM75C4</v>
          </cell>
          <cell r="E64" t="str">
            <v>2</v>
          </cell>
          <cell r="N64" t="str">
            <v>BRAQA01</v>
          </cell>
          <cell r="O64">
            <v>6</v>
          </cell>
          <cell r="P64" t="str">
            <v>ACCEF01</v>
          </cell>
          <cell r="Q64">
            <v>0.01</v>
          </cell>
          <cell r="R64">
            <v>1627.5944973111757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222</v>
          </cell>
          <cell r="X64">
            <v>18.495944973111758</v>
          </cell>
          <cell r="Y64">
            <v>1868.0904422842875</v>
          </cell>
          <cell r="Z64">
            <v>18.495944973111758</v>
          </cell>
          <cell r="AA64">
            <v>1849.5944973111757</v>
          </cell>
          <cell r="AB64">
            <v>2321.5689463565554</v>
          </cell>
        </row>
        <row r="65">
          <cell r="C65" t="str">
            <v>EMSA2P70C4</v>
          </cell>
          <cell r="D65" t="str">
            <v>PM70C4</v>
          </cell>
          <cell r="E65" t="str">
            <v>2</v>
          </cell>
          <cell r="N65" t="str">
            <v>BRAQA01</v>
          </cell>
          <cell r="O65">
            <v>6</v>
          </cell>
          <cell r="P65" t="str">
            <v>ACCEF01</v>
          </cell>
          <cell r="Q65">
            <v>0.01</v>
          </cell>
          <cell r="R65">
            <v>1459.6190134891272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222</v>
          </cell>
          <cell r="X65">
            <v>16.816190134891272</v>
          </cell>
          <cell r="Y65">
            <v>1698.4352036240184</v>
          </cell>
          <cell r="Z65">
            <v>16.816190134891272</v>
          </cell>
          <cell r="AA65">
            <v>1681.6190134891272</v>
          </cell>
          <cell r="AB65">
            <v>2088.1642877706809</v>
          </cell>
        </row>
        <row r="66">
          <cell r="C66" t="str">
            <v>EMSA2P90C2</v>
          </cell>
          <cell r="D66" t="str">
            <v>PM90C2</v>
          </cell>
          <cell r="E66" t="str">
            <v>2</v>
          </cell>
          <cell r="N66" t="str">
            <v>BRAQA01</v>
          </cell>
          <cell r="O66">
            <v>6</v>
          </cell>
          <cell r="P66" t="str">
            <v>ACCEF01</v>
          </cell>
          <cell r="Q66">
            <v>0.01</v>
          </cell>
          <cell r="R66">
            <v>2913.2532155276526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222</v>
          </cell>
          <cell r="X66">
            <v>31.352532155276528</v>
          </cell>
          <cell r="Y66">
            <v>3166.6057476829292</v>
          </cell>
          <cell r="Z66">
            <v>31.352532155276528</v>
          </cell>
          <cell r="AA66">
            <v>3135.2532155276526</v>
          </cell>
          <cell r="AB66">
            <v>4108.0125829837316</v>
          </cell>
        </row>
        <row r="67">
          <cell r="C67" t="str">
            <v>EMSA2P90C1</v>
          </cell>
          <cell r="D67" t="str">
            <v>PM90C1</v>
          </cell>
          <cell r="E67" t="str">
            <v>2</v>
          </cell>
          <cell r="N67" t="str">
            <v>BRAQA01</v>
          </cell>
          <cell r="O67">
            <v>6</v>
          </cell>
          <cell r="P67" t="str">
            <v>ACCEF01</v>
          </cell>
          <cell r="Q67">
            <v>0.01</v>
          </cell>
          <cell r="R67">
            <v>3286.913128342906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222</v>
          </cell>
          <cell r="X67">
            <v>35.089131283429062</v>
          </cell>
          <cell r="Y67">
            <v>3544.0022596263352</v>
          </cell>
          <cell r="Z67">
            <v>35.089131283429062</v>
          </cell>
          <cell r="AA67">
            <v>3508.913128342906</v>
          </cell>
          <cell r="AB67">
            <v>4627.2190909421506</v>
          </cell>
        </row>
        <row r="68">
          <cell r="C68" t="str">
            <v>EMSA2P85C3</v>
          </cell>
          <cell r="D68" t="str">
            <v>PM85C3</v>
          </cell>
          <cell r="E68" t="str">
            <v>2</v>
          </cell>
          <cell r="N68" t="str">
            <v>BRAQA01</v>
          </cell>
          <cell r="O68">
            <v>6</v>
          </cell>
          <cell r="P68" t="str">
            <v>ACCEF01</v>
          </cell>
          <cell r="Q68">
            <v>0.01</v>
          </cell>
          <cell r="R68">
            <v>2281.2386051712188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222</v>
          </cell>
          <cell r="X68">
            <v>25.032386051712187</v>
          </cell>
          <cell r="Y68">
            <v>2528.2709912229311</v>
          </cell>
          <cell r="Z68">
            <v>25.032386051712187</v>
          </cell>
          <cell r="AA68">
            <v>2503.2386051712188</v>
          </cell>
          <cell r="AB68">
            <v>3229.8180334278932</v>
          </cell>
        </row>
        <row r="69">
          <cell r="C69" t="str">
            <v>EMSA2P80C3</v>
          </cell>
          <cell r="D69" t="str">
            <v>PM80C3</v>
          </cell>
          <cell r="E69" t="str">
            <v>2</v>
          </cell>
          <cell r="N69" t="str">
            <v>BRAQA01</v>
          </cell>
          <cell r="O69">
            <v>6</v>
          </cell>
          <cell r="P69" t="str">
            <v>ACCEF01</v>
          </cell>
          <cell r="Q69">
            <v>0.01</v>
          </cell>
          <cell r="R69">
            <v>2086.8699055011493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222</v>
          </cell>
          <cell r="X69">
            <v>23.088699055011492</v>
          </cell>
          <cell r="Y69">
            <v>2331.9586045561609</v>
          </cell>
          <cell r="Z69">
            <v>23.088699055011492</v>
          </cell>
          <cell r="AA69">
            <v>2308.8699055011493</v>
          </cell>
          <cell r="AB69">
            <v>2959.7395734406382</v>
          </cell>
        </row>
        <row r="70">
          <cell r="C70" t="str">
            <v>EMSA2P85C2</v>
          </cell>
          <cell r="D70" t="str">
            <v>PM85C2</v>
          </cell>
          <cell r="E70" t="str">
            <v>2</v>
          </cell>
          <cell r="F70" t="str">
            <v>CRUCM09</v>
          </cell>
          <cell r="G70">
            <v>2</v>
          </cell>
          <cell r="J70" t="str">
            <v>BRAZM01</v>
          </cell>
          <cell r="K70">
            <v>2</v>
          </cell>
          <cell r="P70" t="str">
            <v>ACCEF01</v>
          </cell>
          <cell r="Q70">
            <v>0.01</v>
          </cell>
          <cell r="R70">
            <v>2642.0608893454528</v>
          </cell>
          <cell r="S70">
            <v>950.76470588235293</v>
          </cell>
          <cell r="T70">
            <v>0</v>
          </cell>
          <cell r="U70">
            <v>884.74229691876747</v>
          </cell>
          <cell r="V70">
            <v>0</v>
          </cell>
          <cell r="W70">
            <v>0</v>
          </cell>
          <cell r="X70">
            <v>44.775678921465733</v>
          </cell>
          <cell r="Y70">
            <v>4522.3435710680387</v>
          </cell>
          <cell r="Z70">
            <v>44.775678921465733</v>
          </cell>
          <cell r="AA70">
            <v>4477.5678921465733</v>
          </cell>
          <cell r="AB70">
            <v>4388.3285734271058</v>
          </cell>
        </row>
        <row r="71">
          <cell r="C71" t="str">
            <v>EMSA2P75C2</v>
          </cell>
          <cell r="D71" t="str">
            <v>PM75C2</v>
          </cell>
          <cell r="E71" t="str">
            <v>2</v>
          </cell>
          <cell r="N71" t="str">
            <v>BRAQA01</v>
          </cell>
          <cell r="O71">
            <v>6</v>
          </cell>
          <cell r="P71" t="str">
            <v>ACCEF01</v>
          </cell>
          <cell r="Q71">
            <v>0.01</v>
          </cell>
          <cell r="R71">
            <v>2180.581119303647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222</v>
          </cell>
          <cell r="X71">
            <v>24.025811193036471</v>
          </cell>
          <cell r="Y71">
            <v>2426.6069304966836</v>
          </cell>
          <cell r="Z71">
            <v>24.025811193036471</v>
          </cell>
          <cell r="AA71">
            <v>2402.581119303647</v>
          </cell>
          <cell r="AB71">
            <v>3089.9528245982387</v>
          </cell>
        </row>
        <row r="72">
          <cell r="C72" t="str">
            <v>EMSA2P75C1</v>
          </cell>
          <cell r="D72" t="str">
            <v>PM75C1</v>
          </cell>
          <cell r="E72" t="str">
            <v>2</v>
          </cell>
          <cell r="N72" t="str">
            <v>BRAQA01</v>
          </cell>
          <cell r="O72">
            <v>6</v>
          </cell>
          <cell r="P72" t="str">
            <v>ACCEF01</v>
          </cell>
          <cell r="Q72">
            <v>0.01</v>
          </cell>
          <cell r="R72">
            <v>2511.2647901632863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222</v>
          </cell>
          <cell r="X72">
            <v>27.332647901632864</v>
          </cell>
          <cell r="Y72">
            <v>2760.5974380649191</v>
          </cell>
          <cell r="Z72">
            <v>27.332647901632864</v>
          </cell>
          <cell r="AA72">
            <v>2733.2647901632863</v>
          </cell>
          <cell r="AB72">
            <v>3549.4431474758599</v>
          </cell>
        </row>
        <row r="73">
          <cell r="C73" t="str">
            <v>EMSA1P75C1</v>
          </cell>
          <cell r="D73" t="str">
            <v>PM75C1</v>
          </cell>
          <cell r="E73">
            <v>1</v>
          </cell>
          <cell r="N73" t="str">
            <v>BRAQA01</v>
          </cell>
          <cell r="O73">
            <v>6</v>
          </cell>
          <cell r="P73" t="str">
            <v>ACCEF01</v>
          </cell>
          <cell r="Q73">
            <v>0.01</v>
          </cell>
          <cell r="R73">
            <v>1255.6323950816432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222</v>
          </cell>
          <cell r="X73">
            <v>14.776323950816431</v>
          </cell>
          <cell r="Y73">
            <v>1492.4087190324597</v>
          </cell>
          <cell r="Z73">
            <v>14.776323950816431</v>
          </cell>
          <cell r="AA73">
            <v>1477.6323950816432</v>
          </cell>
          <cell r="AB73">
            <v>1804.7215737379299</v>
          </cell>
        </row>
        <row r="74">
          <cell r="C74" t="str">
            <v>EMSA1P85C3</v>
          </cell>
          <cell r="D74" t="str">
            <v>PM85C3</v>
          </cell>
          <cell r="E74" t="str">
            <v>1</v>
          </cell>
          <cell r="N74" t="str">
            <v>BRAQA01</v>
          </cell>
          <cell r="O74">
            <v>3</v>
          </cell>
          <cell r="P74" t="str">
            <v>ACCEF01</v>
          </cell>
          <cell r="Q74">
            <v>0.01</v>
          </cell>
          <cell r="R74">
            <v>1140.6193025856094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111</v>
          </cell>
          <cell r="X74">
            <v>12.516193025856094</v>
          </cell>
          <cell r="Y74">
            <v>1264.1354956114656</v>
          </cell>
          <cell r="Z74">
            <v>12.516193025856094</v>
          </cell>
          <cell r="AA74">
            <v>1251.6193025856094</v>
          </cell>
          <cell r="AB74">
            <v>1614.9090167139466</v>
          </cell>
        </row>
        <row r="75">
          <cell r="C75" t="str">
            <v>EMSA1P85C1</v>
          </cell>
          <cell r="D75" t="str">
            <v>PM85C1</v>
          </cell>
          <cell r="E75" t="str">
            <v>1</v>
          </cell>
          <cell r="N75" t="str">
            <v>BRAQA01</v>
          </cell>
          <cell r="O75">
            <v>3</v>
          </cell>
          <cell r="P75" t="str">
            <v>ACCEF01</v>
          </cell>
          <cell r="Q75">
            <v>0.01</v>
          </cell>
          <cell r="R75">
            <v>1515.1532558469494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111</v>
          </cell>
          <cell r="X75">
            <v>16.261532558469494</v>
          </cell>
          <cell r="Y75">
            <v>1642.4147884054189</v>
          </cell>
          <cell r="Z75">
            <v>16.261532558469494</v>
          </cell>
          <cell r="AA75">
            <v>1626.1532558469494</v>
          </cell>
          <cell r="AB75">
            <v>2135.3300180452516</v>
          </cell>
        </row>
        <row r="76">
          <cell r="C76" t="str">
            <v>EMSA1P85C4</v>
          </cell>
          <cell r="D76" t="str">
            <v>PM85C4</v>
          </cell>
          <cell r="E76" t="str">
            <v>1</v>
          </cell>
          <cell r="N76" t="str">
            <v>BRAQA01</v>
          </cell>
          <cell r="O76">
            <v>3</v>
          </cell>
          <cell r="P76" t="str">
            <v>ACCEF01</v>
          </cell>
          <cell r="Q76">
            <v>0.01</v>
          </cell>
          <cell r="R76">
            <v>993.78766606623674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111</v>
          </cell>
          <cell r="X76">
            <v>11.047876660662368</v>
          </cell>
          <cell r="Y76">
            <v>1115.8355427268991</v>
          </cell>
          <cell r="Z76">
            <v>11.047876660662368</v>
          </cell>
          <cell r="AA76">
            <v>1104.7876660662369</v>
          </cell>
          <cell r="AB76">
            <v>1410.8840768142891</v>
          </cell>
        </row>
        <row r="77">
          <cell r="C77" t="str">
            <v>EMSA1P85C2</v>
          </cell>
          <cell r="D77" t="str">
            <v>PM85C2</v>
          </cell>
          <cell r="E77" t="str">
            <v>1</v>
          </cell>
          <cell r="N77" t="str">
            <v>BRAQA01</v>
          </cell>
          <cell r="O77">
            <v>3</v>
          </cell>
          <cell r="P77" t="str">
            <v>ACCEF01</v>
          </cell>
          <cell r="Q77">
            <v>0.01</v>
          </cell>
          <cell r="R77">
            <v>1321.0304446727264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111</v>
          </cell>
          <cell r="X77">
            <v>14.320304446727263</v>
          </cell>
          <cell r="Y77">
            <v>1446.3507491194537</v>
          </cell>
          <cell r="Z77">
            <v>14.320304446727263</v>
          </cell>
          <cell r="AA77">
            <v>1432.0304446727264</v>
          </cell>
          <cell r="AB77">
            <v>1865.593224110193</v>
          </cell>
        </row>
        <row r="78">
          <cell r="C78" t="str">
            <v>EMSA1P75C2</v>
          </cell>
          <cell r="D78" t="str">
            <v>PM75C2</v>
          </cell>
          <cell r="E78" t="str">
            <v>1</v>
          </cell>
          <cell r="N78" t="str">
            <v>BRAQA01</v>
          </cell>
          <cell r="O78">
            <v>3</v>
          </cell>
          <cell r="P78" t="str">
            <v>ACCEF01</v>
          </cell>
          <cell r="Q78">
            <v>0.01</v>
          </cell>
          <cell r="R78">
            <v>1090.2905596518235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111</v>
          </cell>
          <cell r="X78">
            <v>12.012905596518236</v>
          </cell>
          <cell r="Y78">
            <v>1213.3034652483418</v>
          </cell>
          <cell r="Z78">
            <v>12.012905596518236</v>
          </cell>
          <cell r="AA78">
            <v>1201.2905596518235</v>
          </cell>
          <cell r="AB78">
            <v>1544.9764122991194</v>
          </cell>
        </row>
        <row r="79">
          <cell r="C79" t="str">
            <v>EMSA1P75C1</v>
          </cell>
          <cell r="D79" t="str">
            <v>PM75C1</v>
          </cell>
          <cell r="E79" t="str">
            <v>1</v>
          </cell>
          <cell r="N79" t="str">
            <v>BRAQA01</v>
          </cell>
          <cell r="O79">
            <v>3</v>
          </cell>
          <cell r="P79" t="str">
            <v>ACCEF01</v>
          </cell>
          <cell r="Q79">
            <v>0.01</v>
          </cell>
          <cell r="R79">
            <v>1255.6323950816432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111</v>
          </cell>
          <cell r="X79">
            <v>13.666323950816432</v>
          </cell>
          <cell r="Y79">
            <v>1380.2987190324595</v>
          </cell>
          <cell r="Z79">
            <v>13.666323950816432</v>
          </cell>
          <cell r="AA79">
            <v>1366.6323950816432</v>
          </cell>
          <cell r="AB79">
            <v>1774.7215737379299</v>
          </cell>
        </row>
        <row r="80">
          <cell r="C80" t="str">
            <v>EMSA1P80C4</v>
          </cell>
          <cell r="D80" t="str">
            <v>PM80C4</v>
          </cell>
          <cell r="E80" t="str">
            <v>1</v>
          </cell>
          <cell r="N80" t="str">
            <v>BRAQA01</v>
          </cell>
          <cell r="O80">
            <v>3</v>
          </cell>
          <cell r="P80" t="str">
            <v>ACCEF01</v>
          </cell>
          <cell r="Q80">
            <v>0.01</v>
          </cell>
          <cell r="R80">
            <v>903.39251743891828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111</v>
          </cell>
          <cell r="X80">
            <v>10.143925174389183</v>
          </cell>
          <cell r="Y80">
            <v>1024.5364426133074</v>
          </cell>
          <cell r="Z80">
            <v>10.143925174389183</v>
          </cell>
          <cell r="AA80">
            <v>1014.3925174389183</v>
          </cell>
          <cell r="AB80">
            <v>1285.2785519894262</v>
          </cell>
        </row>
        <row r="81">
          <cell r="C81" t="str">
            <v>EMSA1P75C4</v>
          </cell>
          <cell r="D81" t="str">
            <v>PM75C4</v>
          </cell>
          <cell r="E81" t="str">
            <v>1</v>
          </cell>
          <cell r="N81" t="str">
            <v>BRAQA01</v>
          </cell>
          <cell r="O81">
            <v>3</v>
          </cell>
          <cell r="P81" t="str">
            <v>ACCEF01</v>
          </cell>
          <cell r="Q81">
            <v>0.01</v>
          </cell>
          <cell r="R81">
            <v>813.79724865558785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111</v>
          </cell>
          <cell r="X81">
            <v>9.247972486555879</v>
          </cell>
          <cell r="Y81">
            <v>934.04522114214376</v>
          </cell>
          <cell r="Z81">
            <v>9.247972486555879</v>
          </cell>
          <cell r="AA81">
            <v>924.79724865558785</v>
          </cell>
          <cell r="AB81">
            <v>1160.7844731782777</v>
          </cell>
        </row>
        <row r="82">
          <cell r="C82" t="str">
            <v>EMRE2P90C2</v>
          </cell>
          <cell r="D82" t="str">
            <v>PM90C2</v>
          </cell>
          <cell r="E82" t="str">
            <v>2</v>
          </cell>
          <cell r="F82" t="str">
            <v>CRUCM03</v>
          </cell>
          <cell r="G82">
            <v>8</v>
          </cell>
          <cell r="N82" t="str">
            <v>BRAQA01</v>
          </cell>
          <cell r="O82">
            <v>4</v>
          </cell>
          <cell r="P82" t="str">
            <v>ACCEF01</v>
          </cell>
          <cell r="Q82">
            <v>0.01</v>
          </cell>
          <cell r="R82">
            <v>2913.2532155276526</v>
          </cell>
          <cell r="S82">
            <v>1363.2396601171552</v>
          </cell>
          <cell r="T82">
            <v>0</v>
          </cell>
          <cell r="U82">
            <v>0</v>
          </cell>
          <cell r="V82">
            <v>0</v>
          </cell>
          <cell r="W82">
            <v>148</v>
          </cell>
          <cell r="X82">
            <v>44.244928756448083</v>
          </cell>
          <cell r="Y82">
            <v>4468.7378044012557</v>
          </cell>
          <cell r="Z82">
            <v>44.244928756448083</v>
          </cell>
          <cell r="AA82">
            <v>4424.492875644808</v>
          </cell>
          <cell r="AB82">
            <v>4546.8899446242849</v>
          </cell>
        </row>
        <row r="83">
          <cell r="C83" t="str">
            <v>EMRE2P90C1</v>
          </cell>
          <cell r="D83" t="str">
            <v>PM90C1</v>
          </cell>
          <cell r="E83" t="str">
            <v>2</v>
          </cell>
          <cell r="F83" t="str">
            <v>CRUCM03</v>
          </cell>
          <cell r="G83">
            <v>8</v>
          </cell>
          <cell r="N83" t="str">
            <v>BRAQA01</v>
          </cell>
          <cell r="O83">
            <v>4</v>
          </cell>
          <cell r="P83" t="str">
            <v>ACCEF01</v>
          </cell>
          <cell r="Q83">
            <v>0.01</v>
          </cell>
          <cell r="R83">
            <v>3286.913128342906</v>
          </cell>
          <cell r="S83">
            <v>1363.2396601171552</v>
          </cell>
          <cell r="T83">
            <v>0</v>
          </cell>
          <cell r="U83">
            <v>0</v>
          </cell>
          <cell r="V83">
            <v>0</v>
          </cell>
          <cell r="W83">
            <v>148</v>
          </cell>
          <cell r="X83">
            <v>47.981527884600609</v>
          </cell>
          <cell r="Y83">
            <v>4846.1343163446618</v>
          </cell>
          <cell r="Z83">
            <v>47.981527884600609</v>
          </cell>
          <cell r="AA83">
            <v>4798.1527884600609</v>
          </cell>
          <cell r="AB83">
            <v>5066.0964525827039</v>
          </cell>
        </row>
        <row r="84">
          <cell r="C84" t="str">
            <v>EMRE2P85C3</v>
          </cell>
          <cell r="D84" t="str">
            <v>PM85C3</v>
          </cell>
          <cell r="E84" t="str">
            <v>2</v>
          </cell>
          <cell r="F84" t="str">
            <v>CRUCM03</v>
          </cell>
          <cell r="G84">
            <v>8</v>
          </cell>
          <cell r="N84" t="str">
            <v>BRAQA01</v>
          </cell>
          <cell r="O84">
            <v>4</v>
          </cell>
          <cell r="P84" t="str">
            <v>ACCEF01</v>
          </cell>
          <cell r="Q84">
            <v>0.01</v>
          </cell>
          <cell r="R84">
            <v>2281.2386051712188</v>
          </cell>
          <cell r="S84">
            <v>1363.2396601171552</v>
          </cell>
          <cell r="T84">
            <v>0</v>
          </cell>
          <cell r="U84">
            <v>0</v>
          </cell>
          <cell r="V84">
            <v>0</v>
          </cell>
          <cell r="W84">
            <v>148</v>
          </cell>
          <cell r="X84">
            <v>37.924782652883742</v>
          </cell>
          <cell r="Y84">
            <v>3830.4030479412577</v>
          </cell>
          <cell r="Z84">
            <v>37.924782652883742</v>
          </cell>
          <cell r="AA84">
            <v>3792.4782652883741</v>
          </cell>
          <cell r="AB84">
            <v>3668.6953950684465</v>
          </cell>
        </row>
        <row r="85">
          <cell r="C85" t="str">
            <v>EMRE2P80C3</v>
          </cell>
          <cell r="D85" t="str">
            <v>PM80C3</v>
          </cell>
          <cell r="E85" t="str">
            <v>2</v>
          </cell>
          <cell r="F85" t="str">
            <v>CRUCM03</v>
          </cell>
          <cell r="G85">
            <v>8</v>
          </cell>
          <cell r="N85" t="str">
            <v>BRAQA01</v>
          </cell>
          <cell r="O85">
            <v>4</v>
          </cell>
          <cell r="P85" t="str">
            <v>ACCEF01</v>
          </cell>
          <cell r="Q85">
            <v>0.01</v>
          </cell>
          <cell r="R85">
            <v>2086.8699055011493</v>
          </cell>
          <cell r="S85">
            <v>1363.2396601171552</v>
          </cell>
          <cell r="T85">
            <v>0</v>
          </cell>
          <cell r="U85">
            <v>0</v>
          </cell>
          <cell r="V85">
            <v>0</v>
          </cell>
          <cell r="W85">
            <v>148</v>
          </cell>
          <cell r="X85">
            <v>35.981095656183044</v>
          </cell>
          <cell r="Y85">
            <v>3634.0906612744875</v>
          </cell>
          <cell r="Z85">
            <v>35.981095656183044</v>
          </cell>
          <cell r="AA85">
            <v>3598.1095656183043</v>
          </cell>
          <cell r="AB85">
            <v>3398.6169350811915</v>
          </cell>
        </row>
        <row r="86">
          <cell r="C86" t="str">
            <v>EMRE2P85C2</v>
          </cell>
          <cell r="D86" t="str">
            <v>PM85C2</v>
          </cell>
          <cell r="E86" t="str">
            <v>2</v>
          </cell>
          <cell r="F86" t="str">
            <v>CRUCM03</v>
          </cell>
          <cell r="G86">
            <v>8</v>
          </cell>
          <cell r="N86" t="str">
            <v>BRAQA01</v>
          </cell>
          <cell r="O86">
            <v>4</v>
          </cell>
          <cell r="P86" t="str">
            <v>ACCEF01</v>
          </cell>
          <cell r="Q86">
            <v>0.01</v>
          </cell>
          <cell r="R86">
            <v>2642.0608893454528</v>
          </cell>
          <cell r="S86">
            <v>1363.2396601171552</v>
          </cell>
          <cell r="T86">
            <v>0</v>
          </cell>
          <cell r="U86">
            <v>0</v>
          </cell>
          <cell r="V86">
            <v>0</v>
          </cell>
          <cell r="W86">
            <v>148</v>
          </cell>
          <cell r="X86">
            <v>41.533005494626074</v>
          </cell>
          <cell r="Y86">
            <v>4194.8335549572339</v>
          </cell>
          <cell r="Z86">
            <v>41.533005494626074</v>
          </cell>
          <cell r="AA86">
            <v>4153.3005494626077</v>
          </cell>
          <cell r="AB86">
            <v>4170.0638098609388</v>
          </cell>
        </row>
        <row r="87">
          <cell r="C87" t="str">
            <v>EMRE2P75C2</v>
          </cell>
          <cell r="D87" t="str">
            <v>PM75C2</v>
          </cell>
          <cell r="E87" t="str">
            <v>2</v>
          </cell>
          <cell r="F87" t="str">
            <v>CRUCM03</v>
          </cell>
          <cell r="G87">
            <v>8</v>
          </cell>
          <cell r="N87" t="str">
            <v>BRAQA01</v>
          </cell>
          <cell r="O87">
            <v>4</v>
          </cell>
          <cell r="P87" t="str">
            <v>ACCEF01</v>
          </cell>
          <cell r="Q87">
            <v>0.01</v>
          </cell>
          <cell r="R87">
            <v>2180.581119303647</v>
          </cell>
          <cell r="S87">
            <v>1363.2396601171552</v>
          </cell>
          <cell r="T87">
            <v>1363.2396601171552</v>
          </cell>
          <cell r="U87">
            <v>0</v>
          </cell>
          <cell r="V87">
            <v>0</v>
          </cell>
          <cell r="W87">
            <v>148</v>
          </cell>
          <cell r="X87">
            <v>50.550604395379573</v>
          </cell>
          <cell r="Y87">
            <v>5105.6110439333361</v>
          </cell>
          <cell r="Z87">
            <v>50.550604395379573</v>
          </cell>
          <cell r="AA87">
            <v>5055.0604395379569</v>
          </cell>
          <cell r="AB87">
            <v>3528.8301862387921</v>
          </cell>
        </row>
        <row r="88">
          <cell r="C88" t="str">
            <v>EMRE2P75C1</v>
          </cell>
          <cell r="D88" t="str">
            <v>PM75C1</v>
          </cell>
          <cell r="E88" t="str">
            <v>2</v>
          </cell>
          <cell r="F88" t="str">
            <v>CRUCM03</v>
          </cell>
          <cell r="G88">
            <v>8</v>
          </cell>
          <cell r="N88" t="str">
            <v>BRAQA01</v>
          </cell>
          <cell r="O88">
            <v>4</v>
          </cell>
          <cell r="P88" t="str">
            <v>ACCEF01</v>
          </cell>
          <cell r="Q88">
            <v>0.01</v>
          </cell>
          <cell r="R88">
            <v>2511.2647901632863</v>
          </cell>
          <cell r="S88">
            <v>1363.2396601171552</v>
          </cell>
          <cell r="T88">
            <v>1363.2396601171552</v>
          </cell>
          <cell r="U88">
            <v>0</v>
          </cell>
          <cell r="V88">
            <v>0</v>
          </cell>
          <cell r="W88">
            <v>148</v>
          </cell>
          <cell r="X88">
            <v>53.857441103975965</v>
          </cell>
          <cell r="Y88">
            <v>5439.6015515015724</v>
          </cell>
          <cell r="Z88">
            <v>53.857441103975965</v>
          </cell>
          <cell r="AA88">
            <v>5385.7441103975962</v>
          </cell>
          <cell r="AB88">
            <v>3988.3205091164132</v>
          </cell>
        </row>
        <row r="89">
          <cell r="C89" t="str">
            <v>EMRE2P75C3</v>
          </cell>
          <cell r="D89" t="str">
            <v>PM75C3</v>
          </cell>
          <cell r="E89" t="str">
            <v>2</v>
          </cell>
          <cell r="F89" t="str">
            <v>CRUCM03</v>
          </cell>
          <cell r="G89">
            <v>8</v>
          </cell>
          <cell r="N89" t="str">
            <v>BRAQA01</v>
          </cell>
          <cell r="O89">
            <v>4</v>
          </cell>
          <cell r="P89" t="str">
            <v>ACCEF01</v>
          </cell>
          <cell r="Q89">
            <v>0.01</v>
          </cell>
          <cell r="R89">
            <v>1901.3010712692173</v>
          </cell>
          <cell r="S89">
            <v>1363.2396601171552</v>
          </cell>
          <cell r="T89">
            <v>0</v>
          </cell>
          <cell r="U89">
            <v>0</v>
          </cell>
          <cell r="V89">
            <v>0</v>
          </cell>
          <cell r="W89">
            <v>148</v>
          </cell>
          <cell r="X89">
            <v>34.125407313863725</v>
          </cell>
          <cell r="Y89">
            <v>3446.6661387002364</v>
          </cell>
          <cell r="Z89">
            <v>34.125407313863725</v>
          </cell>
          <cell r="AA89">
            <v>3412.5407313863725</v>
          </cell>
          <cell r="AB89">
            <v>3140.7660308149011</v>
          </cell>
        </row>
        <row r="90">
          <cell r="C90" t="str">
            <v>EMRE1P85C3</v>
          </cell>
          <cell r="D90" t="str">
            <v>PM85C3</v>
          </cell>
          <cell r="E90" t="str">
            <v>1</v>
          </cell>
          <cell r="F90" t="str">
            <v>CRUCM04</v>
          </cell>
          <cell r="G90">
            <v>2</v>
          </cell>
          <cell r="H90" t="str">
            <v>CRUCM03</v>
          </cell>
          <cell r="I90">
            <v>2</v>
          </cell>
          <cell r="N90" t="str">
            <v>BRAQA01</v>
          </cell>
          <cell r="O90">
            <v>2</v>
          </cell>
          <cell r="P90" t="str">
            <v>ACCEF01</v>
          </cell>
          <cell r="Q90">
            <v>0.01</v>
          </cell>
          <cell r="R90">
            <v>1140.6193025856094</v>
          </cell>
          <cell r="S90">
            <v>379.2810642513445</v>
          </cell>
          <cell r="T90">
            <v>340.80991502928879</v>
          </cell>
          <cell r="U90">
            <v>0</v>
          </cell>
          <cell r="V90">
            <v>0</v>
          </cell>
          <cell r="W90">
            <v>74</v>
          </cell>
          <cell r="X90">
            <v>19.347102818662428</v>
          </cell>
          <cell r="Y90">
            <v>1954.0573846849052</v>
          </cell>
          <cell r="Z90">
            <v>19.347102818662428</v>
          </cell>
          <cell r="AA90">
            <v>1934.7102818662427</v>
          </cell>
          <cell r="AB90">
            <v>1797.3029105267826</v>
          </cell>
        </row>
        <row r="91">
          <cell r="C91" t="str">
            <v>EMRE1P85C1</v>
          </cell>
          <cell r="D91" t="str">
            <v>PM85C1</v>
          </cell>
          <cell r="E91" t="str">
            <v>1</v>
          </cell>
          <cell r="F91" t="str">
            <v>CRUCM04</v>
          </cell>
          <cell r="G91">
            <v>2</v>
          </cell>
          <cell r="H91" t="str">
            <v>CRUCM03</v>
          </cell>
          <cell r="I91">
            <v>2</v>
          </cell>
          <cell r="N91" t="str">
            <v>BRAQA01</v>
          </cell>
          <cell r="O91">
            <v>2</v>
          </cell>
          <cell r="P91" t="str">
            <v>ACCEF01</v>
          </cell>
          <cell r="Q91">
            <v>0.01</v>
          </cell>
          <cell r="R91">
            <v>1515.1532558469494</v>
          </cell>
          <cell r="S91">
            <v>379.2810642513445</v>
          </cell>
          <cell r="T91">
            <v>340.80991502928879</v>
          </cell>
          <cell r="U91">
            <v>0</v>
          </cell>
          <cell r="V91">
            <v>0</v>
          </cell>
          <cell r="W91">
            <v>74</v>
          </cell>
          <cell r="X91">
            <v>23.092442351275828</v>
          </cell>
          <cell r="Y91">
            <v>2332.3366774788583</v>
          </cell>
          <cell r="Z91">
            <v>23.092442351275828</v>
          </cell>
          <cell r="AA91">
            <v>2309.2442351275827</v>
          </cell>
          <cell r="AB91">
            <v>2317.7239118580874</v>
          </cell>
        </row>
        <row r="92">
          <cell r="C92" t="str">
            <v>EMRE1P85C4</v>
          </cell>
          <cell r="D92" t="str">
            <v>PM85C4</v>
          </cell>
          <cell r="E92" t="str">
            <v>1</v>
          </cell>
          <cell r="F92" t="str">
            <v>CRUCM04</v>
          </cell>
          <cell r="G92">
            <v>2</v>
          </cell>
          <cell r="H92" t="str">
            <v>CRUCM03</v>
          </cell>
          <cell r="I92">
            <v>2</v>
          </cell>
          <cell r="N92" t="str">
            <v>BRAQA01</v>
          </cell>
          <cell r="O92">
            <v>2</v>
          </cell>
          <cell r="P92" t="str">
            <v>ACCEF01</v>
          </cell>
          <cell r="Q92">
            <v>0.01</v>
          </cell>
          <cell r="R92">
            <v>993.78766606623674</v>
          </cell>
          <cell r="S92">
            <v>379.2810642513445</v>
          </cell>
          <cell r="T92">
            <v>340.80991502928879</v>
          </cell>
          <cell r="U92">
            <v>0</v>
          </cell>
          <cell r="V92">
            <v>0</v>
          </cell>
          <cell r="W92">
            <v>74</v>
          </cell>
          <cell r="X92">
            <v>17.878786453468699</v>
          </cell>
          <cell r="Y92">
            <v>1805.7574318003385</v>
          </cell>
          <cell r="Z92">
            <v>17.878786453468699</v>
          </cell>
          <cell r="AA92">
            <v>1787.8786453468699</v>
          </cell>
          <cell r="AB92">
            <v>1593.2779706271251</v>
          </cell>
        </row>
        <row r="93">
          <cell r="C93" t="str">
            <v>EMRE1P85C2</v>
          </cell>
          <cell r="D93" t="str">
            <v>PM85C2</v>
          </cell>
          <cell r="E93" t="str">
            <v>1</v>
          </cell>
          <cell r="F93" t="str">
            <v>CRUCM04</v>
          </cell>
          <cell r="G93">
            <v>2</v>
          </cell>
          <cell r="H93" t="str">
            <v>CRUCM03</v>
          </cell>
          <cell r="I93">
            <v>2</v>
          </cell>
          <cell r="N93" t="str">
            <v>BRAQA01</v>
          </cell>
          <cell r="O93">
            <v>2</v>
          </cell>
          <cell r="P93" t="str">
            <v>ACCEF01</v>
          </cell>
          <cell r="Q93">
            <v>0.01</v>
          </cell>
          <cell r="R93">
            <v>1321.0304446727264</v>
          </cell>
          <cell r="S93">
            <v>379.2810642513445</v>
          </cell>
          <cell r="T93">
            <v>340.80991502928879</v>
          </cell>
          <cell r="U93">
            <v>0</v>
          </cell>
          <cell r="V93">
            <v>0</v>
          </cell>
          <cell r="W93">
            <v>74</v>
          </cell>
          <cell r="X93">
            <v>21.151214239533598</v>
          </cell>
          <cell r="Y93">
            <v>2136.2726381928933</v>
          </cell>
          <cell r="Z93">
            <v>21.151214239533598</v>
          </cell>
          <cell r="AA93">
            <v>2115.1214239533597</v>
          </cell>
          <cell r="AB93">
            <v>2047.987117923029</v>
          </cell>
        </row>
        <row r="94">
          <cell r="C94" t="str">
            <v>EMRE1P75C2</v>
          </cell>
          <cell r="D94" t="str">
            <v>PM75C2</v>
          </cell>
          <cell r="E94" t="str">
            <v>1</v>
          </cell>
          <cell r="F94" t="str">
            <v>CRUCM04</v>
          </cell>
          <cell r="G94">
            <v>2</v>
          </cell>
          <cell r="H94" t="str">
            <v>CRUCM03</v>
          </cell>
          <cell r="I94">
            <v>2</v>
          </cell>
          <cell r="N94" t="str">
            <v>BRAQA01</v>
          </cell>
          <cell r="O94">
            <v>2</v>
          </cell>
          <cell r="P94" t="str">
            <v>ACCEF01</v>
          </cell>
          <cell r="Q94">
            <v>0.01</v>
          </cell>
          <cell r="R94">
            <v>1090.2905596518235</v>
          </cell>
          <cell r="S94">
            <v>379.2810642513445</v>
          </cell>
          <cell r="T94">
            <v>340.80991502928879</v>
          </cell>
          <cell r="U94">
            <v>0</v>
          </cell>
          <cell r="V94">
            <v>0</v>
          </cell>
          <cell r="W94">
            <v>74</v>
          </cell>
          <cell r="X94">
            <v>18.843815389324568</v>
          </cell>
          <cell r="Y94">
            <v>1903.2253543217814</v>
          </cell>
          <cell r="Z94">
            <v>18.843815389324568</v>
          </cell>
          <cell r="AA94">
            <v>1884.3815389324568</v>
          </cell>
          <cell r="AB94">
            <v>1727.3703061119554</v>
          </cell>
        </row>
        <row r="95">
          <cell r="C95" t="str">
            <v>EMRE1P75C1</v>
          </cell>
          <cell r="D95" t="str">
            <v>PM75C1</v>
          </cell>
          <cell r="E95" t="str">
            <v>1</v>
          </cell>
          <cell r="F95" t="str">
            <v>CRUCM03</v>
          </cell>
          <cell r="G95">
            <v>8</v>
          </cell>
          <cell r="N95" t="str">
            <v>BRAQA01</v>
          </cell>
          <cell r="O95">
            <v>4</v>
          </cell>
          <cell r="P95" t="str">
            <v>ACCEF01</v>
          </cell>
          <cell r="Q95">
            <v>0.01</v>
          </cell>
          <cell r="R95">
            <v>1255.6323950816432</v>
          </cell>
          <cell r="S95">
            <v>1363.2396601171552</v>
          </cell>
          <cell r="T95">
            <v>0</v>
          </cell>
          <cell r="U95">
            <v>0</v>
          </cell>
          <cell r="V95">
            <v>0</v>
          </cell>
          <cell r="W95">
            <v>148</v>
          </cell>
          <cell r="X95">
            <v>27.668720551987981</v>
          </cell>
          <cell r="Y95">
            <v>2794.540775750786</v>
          </cell>
          <cell r="Z95">
            <v>27.668720551987981</v>
          </cell>
          <cell r="AA95">
            <v>2766.8720551987981</v>
          </cell>
          <cell r="AB95">
            <v>2243.598935378483</v>
          </cell>
        </row>
        <row r="96">
          <cell r="C96" t="str">
            <v>EMRE1P80C4</v>
          </cell>
          <cell r="D96" t="str">
            <v>PM80C4</v>
          </cell>
          <cell r="E96" t="str">
            <v>1</v>
          </cell>
          <cell r="F96" t="str">
            <v>CRUCM04</v>
          </cell>
          <cell r="G96">
            <v>1</v>
          </cell>
          <cell r="H96" t="str">
            <v>CRUCM03</v>
          </cell>
          <cell r="I96">
            <v>2</v>
          </cell>
          <cell r="P96" t="str">
            <v>ACCEF01</v>
          </cell>
          <cell r="Q96">
            <v>0.01</v>
          </cell>
          <cell r="R96">
            <v>903.39251743891828</v>
          </cell>
          <cell r="S96">
            <v>189.64053212567225</v>
          </cell>
          <cell r="T96">
            <v>340.80991502928879</v>
          </cell>
          <cell r="U96">
            <v>0</v>
          </cell>
          <cell r="V96">
            <v>0</v>
          </cell>
          <cell r="W96">
            <v>0</v>
          </cell>
          <cell r="X96">
            <v>14.338429645938794</v>
          </cell>
          <cell r="Y96">
            <v>1448.181394239818</v>
          </cell>
          <cell r="Z96">
            <v>14.338429645938794</v>
          </cell>
          <cell r="AA96">
            <v>1433.8429645938793</v>
          </cell>
          <cell r="AB96">
            <v>1408.8351691009134</v>
          </cell>
        </row>
        <row r="97">
          <cell r="C97" t="str">
            <v>EMRE1P75C4</v>
          </cell>
          <cell r="D97" t="str">
            <v>PM75C4</v>
          </cell>
          <cell r="E97" t="str">
            <v>1</v>
          </cell>
          <cell r="F97" t="str">
            <v>CRUCM04</v>
          </cell>
          <cell r="G97">
            <v>1</v>
          </cell>
          <cell r="H97" t="str">
            <v>CRUCM03</v>
          </cell>
          <cell r="I97">
            <v>2</v>
          </cell>
          <cell r="P97" t="str">
            <v>ACCEF01</v>
          </cell>
          <cell r="Q97">
            <v>0.01</v>
          </cell>
          <cell r="R97">
            <v>813.79724865558785</v>
          </cell>
          <cell r="S97">
            <v>189.64053212567225</v>
          </cell>
          <cell r="T97">
            <v>340.80991502928879</v>
          </cell>
          <cell r="U97">
            <v>0</v>
          </cell>
          <cell r="V97">
            <v>0</v>
          </cell>
          <cell r="W97">
            <v>0</v>
          </cell>
          <cell r="X97">
            <v>13.442476958105489</v>
          </cell>
          <cell r="Y97">
            <v>1357.6901727686545</v>
          </cell>
          <cell r="Z97">
            <v>13.442476958105489</v>
          </cell>
          <cell r="AA97">
            <v>1344.247695810549</v>
          </cell>
          <cell r="AB97">
            <v>1284.3410902897649</v>
          </cell>
        </row>
        <row r="98">
          <cell r="C98" t="str">
            <v>EMAM6P90CH1</v>
          </cell>
          <cell r="D98" t="str">
            <v>PM90CH1</v>
          </cell>
          <cell r="E98" t="str">
            <v>6</v>
          </cell>
          <cell r="N98" t="str">
            <v>BRAQA01</v>
          </cell>
          <cell r="O98">
            <v>6</v>
          </cell>
          <cell r="P98" t="str">
            <v>ACCEF01</v>
          </cell>
          <cell r="Q98">
            <v>0.01</v>
          </cell>
          <cell r="R98">
            <v>11189.080618180173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222</v>
          </cell>
          <cell r="X98">
            <v>114.11080618180173</v>
          </cell>
          <cell r="Y98">
            <v>11525.191424361974</v>
          </cell>
          <cell r="Z98">
            <v>114.11080618180173</v>
          </cell>
          <cell r="AA98">
            <v>11411.080618180173</v>
          </cell>
          <cell r="AB98">
            <v>15607.408956076306</v>
          </cell>
        </row>
        <row r="99">
          <cell r="C99" t="str">
            <v>EMAM6P90CH2</v>
          </cell>
          <cell r="D99" t="str">
            <v>PM90CH2</v>
          </cell>
          <cell r="E99" t="str">
            <v>6</v>
          </cell>
          <cell r="N99" t="str">
            <v>BRAQA01</v>
          </cell>
          <cell r="O99">
            <v>6</v>
          </cell>
          <cell r="P99" t="str">
            <v>ACCEF01</v>
          </cell>
          <cell r="Q99">
            <v>0.01</v>
          </cell>
          <cell r="R99">
            <v>12601.499985073811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222</v>
          </cell>
          <cell r="X99">
            <v>128.23499985073812</v>
          </cell>
          <cell r="Y99">
            <v>12951.734984924549</v>
          </cell>
          <cell r="Z99">
            <v>128.23499985073812</v>
          </cell>
          <cell r="AA99">
            <v>12823.499985073811</v>
          </cell>
          <cell r="AB99">
            <v>17569.988569534249</v>
          </cell>
        </row>
        <row r="100">
          <cell r="C100" t="str">
            <v>EMAM6P90C1</v>
          </cell>
          <cell r="D100" t="str">
            <v>PM90C1</v>
          </cell>
          <cell r="E100" t="str">
            <v>6</v>
          </cell>
          <cell r="L100" t="str">
            <v>MENSM01</v>
          </cell>
          <cell r="M100">
            <v>6</v>
          </cell>
          <cell r="N100" t="str">
            <v>BRAQA01</v>
          </cell>
          <cell r="O100">
            <v>6</v>
          </cell>
          <cell r="P100" t="str">
            <v>ACCEF01</v>
          </cell>
          <cell r="Q100">
            <v>0.01</v>
          </cell>
          <cell r="R100">
            <v>9860.739385028719</v>
          </cell>
          <cell r="S100">
            <v>0</v>
          </cell>
          <cell r="T100">
            <v>0</v>
          </cell>
          <cell r="U100">
            <v>0</v>
          </cell>
          <cell r="V100">
            <v>460.66666666666663</v>
          </cell>
          <cell r="W100">
            <v>222</v>
          </cell>
          <cell r="X100">
            <v>105.43406051695385</v>
          </cell>
          <cell r="Y100">
            <v>10648.84011221234</v>
          </cell>
          <cell r="Z100">
            <v>105.43406051695385</v>
          </cell>
          <cell r="AA100">
            <v>10543.406051695385</v>
          </cell>
          <cell r="AB100">
            <v>13876.390949482662</v>
          </cell>
        </row>
        <row r="101">
          <cell r="C101" t="str">
            <v>EMAM2P85C3</v>
          </cell>
          <cell r="D101" t="str">
            <v>PM85C3</v>
          </cell>
          <cell r="E101" t="str">
            <v>2</v>
          </cell>
          <cell r="L101" t="str">
            <v>MENSM01</v>
          </cell>
          <cell r="M101">
            <v>6</v>
          </cell>
          <cell r="N101" t="str">
            <v>BRAQA01</v>
          </cell>
          <cell r="O101">
            <v>6</v>
          </cell>
          <cell r="P101" t="str">
            <v>ACCEF01</v>
          </cell>
          <cell r="Q101">
            <v>0.01</v>
          </cell>
          <cell r="R101">
            <v>2281.2386051712188</v>
          </cell>
          <cell r="S101">
            <v>0</v>
          </cell>
          <cell r="T101">
            <v>0</v>
          </cell>
          <cell r="U101">
            <v>0</v>
          </cell>
          <cell r="V101">
            <v>460.66666666666663</v>
          </cell>
          <cell r="W101">
            <v>222</v>
          </cell>
          <cell r="X101">
            <v>29.639052718378853</v>
          </cell>
          <cell r="Y101">
            <v>2993.5443245562642</v>
          </cell>
          <cell r="Z101">
            <v>29.639052718378853</v>
          </cell>
          <cell r="AA101">
            <v>2963.9052718378853</v>
          </cell>
          <cell r="AB101">
            <v>3344.5517100841053</v>
          </cell>
        </row>
        <row r="102">
          <cell r="C102" t="str">
            <v>EMAM3P85C2</v>
          </cell>
          <cell r="D102" t="str">
            <v>PM85C2</v>
          </cell>
          <cell r="E102" t="str">
            <v>3</v>
          </cell>
          <cell r="L102" t="str">
            <v>MENSM01</v>
          </cell>
          <cell r="M102">
            <v>3</v>
          </cell>
          <cell r="N102" t="str">
            <v>BRAQA01</v>
          </cell>
          <cell r="O102">
            <v>3</v>
          </cell>
          <cell r="P102" t="str">
            <v>ACCEF01</v>
          </cell>
          <cell r="Q102">
            <v>0.01</v>
          </cell>
          <cell r="R102">
            <v>3963.0913340181792</v>
          </cell>
          <cell r="S102">
            <v>0</v>
          </cell>
          <cell r="T102">
            <v>0</v>
          </cell>
          <cell r="U102">
            <v>0</v>
          </cell>
          <cell r="V102">
            <v>230.33333333333331</v>
          </cell>
          <cell r="W102">
            <v>111</v>
          </cell>
          <cell r="X102">
            <v>43.044246673515126</v>
          </cell>
          <cell r="Y102">
            <v>4347.4689140250275</v>
          </cell>
          <cell r="Z102">
            <v>43.044246673515126</v>
          </cell>
          <cell r="AA102">
            <v>4304.4246673515127</v>
          </cell>
          <cell r="AB102">
            <v>5594.1465106586847</v>
          </cell>
        </row>
        <row r="103">
          <cell r="C103" t="str">
            <v>EMAM2P80C3</v>
          </cell>
          <cell r="D103" t="str">
            <v>PM80C3</v>
          </cell>
          <cell r="E103" t="str">
            <v>2</v>
          </cell>
          <cell r="N103" t="str">
            <v>BRAQA01</v>
          </cell>
          <cell r="O103">
            <v>6</v>
          </cell>
          <cell r="P103" t="str">
            <v>ACCEF01</v>
          </cell>
          <cell r="Q103">
            <v>0.01</v>
          </cell>
          <cell r="R103">
            <v>2086.8699055011493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222</v>
          </cell>
          <cell r="X103">
            <v>23.088699055011492</v>
          </cell>
          <cell r="Y103">
            <v>2331.9586045561609</v>
          </cell>
          <cell r="Z103">
            <v>23.088699055011492</v>
          </cell>
          <cell r="AA103">
            <v>2308.8699055011493</v>
          </cell>
          <cell r="AB103">
            <v>2959.7395734406382</v>
          </cell>
        </row>
        <row r="104">
          <cell r="C104" t="str">
            <v>EMAM6P85C2</v>
          </cell>
          <cell r="D104" t="str">
            <v>PM85C2</v>
          </cell>
          <cell r="E104" t="str">
            <v>6</v>
          </cell>
          <cell r="N104" t="str">
            <v>BRAQA01</v>
          </cell>
          <cell r="O104">
            <v>6</v>
          </cell>
          <cell r="P104" t="str">
            <v>ACCEF01</v>
          </cell>
          <cell r="Q104">
            <v>0.01</v>
          </cell>
          <cell r="R104">
            <v>7926.1826680363583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222</v>
          </cell>
          <cell r="X104">
            <v>81.481826680363582</v>
          </cell>
          <cell r="Y104">
            <v>8229.6644947167224</v>
          </cell>
          <cell r="Z104">
            <v>81.481826680363582</v>
          </cell>
          <cell r="AA104">
            <v>8148.1826680363583</v>
          </cell>
          <cell r="AB104">
            <v>11073.559344661158</v>
          </cell>
        </row>
        <row r="105">
          <cell r="C105" t="str">
            <v>EMAM6P90C1</v>
          </cell>
          <cell r="D105" t="str">
            <v>PM90C1</v>
          </cell>
          <cell r="E105" t="str">
            <v>6</v>
          </cell>
          <cell r="N105" t="str">
            <v>BRAQA01</v>
          </cell>
          <cell r="O105">
            <v>6</v>
          </cell>
          <cell r="P105" t="str">
            <v>ACCEF01</v>
          </cell>
          <cell r="Q105">
            <v>0.01</v>
          </cell>
          <cell r="R105">
            <v>9860.739385028719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222</v>
          </cell>
          <cell r="X105">
            <v>100.82739385028719</v>
          </cell>
          <cell r="Y105">
            <v>10183.566778879007</v>
          </cell>
          <cell r="Z105">
            <v>100.82739385028719</v>
          </cell>
          <cell r="AA105">
            <v>10082.739385028719</v>
          </cell>
          <cell r="AB105">
            <v>13761.657272826451</v>
          </cell>
        </row>
        <row r="106">
          <cell r="C106" t="str">
            <v>EMAM6P90C2</v>
          </cell>
          <cell r="D106" t="str">
            <v>PM90C2</v>
          </cell>
          <cell r="E106" t="str">
            <v>6</v>
          </cell>
          <cell r="N106" t="str">
            <v>BRAQA01</v>
          </cell>
          <cell r="O106">
            <v>6</v>
          </cell>
          <cell r="P106" t="str">
            <v>ACCEF01</v>
          </cell>
          <cell r="Q106">
            <v>0.01</v>
          </cell>
          <cell r="R106">
            <v>8739.7596465829574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222</v>
          </cell>
          <cell r="X106">
            <v>89.617596465829578</v>
          </cell>
          <cell r="Y106">
            <v>9051.3772430487861</v>
          </cell>
          <cell r="Z106">
            <v>89.617596465829578</v>
          </cell>
          <cell r="AA106">
            <v>8961.7596465829574</v>
          </cell>
          <cell r="AB106">
            <v>12204.037748951196</v>
          </cell>
        </row>
        <row r="107">
          <cell r="C107" t="str">
            <v>EMAM2P90C2</v>
          </cell>
          <cell r="D107" t="str">
            <v>PM90C2</v>
          </cell>
          <cell r="E107" t="str">
            <v>2</v>
          </cell>
          <cell r="P107" t="str">
            <v>ACCEF01</v>
          </cell>
          <cell r="Q107">
            <v>0.01</v>
          </cell>
          <cell r="R107">
            <v>2913.2532155276526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29.132532155276525</v>
          </cell>
          <cell r="Y107">
            <v>2942.3857476829294</v>
          </cell>
          <cell r="Z107">
            <v>29.132532155276525</v>
          </cell>
          <cell r="AA107">
            <v>2913.2532155276526</v>
          </cell>
          <cell r="AB107">
            <v>4048.0125829837316</v>
          </cell>
        </row>
        <row r="108">
          <cell r="C108" t="str">
            <v>EMAM2P90C1</v>
          </cell>
          <cell r="D108" t="str">
            <v>PM90C1</v>
          </cell>
          <cell r="E108" t="str">
            <v>2</v>
          </cell>
          <cell r="P108" t="str">
            <v>ACCEF01</v>
          </cell>
          <cell r="Q108">
            <v>0.01</v>
          </cell>
          <cell r="R108">
            <v>3286.913128342906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32.869131283429063</v>
          </cell>
          <cell r="Y108">
            <v>3319.782259626335</v>
          </cell>
          <cell r="Z108">
            <v>32.869131283429063</v>
          </cell>
          <cell r="AA108">
            <v>3286.913128342906</v>
          </cell>
          <cell r="AB108">
            <v>4567.2190909421506</v>
          </cell>
        </row>
        <row r="109">
          <cell r="C109" t="str">
            <v>EMAM2P85C2</v>
          </cell>
          <cell r="D109" t="str">
            <v>PM85C2</v>
          </cell>
          <cell r="E109" t="str">
            <v>2</v>
          </cell>
          <cell r="P109" t="str">
            <v>ACCEF01</v>
          </cell>
          <cell r="Q109">
            <v>0.01</v>
          </cell>
          <cell r="R109">
            <v>2642.0608893454528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26.420608893454528</v>
          </cell>
          <cell r="Y109">
            <v>2668.4814982389071</v>
          </cell>
          <cell r="Z109">
            <v>26.420608893454528</v>
          </cell>
          <cell r="AA109">
            <v>2642.0608893454528</v>
          </cell>
          <cell r="AB109">
            <v>3671.186448220386</v>
          </cell>
        </row>
        <row r="110">
          <cell r="C110" t="str">
            <v>EMAM3P85C3</v>
          </cell>
          <cell r="D110" t="str">
            <v>PM85C3</v>
          </cell>
          <cell r="E110" t="str">
            <v>3</v>
          </cell>
          <cell r="N110" t="str">
            <v>BRAQA01</v>
          </cell>
          <cell r="O110">
            <v>3</v>
          </cell>
          <cell r="P110" t="str">
            <v>ACCEF01</v>
          </cell>
          <cell r="Q110">
            <v>0.01</v>
          </cell>
          <cell r="R110">
            <v>3421.8579077568284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111</v>
          </cell>
          <cell r="X110">
            <v>35.328579077568286</v>
          </cell>
          <cell r="Y110">
            <v>3568.1864868343964</v>
          </cell>
          <cell r="Z110">
            <v>35.328579077568286</v>
          </cell>
          <cell r="AA110">
            <v>3532.8579077568284</v>
          </cell>
          <cell r="AB110">
            <v>4784.7270501418398</v>
          </cell>
        </row>
        <row r="111">
          <cell r="C111" t="str">
            <v>EMAM3P85C2</v>
          </cell>
          <cell r="D111" t="str">
            <v>PM85C2</v>
          </cell>
          <cell r="E111" t="str">
            <v>3</v>
          </cell>
          <cell r="N111" t="str">
            <v>BRAQA01</v>
          </cell>
          <cell r="O111">
            <v>3</v>
          </cell>
          <cell r="P111" t="str">
            <v>ACCEF01</v>
          </cell>
          <cell r="Q111">
            <v>0.01</v>
          </cell>
          <cell r="R111">
            <v>3963.0913340181792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111</v>
          </cell>
          <cell r="X111">
            <v>40.740913340181791</v>
          </cell>
          <cell r="Y111">
            <v>4114.8322473583612</v>
          </cell>
          <cell r="Z111">
            <v>40.740913340181791</v>
          </cell>
          <cell r="AA111">
            <v>4074.0913340181792</v>
          </cell>
          <cell r="AB111">
            <v>5536.7796723305792</v>
          </cell>
        </row>
        <row r="112">
          <cell r="C112" t="str">
            <v>EMAM2P75C2</v>
          </cell>
          <cell r="D112" t="str">
            <v>PM75C2</v>
          </cell>
          <cell r="E112" t="str">
            <v>2</v>
          </cell>
          <cell r="P112" t="str">
            <v>ACCEF01</v>
          </cell>
          <cell r="Q112">
            <v>0.01</v>
          </cell>
          <cell r="R112">
            <v>2180.581119303647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21.805811193036472</v>
          </cell>
          <cell r="Y112">
            <v>2202.3869304966834</v>
          </cell>
          <cell r="Z112">
            <v>21.805811193036472</v>
          </cell>
          <cell r="AA112">
            <v>2180.581119303647</v>
          </cell>
          <cell r="AB112">
            <v>3029.9528245982387</v>
          </cell>
        </row>
        <row r="113">
          <cell r="C113" t="str">
            <v>EMAM2P75C3</v>
          </cell>
          <cell r="D113" t="str">
            <v>PM75C3</v>
          </cell>
          <cell r="E113" t="str">
            <v>2</v>
          </cell>
          <cell r="P113" t="str">
            <v>ACCEF01</v>
          </cell>
          <cell r="Q113">
            <v>0.01</v>
          </cell>
          <cell r="R113">
            <v>1901.3010712692173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19.013010712692175</v>
          </cell>
          <cell r="Y113">
            <v>1920.3140819819096</v>
          </cell>
          <cell r="Z113">
            <v>19.013010712692175</v>
          </cell>
          <cell r="AA113">
            <v>1901.3010712692173</v>
          </cell>
          <cell r="AB113">
            <v>2641.8886691743478</v>
          </cell>
        </row>
        <row r="114">
          <cell r="C114" t="str">
            <v>EMAM2P75C1</v>
          </cell>
          <cell r="D114" t="str">
            <v>PM75C1</v>
          </cell>
          <cell r="E114" t="str">
            <v>2</v>
          </cell>
          <cell r="P114" t="str">
            <v>ACCEF01</v>
          </cell>
          <cell r="Q114">
            <v>0.01</v>
          </cell>
          <cell r="R114">
            <v>2511.2647901632863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25.112647901632865</v>
          </cell>
          <cell r="Y114">
            <v>2536.3774380649193</v>
          </cell>
          <cell r="Z114">
            <v>25.112647901632865</v>
          </cell>
          <cell r="AA114">
            <v>2511.2647901632863</v>
          </cell>
          <cell r="AB114">
            <v>3489.4431474758599</v>
          </cell>
        </row>
        <row r="115">
          <cell r="C115" t="str">
            <v>EMAM2P75C4</v>
          </cell>
          <cell r="D115" t="str">
            <v>PM75C4</v>
          </cell>
          <cell r="E115" t="str">
            <v>2</v>
          </cell>
          <cell r="P115" t="str">
            <v>ACCEF01</v>
          </cell>
          <cell r="Q115">
            <v>0.01</v>
          </cell>
          <cell r="R115">
            <v>1627.5944973111757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16.275944973111756</v>
          </cell>
          <cell r="Y115">
            <v>1643.8704422842875</v>
          </cell>
          <cell r="Z115">
            <v>16.275944973111756</v>
          </cell>
          <cell r="AA115">
            <v>1627.5944973111757</v>
          </cell>
          <cell r="AB115">
            <v>2261.5689463565554</v>
          </cell>
        </row>
        <row r="116">
          <cell r="C116" t="str">
            <v>EMAM2P70C4</v>
          </cell>
          <cell r="D116" t="str">
            <v>PM70C4</v>
          </cell>
          <cell r="E116" t="str">
            <v>2</v>
          </cell>
          <cell r="P116" t="str">
            <v>ACCEF01</v>
          </cell>
          <cell r="Q116">
            <v>0.01</v>
          </cell>
          <cell r="R116">
            <v>1459.6190134891272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14.596190134891271</v>
          </cell>
          <cell r="Y116">
            <v>1474.2152036240184</v>
          </cell>
          <cell r="Z116">
            <v>14.596190134891271</v>
          </cell>
          <cell r="AA116">
            <v>1459.6190134891272</v>
          </cell>
          <cell r="AB116">
            <v>2028.1642877706809</v>
          </cell>
        </row>
        <row r="117">
          <cell r="C117" t="str">
            <v>EMAM1P85C3</v>
          </cell>
          <cell r="D117" t="str">
            <v>PM85C3</v>
          </cell>
          <cell r="E117" t="str">
            <v>1</v>
          </cell>
          <cell r="P117" t="str">
            <v>ACCEF01</v>
          </cell>
          <cell r="Q117">
            <v>0.01</v>
          </cell>
          <cell r="R117">
            <v>1140.6193025856094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11.406193025856094</v>
          </cell>
          <cell r="Y117">
            <v>1152.0254956114654</v>
          </cell>
          <cell r="Z117">
            <v>11.406193025856094</v>
          </cell>
          <cell r="AA117">
            <v>1140.6193025856094</v>
          </cell>
          <cell r="AB117">
            <v>1584.9090167139466</v>
          </cell>
        </row>
        <row r="118">
          <cell r="C118" t="str">
            <v>EMAM1P85C1</v>
          </cell>
          <cell r="D118" t="str">
            <v>PM85C1</v>
          </cell>
          <cell r="E118" t="str">
            <v>1</v>
          </cell>
          <cell r="P118" t="str">
            <v>ACCEF01</v>
          </cell>
          <cell r="Q118">
            <v>0.01</v>
          </cell>
          <cell r="R118">
            <v>1515.1532558469494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15.151532558469494</v>
          </cell>
          <cell r="Y118">
            <v>1530.3047884054188</v>
          </cell>
          <cell r="Z118">
            <v>15.151532558469494</v>
          </cell>
          <cell r="AA118">
            <v>1515.1532558469494</v>
          </cell>
          <cell r="AB118">
            <v>2105.3300180452516</v>
          </cell>
        </row>
        <row r="119">
          <cell r="C119" t="str">
            <v>EMAM1P85C4</v>
          </cell>
          <cell r="D119" t="str">
            <v>PM85C4</v>
          </cell>
          <cell r="E119" t="str">
            <v>1</v>
          </cell>
          <cell r="P119" t="str">
            <v>ACCEF01</v>
          </cell>
          <cell r="Q119">
            <v>0.01</v>
          </cell>
          <cell r="R119">
            <v>993.78766606623674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9.9378766606623667</v>
          </cell>
          <cell r="Y119">
            <v>1003.7255427268991</v>
          </cell>
          <cell r="Z119">
            <v>9.9378766606623667</v>
          </cell>
          <cell r="AA119">
            <v>993.78766606623674</v>
          </cell>
          <cell r="AB119">
            <v>1380.8840768142891</v>
          </cell>
        </row>
        <row r="120">
          <cell r="C120" t="str">
            <v>EMAM1P85C2</v>
          </cell>
          <cell r="D120" t="str">
            <v>PM85C2</v>
          </cell>
          <cell r="E120" t="str">
            <v>1</v>
          </cell>
          <cell r="P120" t="str">
            <v>ACCEF01</v>
          </cell>
          <cell r="Q120">
            <v>0.01</v>
          </cell>
          <cell r="R120">
            <v>1321.0304446727264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13.210304446727264</v>
          </cell>
          <cell r="Y120">
            <v>1334.2407491194535</v>
          </cell>
          <cell r="Z120">
            <v>13.210304446727264</v>
          </cell>
          <cell r="AA120">
            <v>1321.0304446727264</v>
          </cell>
          <cell r="AB120">
            <v>1835.593224110193</v>
          </cell>
        </row>
        <row r="121">
          <cell r="C121" t="str">
            <v>EMAM1P75C2</v>
          </cell>
          <cell r="D121" t="str">
            <v>PM75C2</v>
          </cell>
          <cell r="E121" t="str">
            <v>1</v>
          </cell>
          <cell r="P121" t="str">
            <v>ACCEF01</v>
          </cell>
          <cell r="Q121">
            <v>0.01</v>
          </cell>
          <cell r="R121">
            <v>1090.2905596518235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10.902905596518236</v>
          </cell>
          <cell r="Y121">
            <v>1101.1934652483417</v>
          </cell>
          <cell r="Z121">
            <v>10.902905596518236</v>
          </cell>
          <cell r="AA121">
            <v>1090.2905596518235</v>
          </cell>
          <cell r="AB121">
            <v>1514.9764122991194</v>
          </cell>
        </row>
        <row r="122">
          <cell r="C122" t="str">
            <v>EMAM1P75C1</v>
          </cell>
          <cell r="D122" t="str">
            <v>PM75C1</v>
          </cell>
          <cell r="E122" t="str">
            <v>1</v>
          </cell>
          <cell r="P122" t="str">
            <v>ACCEF01</v>
          </cell>
          <cell r="Q122">
            <v>0.01</v>
          </cell>
          <cell r="R122">
            <v>1255.6323950816432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12.556323950816433</v>
          </cell>
          <cell r="Y122">
            <v>1268.1887190324596</v>
          </cell>
          <cell r="Z122">
            <v>12.556323950816433</v>
          </cell>
          <cell r="AA122">
            <v>1255.6323950816432</v>
          </cell>
          <cell r="AB122">
            <v>1744.7215737379299</v>
          </cell>
        </row>
        <row r="123">
          <cell r="C123" t="str">
            <v>EMAM1P80C4</v>
          </cell>
          <cell r="D123" t="str">
            <v>PM80C4</v>
          </cell>
          <cell r="E123" t="str">
            <v>1</v>
          </cell>
          <cell r="P123" t="str">
            <v>ACCEF01</v>
          </cell>
          <cell r="Q123">
            <v>0.01</v>
          </cell>
          <cell r="R123">
            <v>903.39251743891828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9.0339251743891822</v>
          </cell>
          <cell r="Y123">
            <v>912.42644261330747</v>
          </cell>
          <cell r="Z123">
            <v>9.0339251743891822</v>
          </cell>
          <cell r="AA123">
            <v>903.39251743891828</v>
          </cell>
          <cell r="AB123">
            <v>1255.2785519894262</v>
          </cell>
        </row>
        <row r="124">
          <cell r="C124" t="str">
            <v>EMAM1P75C4</v>
          </cell>
          <cell r="D124" t="str">
            <v>PM75C4</v>
          </cell>
          <cell r="E124" t="str">
            <v>1</v>
          </cell>
          <cell r="P124" t="str">
            <v>ACCEF01</v>
          </cell>
          <cell r="Q124">
            <v>0.01</v>
          </cell>
          <cell r="R124">
            <v>813.79724865558785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8.1379724865558778</v>
          </cell>
          <cell r="Y124">
            <v>821.93522114214375</v>
          </cell>
          <cell r="Z124">
            <v>8.1379724865558778</v>
          </cell>
          <cell r="AA124">
            <v>813.79724865558785</v>
          </cell>
          <cell r="AB124">
            <v>1130.7844731782777</v>
          </cell>
        </row>
        <row r="125">
          <cell r="C125" t="str">
            <v>EMSU2P75C2</v>
          </cell>
          <cell r="D125" t="str">
            <v>PM75C2</v>
          </cell>
          <cell r="E125" t="str">
            <v>2</v>
          </cell>
          <cell r="F125" t="str">
            <v>CRUCM10</v>
          </cell>
          <cell r="G125">
            <v>2</v>
          </cell>
          <cell r="J125" t="str">
            <v>BRAZM02</v>
          </cell>
          <cell r="K125">
            <v>1</v>
          </cell>
          <cell r="P125" t="str">
            <v>ACCEF01</v>
          </cell>
          <cell r="Q125">
            <v>0.01</v>
          </cell>
          <cell r="R125">
            <v>2180.581119303647</v>
          </cell>
          <cell r="S125">
            <v>942.58932069063121</v>
          </cell>
          <cell r="T125">
            <v>0</v>
          </cell>
          <cell r="U125">
            <v>403.17294084347583</v>
          </cell>
          <cell r="V125">
            <v>0</v>
          </cell>
          <cell r="W125">
            <v>0</v>
          </cell>
          <cell r="X125">
            <v>35.263433808377542</v>
          </cell>
          <cell r="Y125">
            <v>3561.6068146461316</v>
          </cell>
          <cell r="Z125">
            <v>35.263433808377542</v>
          </cell>
          <cell r="AA125">
            <v>3526.343380837754</v>
          </cell>
          <cell r="AB125">
            <v>3309.4999096199549</v>
          </cell>
        </row>
        <row r="126">
          <cell r="C126" t="str">
            <v>EMSU2P75C1</v>
          </cell>
          <cell r="D126" t="str">
            <v>PM75C1</v>
          </cell>
          <cell r="E126" t="str">
            <v>2</v>
          </cell>
          <cell r="F126" t="str">
            <v>CRUCM10</v>
          </cell>
          <cell r="G126">
            <v>2</v>
          </cell>
          <cell r="J126" t="str">
            <v>BRAZM02</v>
          </cell>
          <cell r="K126">
            <v>1</v>
          </cell>
          <cell r="P126" t="str">
            <v>ACCEF01</v>
          </cell>
          <cell r="Q126">
            <v>0.01</v>
          </cell>
          <cell r="R126">
            <v>2511.2647901632863</v>
          </cell>
          <cell r="S126">
            <v>942.58932069063121</v>
          </cell>
          <cell r="T126">
            <v>0</v>
          </cell>
          <cell r="U126">
            <v>403.17294084347583</v>
          </cell>
          <cell r="V126">
            <v>0</v>
          </cell>
          <cell r="W126">
            <v>0</v>
          </cell>
          <cell r="X126">
            <v>38.570270516973935</v>
          </cell>
          <cell r="Y126">
            <v>3895.5973222143671</v>
          </cell>
          <cell r="Z126">
            <v>38.570270516973935</v>
          </cell>
          <cell r="AA126">
            <v>3857.0270516973933</v>
          </cell>
          <cell r="AB126">
            <v>3768.990232497576</v>
          </cell>
        </row>
        <row r="127">
          <cell r="C127" t="str">
            <v>EMSU2P70C4</v>
          </cell>
          <cell r="D127" t="str">
            <v>PM70C4</v>
          </cell>
          <cell r="E127" t="str">
            <v>2</v>
          </cell>
          <cell r="F127" t="str">
            <v>CRUCM10</v>
          </cell>
          <cell r="G127">
            <v>2</v>
          </cell>
          <cell r="J127" t="str">
            <v>BRAZM02</v>
          </cell>
          <cell r="K127">
            <v>1</v>
          </cell>
          <cell r="P127" t="str">
            <v>ACCEF01</v>
          </cell>
          <cell r="Q127">
            <v>0.01</v>
          </cell>
          <cell r="R127">
            <v>1459.6190134891272</v>
          </cell>
          <cell r="S127">
            <v>942.58932069063121</v>
          </cell>
          <cell r="T127">
            <v>0</v>
          </cell>
          <cell r="U127">
            <v>403.17294084347583</v>
          </cell>
          <cell r="V127">
            <v>0</v>
          </cell>
          <cell r="W127">
            <v>0</v>
          </cell>
          <cell r="X127">
            <v>28.053812750232343</v>
          </cell>
          <cell r="Y127">
            <v>2833.4350877734664</v>
          </cell>
          <cell r="Z127">
            <v>28.053812750232343</v>
          </cell>
          <cell r="AA127">
            <v>2805.3812750232341</v>
          </cell>
          <cell r="AB127">
            <v>2307.711372792397</v>
          </cell>
        </row>
      </sheetData>
      <sheetData sheetId="8" refreshError="1">
        <row r="41">
          <cell r="A41" t="str">
            <v>ET-220COTAD600</v>
          </cell>
          <cell r="B41">
            <v>14648.830924572294</v>
          </cell>
          <cell r="C41">
            <v>1.3032281698554655</v>
          </cell>
          <cell r="D41">
            <v>19090.769116352498</v>
          </cell>
        </row>
        <row r="42">
          <cell r="A42" t="str">
            <v>ET-220COPAS600</v>
          </cell>
          <cell r="B42">
            <v>8016</v>
          </cell>
          <cell r="C42">
            <v>2.7314699016692763</v>
          </cell>
          <cell r="D42">
            <v>21895.462731780917</v>
          </cell>
        </row>
        <row r="43">
          <cell r="A43" t="str">
            <v>ET-220COPAS500</v>
          </cell>
          <cell r="B43">
            <v>6748.666666666667</v>
          </cell>
          <cell r="C43">
            <v>2.7314699016692763</v>
          </cell>
          <cell r="D43">
            <v>18433.779876398723</v>
          </cell>
        </row>
        <row r="44">
          <cell r="A44" t="str">
            <v>ET-220COPAD600</v>
          </cell>
          <cell r="B44">
            <v>9331</v>
          </cell>
          <cell r="C44">
            <v>2.7314699016692763</v>
          </cell>
          <cell r="D44">
            <v>25487.345652476019</v>
          </cell>
        </row>
        <row r="45">
          <cell r="A45" t="str">
            <v>ET-220COPAD500</v>
          </cell>
          <cell r="B45">
            <v>7949</v>
          </cell>
          <cell r="C45">
            <v>2.7314699016692763</v>
          </cell>
          <cell r="D45">
            <v>21712.454248369078</v>
          </cell>
        </row>
        <row r="46">
          <cell r="A46" t="str">
            <v>ET-060COACS400</v>
          </cell>
          <cell r="B46">
            <v>5008</v>
          </cell>
          <cell r="C46">
            <v>2.7314699016692763</v>
          </cell>
          <cell r="D46">
            <v>13679.201267559736</v>
          </cell>
        </row>
        <row r="47">
          <cell r="A47" t="str">
            <v>ET-060COACD400</v>
          </cell>
          <cell r="B47">
            <v>5008</v>
          </cell>
          <cell r="C47">
            <v>2.7314699016692763</v>
          </cell>
          <cell r="D47">
            <v>13679.201267559736</v>
          </cell>
        </row>
        <row r="48">
          <cell r="A48" t="str">
            <v>ET-060COACD500</v>
          </cell>
          <cell r="B48">
            <v>5437</v>
          </cell>
          <cell r="C48">
            <v>2.7314699016692763</v>
          </cell>
          <cell r="D48">
            <v>14851.001855375855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</sheetNames>
    <sheetDataSet>
      <sheetData sheetId="0">
        <row r="9">
          <cell r="AD9" t="str">
            <v>NODO ACCESO</v>
          </cell>
        </row>
        <row r="11">
          <cell r="AD11" t="str">
            <v>NODO AGREGACIÓN</v>
          </cell>
        </row>
        <row r="12">
          <cell r="AD12" t="str">
            <v>NODO CONCENTRACIÓN</v>
          </cell>
        </row>
      </sheetData>
      <sheetData sheetId="1">
        <row r="5">
          <cell r="D5" t="str">
            <v>Costado Derecho</v>
          </cell>
          <cell r="H5">
            <v>200</v>
          </cell>
        </row>
        <row r="6">
          <cell r="H6">
            <v>400</v>
          </cell>
        </row>
        <row r="7">
          <cell r="H7">
            <v>600</v>
          </cell>
        </row>
        <row r="8">
          <cell r="H8">
            <v>800</v>
          </cell>
        </row>
        <row r="9">
          <cell r="H9">
            <v>1000</v>
          </cell>
        </row>
        <row r="10">
          <cell r="H10">
            <v>1200</v>
          </cell>
        </row>
        <row r="11">
          <cell r="H11">
            <v>1600</v>
          </cell>
        </row>
        <row r="12">
          <cell r="H12" t="str">
            <v>200A</v>
          </cell>
        </row>
        <row r="13">
          <cell r="H13" t="str">
            <v>400A</v>
          </cell>
        </row>
        <row r="14">
          <cell r="H14" t="str">
            <v>600A</v>
          </cell>
        </row>
        <row r="15">
          <cell r="H15" t="str">
            <v>800A</v>
          </cell>
        </row>
        <row r="16">
          <cell r="H16" t="str">
            <v>1000A</v>
          </cell>
        </row>
        <row r="17">
          <cell r="H17" t="str">
            <v>1200A</v>
          </cell>
        </row>
        <row r="18">
          <cell r="H18" t="str">
            <v>1600A</v>
          </cell>
        </row>
        <row r="19">
          <cell r="H19" t="str">
            <v>2400A</v>
          </cell>
        </row>
        <row r="38">
          <cell r="H38" t="str">
            <v>5 – 6</v>
          </cell>
          <cell r="J38">
            <v>200</v>
          </cell>
          <cell r="L38">
            <v>400</v>
          </cell>
        </row>
        <row r="39">
          <cell r="H39" t="str">
            <v>7 – 8</v>
          </cell>
          <cell r="J39">
            <v>400</v>
          </cell>
          <cell r="L39">
            <v>600</v>
          </cell>
        </row>
        <row r="40">
          <cell r="H40" t="str">
            <v>8 – 9</v>
          </cell>
          <cell r="J40">
            <v>600</v>
          </cell>
          <cell r="L40">
            <v>800</v>
          </cell>
        </row>
        <row r="41">
          <cell r="H41" t="str">
            <v>9 – 10</v>
          </cell>
          <cell r="J41">
            <v>800</v>
          </cell>
          <cell r="L41">
            <v>1000</v>
          </cell>
        </row>
        <row r="42">
          <cell r="J42">
            <v>1000</v>
          </cell>
          <cell r="L42">
            <v>1200</v>
          </cell>
        </row>
        <row r="43">
          <cell r="J43" t="str">
            <v>200A</v>
          </cell>
          <cell r="L43" t="str">
            <v>400A</v>
          </cell>
        </row>
        <row r="44">
          <cell r="J44" t="str">
            <v>400A</v>
          </cell>
          <cell r="L44" t="str">
            <v>600A</v>
          </cell>
        </row>
        <row r="45">
          <cell r="J45" t="str">
            <v>600A</v>
          </cell>
          <cell r="L45" t="str">
            <v>800A</v>
          </cell>
        </row>
        <row r="46">
          <cell r="J46" t="str">
            <v>800A</v>
          </cell>
          <cell r="L46" t="str">
            <v>1000A</v>
          </cell>
        </row>
        <row r="47">
          <cell r="J47" t="str">
            <v>1000A</v>
          </cell>
          <cell r="L47" t="str">
            <v>1200A</v>
          </cell>
        </row>
        <row r="48">
          <cell r="L48" t="str">
            <v>1600A</v>
          </cell>
        </row>
        <row r="49">
          <cell r="L49" t="str">
            <v>2400A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Hoja1"/>
      <sheetName val="Electrificadora"/>
    </sheetNames>
    <sheetDataSet>
      <sheetData sheetId="0"/>
      <sheetData sheetId="1">
        <row r="5">
          <cell r="D5" t="str">
            <v>Costado Derecho</v>
          </cell>
          <cell r="F5" t="str">
            <v>FO-FH-48-PEs200</v>
          </cell>
          <cell r="L5" t="str">
            <v>Bueno</v>
          </cell>
          <cell r="N5" t="str">
            <v>Simple</v>
          </cell>
          <cell r="P5" t="str">
            <v>Si</v>
          </cell>
          <cell r="R5" t="str">
            <v>Concreto</v>
          </cell>
          <cell r="T5" t="str">
            <v>Bueno</v>
          </cell>
        </row>
        <row r="6">
          <cell r="B6" t="str">
            <v>Cámara</v>
          </cell>
          <cell r="D6" t="str">
            <v>Costado Izquierdo</v>
          </cell>
          <cell r="F6" t="str">
            <v>FO-FH-48-PEs400</v>
          </cell>
          <cell r="L6" t="str">
            <v>Mal Estado</v>
          </cell>
          <cell r="N6" t="str">
            <v>Doble</v>
          </cell>
          <cell r="P6" t="str">
            <v>No</v>
          </cell>
          <cell r="R6" t="str">
            <v>Madera</v>
          </cell>
          <cell r="T6" t="str">
            <v>Agrietado</v>
          </cell>
        </row>
        <row r="7">
          <cell r="B7" t="str">
            <v>Cruce Americano</v>
          </cell>
          <cell r="D7" t="str">
            <v>Centro</v>
          </cell>
          <cell r="F7" t="str">
            <v>FO-FH-48-PEs600</v>
          </cell>
          <cell r="L7" t="str">
            <v>Regular</v>
          </cell>
          <cell r="N7" t="str">
            <v>Triple</v>
          </cell>
          <cell r="P7" t="str">
            <v>NA</v>
          </cell>
          <cell r="R7" t="str">
            <v>Metálico</v>
          </cell>
          <cell r="T7" t="str">
            <v>Corroido</v>
          </cell>
        </row>
        <row r="8">
          <cell r="B8" t="str">
            <v>Cruce Rio</v>
          </cell>
          <cell r="D8" t="str">
            <v>NA</v>
          </cell>
          <cell r="F8" t="str">
            <v>FO-FH-48-PEs800</v>
          </cell>
          <cell r="N8" t="str">
            <v>Torre R</v>
          </cell>
          <cell r="R8" t="str">
            <v>Fibra de Vidrio</v>
          </cell>
          <cell r="T8" t="str">
            <v>Deteriorado</v>
          </cell>
        </row>
        <row r="9">
          <cell r="B9" t="str">
            <v>Cruce Cable Aereo</v>
          </cell>
          <cell r="F9" t="str">
            <v>FO-FH-48-PEs1000</v>
          </cell>
          <cell r="N9" t="str">
            <v>Torre S</v>
          </cell>
          <cell r="R9" t="str">
            <v>NA</v>
          </cell>
          <cell r="T9" t="str">
            <v>Fisurado</v>
          </cell>
        </row>
        <row r="10">
          <cell r="B10" t="str">
            <v>Cruce Vía Tipo 1</v>
          </cell>
          <cell r="F10" t="str">
            <v>FO-FH-48-PEs1200</v>
          </cell>
          <cell r="N10" t="str">
            <v>NA</v>
          </cell>
          <cell r="T10" t="str">
            <v>Inclinado</v>
          </cell>
        </row>
        <row r="11">
          <cell r="B11" t="str">
            <v>Cruce Vía Tipo 2</v>
          </cell>
          <cell r="F11" t="str">
            <v>FO-FIH48-ATs200</v>
          </cell>
          <cell r="T11" t="str">
            <v>Torcido</v>
          </cell>
        </row>
        <row r="12">
          <cell r="B12" t="str">
            <v>Cruce Vía Tipo 3</v>
          </cell>
          <cell r="F12" t="str">
            <v>FO-FH-48-ATs400</v>
          </cell>
          <cell r="T12" t="str">
            <v>NA</v>
          </cell>
        </row>
        <row r="13">
          <cell r="B13" t="str">
            <v>Cruce Vía Tipo 4</v>
          </cell>
          <cell r="F13" t="str">
            <v>FO-FIH48-ATs600</v>
          </cell>
        </row>
        <row r="14">
          <cell r="B14" t="str">
            <v>Cruce Vía Tipo 5</v>
          </cell>
          <cell r="F14" t="str">
            <v>FO-FH-48-ATs800</v>
          </cell>
        </row>
        <row r="15">
          <cell r="B15" t="str">
            <v>Cruce Vía Tipo 6</v>
          </cell>
          <cell r="F15" t="str">
            <v>FO-FH-48-ATs1000</v>
          </cell>
        </row>
        <row r="16">
          <cell r="B16" t="str">
            <v>Cruce Vía Tipo 7</v>
          </cell>
          <cell r="F16" t="str">
            <v>FO-FH-48-ATs1200</v>
          </cell>
        </row>
        <row r="17">
          <cell r="B17" t="str">
            <v>Cruce Vía Tipo 8</v>
          </cell>
          <cell r="F17" t="str">
            <v>FO-FH-48-ATs1600</v>
          </cell>
        </row>
        <row r="18">
          <cell r="B18" t="str">
            <v>Cruce Vía Tipo 9</v>
          </cell>
          <cell r="F18" t="str">
            <v>FO-FH-48-ATs2300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  <row r="38">
          <cell r="B38" t="str">
            <v>ABENGOA TRANSMISIÓN NORTE S.A.</v>
          </cell>
          <cell r="N38" t="str">
            <v>E</v>
          </cell>
          <cell r="P38" t="str">
            <v>Derivación</v>
          </cell>
          <cell r="R38" t="str">
            <v>Si</v>
          </cell>
          <cell r="T38" t="str">
            <v>FOSC 450 A4</v>
          </cell>
        </row>
        <row r="39">
          <cell r="B39" t="str">
            <v>ABENGOA TRANSMISIÓN SUR S.A.</v>
          </cell>
          <cell r="D39" t="str">
            <v>Campo traviesa</v>
          </cell>
          <cell r="N39" t="str">
            <v>N</v>
          </cell>
          <cell r="P39" t="str">
            <v>Directo</v>
          </cell>
          <cell r="R39" t="str">
            <v>No</v>
          </cell>
          <cell r="T39" t="str">
            <v>FOSC 450 BS</v>
          </cell>
        </row>
        <row r="40">
          <cell r="B40" t="str">
            <v>ACEROS AREQUIPA</v>
          </cell>
          <cell r="D40" t="str">
            <v>Calzada</v>
          </cell>
          <cell r="R40" t="str">
            <v>Solicitar Permiso</v>
          </cell>
          <cell r="T40" t="str">
            <v>FOSC 450 B6</v>
          </cell>
        </row>
        <row r="41">
          <cell r="B41" t="str">
            <v>ADINELSA</v>
          </cell>
          <cell r="D41" t="str">
            <v>Fangoso</v>
          </cell>
          <cell r="R41" t="str">
            <v>NA</v>
          </cell>
          <cell r="T41" t="str">
            <v>FOSC 450 C6</v>
          </cell>
        </row>
        <row r="42">
          <cell r="B42" t="str">
            <v>ANTAMINA</v>
          </cell>
          <cell r="D42" t="str">
            <v>Grass</v>
          </cell>
          <cell r="T42" t="str">
            <v>FOSC 450 D6</v>
          </cell>
        </row>
        <row r="43">
          <cell r="B43" t="str">
            <v>ARASI S.A.C.</v>
          </cell>
          <cell r="D43" t="str">
            <v>Jardín</v>
          </cell>
        </row>
        <row r="44">
          <cell r="B44" t="str">
            <v>ATACOCHA</v>
          </cell>
          <cell r="D44" t="str">
            <v>Rocosa</v>
          </cell>
        </row>
        <row r="45">
          <cell r="B45" t="str">
            <v>AURÍFERA RETAMAS</v>
          </cell>
          <cell r="D45" t="str">
            <v>Pedregoso</v>
          </cell>
        </row>
        <row r="46">
          <cell r="B46" t="str">
            <v>AUSTRIA DUVAZ</v>
          </cell>
          <cell r="D46" t="str">
            <v>Predio Particular</v>
          </cell>
        </row>
        <row r="47">
          <cell r="B47" t="str">
            <v>AZTECA</v>
          </cell>
          <cell r="D47" t="str">
            <v>Terreno de cultivo</v>
          </cell>
        </row>
        <row r="48">
          <cell r="B48" t="str">
            <v>CEMENETO ANDINO</v>
          </cell>
          <cell r="D48" t="str">
            <v>Tierra</v>
          </cell>
        </row>
        <row r="49">
          <cell r="B49" t="str">
            <v>CEMENTOS LIMA</v>
          </cell>
          <cell r="D49" t="str">
            <v>Vegetación</v>
          </cell>
        </row>
        <row r="50">
          <cell r="B50" t="str">
            <v>CHAVIMOCHIC</v>
          </cell>
          <cell r="D50" t="str">
            <v>Vereda</v>
          </cell>
        </row>
        <row r="51">
          <cell r="B51" t="str">
            <v>CHINALCO</v>
          </cell>
          <cell r="D51" t="str">
            <v>Zona Resevada</v>
          </cell>
        </row>
        <row r="52">
          <cell r="B52" t="str">
            <v>CHOUGAN HIERRO PERU S.A.A.</v>
          </cell>
        </row>
        <row r="53">
          <cell r="B53" t="str">
            <v>CHUNGAR</v>
          </cell>
        </row>
        <row r="54">
          <cell r="B54" t="str">
            <v>COELVISAC</v>
          </cell>
        </row>
        <row r="55">
          <cell r="B55" t="str">
            <v>CONENHUA</v>
          </cell>
        </row>
        <row r="56">
          <cell r="B56" t="str">
            <v>CONSORCIO MINERO HORIZONTE</v>
          </cell>
        </row>
        <row r="57">
          <cell r="B57" t="str">
            <v>DEPOLTI</v>
          </cell>
        </row>
        <row r="58">
          <cell r="B58" t="str">
            <v>EDECAÑETE</v>
          </cell>
        </row>
        <row r="59">
          <cell r="B59" t="str">
            <v>EDEGEL</v>
          </cell>
        </row>
        <row r="60">
          <cell r="B60" t="str">
            <v>EDELNOR</v>
          </cell>
        </row>
        <row r="61">
          <cell r="B61" t="str">
            <v>EEPSA</v>
          </cell>
        </row>
        <row r="62">
          <cell r="B62" t="str">
            <v>EGASA</v>
          </cell>
        </row>
        <row r="63">
          <cell r="B63" t="str">
            <v>EGEMSA</v>
          </cell>
        </row>
        <row r="64">
          <cell r="B64" t="str">
            <v>EGENOR</v>
          </cell>
        </row>
        <row r="65">
          <cell r="B65" t="str">
            <v>EGESUR</v>
          </cell>
        </row>
        <row r="66">
          <cell r="B66" t="str">
            <v>ELECTRO DUNAS</v>
          </cell>
        </row>
        <row r="67">
          <cell r="B67" t="str">
            <v>ELECTRO NOROESTE</v>
          </cell>
        </row>
        <row r="68">
          <cell r="B68" t="str">
            <v>ELECTRO ORIENTE</v>
          </cell>
        </row>
        <row r="69">
          <cell r="B69" t="str">
            <v>ELECTRO TOCACHE</v>
          </cell>
        </row>
        <row r="70">
          <cell r="B70" t="str">
            <v>ELECTRO SUR ESTE</v>
          </cell>
        </row>
        <row r="71">
          <cell r="B71" t="str">
            <v>ELECTRO UCAYALI</v>
          </cell>
        </row>
        <row r="72">
          <cell r="B72" t="str">
            <v>ELECTROCENTRO</v>
          </cell>
        </row>
        <row r="73">
          <cell r="B73" t="str">
            <v>ELECTRONORTE</v>
          </cell>
        </row>
        <row r="74">
          <cell r="B74" t="str">
            <v>ELECTROPERÚ</v>
          </cell>
        </row>
        <row r="75">
          <cell r="B75" t="str">
            <v>ELECTROPUNO</v>
          </cell>
        </row>
        <row r="76">
          <cell r="B76" t="str">
            <v>ELECTROSUR</v>
          </cell>
        </row>
        <row r="77">
          <cell r="B77" t="str">
            <v>EMP. GENERACIÓN HUANZA SA</v>
          </cell>
        </row>
        <row r="78">
          <cell r="B78" t="str">
            <v>ENERSUR</v>
          </cell>
        </row>
        <row r="79">
          <cell r="B79" t="str">
            <v>EPASA</v>
          </cell>
        </row>
        <row r="80">
          <cell r="B80" t="str">
            <v>EPS SEDA CUZCO</v>
          </cell>
        </row>
        <row r="81">
          <cell r="B81" t="str">
            <v>ETENORTE</v>
          </cell>
        </row>
        <row r="82">
          <cell r="B82" t="str">
            <v>ETESELVA</v>
          </cell>
        </row>
        <row r="83">
          <cell r="B83" t="str">
            <v>FENIX</v>
          </cell>
        </row>
        <row r="84">
          <cell r="B84" t="str">
            <v>FUNSUR</v>
          </cell>
        </row>
        <row r="85">
          <cell r="B85" t="str">
            <v>HIDRANDINA</v>
          </cell>
        </row>
        <row r="86">
          <cell r="B86" t="str">
            <v>IPEN</v>
          </cell>
        </row>
        <row r="87">
          <cell r="B87" t="str">
            <v>ISA</v>
          </cell>
        </row>
        <row r="88">
          <cell r="B88" t="str">
            <v>KALLPA</v>
          </cell>
        </row>
        <row r="89">
          <cell r="B89" t="str">
            <v>LIMA AIRPORT</v>
          </cell>
        </row>
        <row r="90">
          <cell r="B90" t="str">
            <v>LOS QUENUALES</v>
          </cell>
        </row>
        <row r="91">
          <cell r="B91" t="str">
            <v>LUZ DEL SUR</v>
          </cell>
        </row>
        <row r="92">
          <cell r="B92" t="str">
            <v>MILPO</v>
          </cell>
        </row>
        <row r="93">
          <cell r="B93" t="str">
            <v>MINERA BARRICK</v>
          </cell>
        </row>
        <row r="94">
          <cell r="B94" t="str">
            <v>MINERA BUENAVENTURA</v>
          </cell>
        </row>
        <row r="95">
          <cell r="B95" t="str">
            <v>MINERA CASAPALCA</v>
          </cell>
        </row>
        <row r="96">
          <cell r="B96" t="str">
            <v>MINERA CERRO VERDE</v>
          </cell>
        </row>
        <row r="97">
          <cell r="B97" t="str">
            <v>MINERA CORONA</v>
          </cell>
        </row>
        <row r="98">
          <cell r="B98" t="str">
            <v>MINERA DOE RUN</v>
          </cell>
        </row>
        <row r="99">
          <cell r="B99" t="str">
            <v>MINERA PAMPA DE COBRE</v>
          </cell>
        </row>
        <row r="100">
          <cell r="B100" t="str">
            <v>MINERA PODEROSA</v>
          </cell>
        </row>
        <row r="101">
          <cell r="B101" t="str">
            <v>MINERA RAURA</v>
          </cell>
        </row>
        <row r="102">
          <cell r="B102" t="str">
            <v>MINERA SANTA LUISA</v>
          </cell>
        </row>
        <row r="103">
          <cell r="B103" t="str">
            <v>MINERA VOLCÁN</v>
          </cell>
        </row>
        <row r="104">
          <cell r="B104" t="str">
            <v>MINERA YANACOCHA</v>
          </cell>
        </row>
        <row r="105">
          <cell r="B105" t="str">
            <v>MINSUR</v>
          </cell>
        </row>
        <row r="106">
          <cell r="B106" t="str">
            <v>POMACOCHA</v>
          </cell>
        </row>
        <row r="107">
          <cell r="B107" t="str">
            <v>PRAXAIR</v>
          </cell>
        </row>
        <row r="108">
          <cell r="B108" t="str">
            <v>QUIMPAC</v>
          </cell>
        </row>
        <row r="109">
          <cell r="B109" t="str">
            <v>REDESUR</v>
          </cell>
        </row>
        <row r="110">
          <cell r="B110" t="str">
            <v>REP S.A.</v>
          </cell>
        </row>
        <row r="111">
          <cell r="B111" t="str">
            <v>SAN GABÁN</v>
          </cell>
        </row>
        <row r="112">
          <cell r="B112" t="str">
            <v>SEAL</v>
          </cell>
        </row>
        <row r="113">
          <cell r="B113" t="str">
            <v>SERVICIOS INDUSTRIALES DE LA MARINA</v>
          </cell>
        </row>
        <row r="114">
          <cell r="B114" t="str">
            <v>SHOUGESA</v>
          </cell>
        </row>
        <row r="115">
          <cell r="B115" t="str">
            <v>SINERSA</v>
          </cell>
        </row>
        <row r="116">
          <cell r="B116" t="str">
            <v>SN POWER</v>
          </cell>
        </row>
        <row r="117">
          <cell r="B117" t="str">
            <v>SOUTHERN PERÚ</v>
          </cell>
        </row>
        <row r="118">
          <cell r="B118" t="str">
            <v>TACNA SOLAR</v>
          </cell>
        </row>
        <row r="119">
          <cell r="B119" t="str">
            <v>TERMNALS CALLAO</v>
          </cell>
        </row>
        <row r="120">
          <cell r="B120" t="str">
            <v>TERMOCHILCA</v>
          </cell>
        </row>
        <row r="121">
          <cell r="B121" t="str">
            <v>TEXTIL PIURA</v>
          </cell>
        </row>
        <row r="122">
          <cell r="B122" t="str">
            <v>TRANSMANTARO</v>
          </cell>
        </row>
        <row r="123">
          <cell r="B123" t="str">
            <v>TRANSMISORA ANDINA</v>
          </cell>
        </row>
        <row r="124">
          <cell r="B124" t="str">
            <v>TRANSMISORA CALLALLI</v>
          </cell>
        </row>
        <row r="125">
          <cell r="B125" t="str">
            <v>TRANSMISORA GUADALUPE</v>
          </cell>
        </row>
        <row r="126">
          <cell r="B126" t="str">
            <v>TRANSMISORA NORPERUANA</v>
          </cell>
        </row>
        <row r="127">
          <cell r="B127" t="str">
            <v>TREN ELÉCTRICO</v>
          </cell>
        </row>
        <row r="128">
          <cell r="B128" t="str">
            <v>VINCHOS</v>
          </cell>
        </row>
        <row r="129">
          <cell r="B129" t="str">
            <v>XSTRATA TINTAYA</v>
          </cell>
        </row>
        <row r="130">
          <cell r="B130" t="str">
            <v>YANAPAMPA</v>
          </cell>
        </row>
        <row r="131">
          <cell r="B131" t="str">
            <v>YURA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DISEÑO"/>
      <sheetName val="LISTADO DE MATERIALES"/>
      <sheetName val="MATERIALES"/>
      <sheetName val="NODOS"/>
      <sheetName val="Datos"/>
    </sheetNames>
    <sheetDataSet>
      <sheetData sheetId="0"/>
      <sheetData sheetId="1"/>
      <sheetData sheetId="2">
        <row r="2">
          <cell r="C2" t="str">
            <v>POSTE CONCRETO</v>
          </cell>
        </row>
        <row r="3">
          <cell r="C3" t="str">
            <v>POSTE CONCRETO</v>
          </cell>
        </row>
        <row r="4">
          <cell r="C4" t="str">
            <v>POSTE CONCRETO</v>
          </cell>
        </row>
        <row r="5">
          <cell r="C5" t="str">
            <v>PE SPAN 200</v>
          </cell>
        </row>
        <row r="6">
          <cell r="C6" t="str">
            <v>PE SPAN 600</v>
          </cell>
        </row>
        <row r="7">
          <cell r="C7" t="str">
            <v>AT SPAN 600</v>
          </cell>
        </row>
        <row r="8">
          <cell r="C8" t="str">
            <v>PE SPAN 800</v>
          </cell>
        </row>
        <row r="9">
          <cell r="C9" t="str">
            <v>AT SPAN 800</v>
          </cell>
        </row>
        <row r="10">
          <cell r="C10" t="str">
            <v>AT SPAN 1200</v>
          </cell>
        </row>
        <row r="11">
          <cell r="C11" t="str">
            <v>H.R. Vano200m PE SPAN600</v>
          </cell>
        </row>
        <row r="12">
          <cell r="C12" t="str">
            <v>H.R. Vano400m PE SPAN600</v>
          </cell>
        </row>
        <row r="13">
          <cell r="C13" t="str">
            <v>H.R. Vano600m PE SPAN600</v>
          </cell>
        </row>
        <row r="14">
          <cell r="C14" t="str">
            <v>H.R. Vano200m AT SPAN600</v>
          </cell>
        </row>
        <row r="15">
          <cell r="C15" t="str">
            <v>H.R. Vano400m AT SPAN600</v>
          </cell>
        </row>
        <row r="16">
          <cell r="C16" t="str">
            <v>H.R. Vano600m AT SPAN600</v>
          </cell>
        </row>
        <row r="17">
          <cell r="C17" t="str">
            <v>H.R. Vano200m PE SPAN800</v>
          </cell>
        </row>
        <row r="18">
          <cell r="C18" t="str">
            <v>H.R. Vano400m PE SPAN800</v>
          </cell>
        </row>
        <row r="19">
          <cell r="C19" t="str">
            <v>H.R. Vano600m PE SPAN800</v>
          </cell>
        </row>
        <row r="20">
          <cell r="C20" t="str">
            <v>H.R. Vano800m PE SPAN800</v>
          </cell>
        </row>
        <row r="21">
          <cell r="C21" t="str">
            <v>H.R. Vano200m AT SPAN800</v>
          </cell>
        </row>
        <row r="22">
          <cell r="C22" t="str">
            <v>H.R. Vano400m AT SPAN800</v>
          </cell>
        </row>
        <row r="23">
          <cell r="C23" t="str">
            <v>H.R. Vano600m AT SPAN800</v>
          </cell>
        </row>
        <row r="24">
          <cell r="C24" t="str">
            <v>H.R. Vano800m AT SPAN800</v>
          </cell>
        </row>
        <row r="25">
          <cell r="C25" t="str">
            <v>H.R. Vano1200m AT SPAN800</v>
          </cell>
        </row>
        <row r="26">
          <cell r="C26" t="str">
            <v>H.R. Vano800m AT SPAN1200</v>
          </cell>
        </row>
        <row r="27">
          <cell r="C27" t="str">
            <v>H.R. Vano1000m AT SPAN1200</v>
          </cell>
        </row>
        <row r="28">
          <cell r="C28" t="str">
            <v>H.R. Vano1200m AT SPAN1200</v>
          </cell>
        </row>
        <row r="29">
          <cell r="C29" t="str">
            <v>H.S. Vano200m PE SPAN200</v>
          </cell>
        </row>
        <row r="30">
          <cell r="C30" t="str">
            <v>H.S. Vano200m PE SPAN600</v>
          </cell>
        </row>
        <row r="31">
          <cell r="C31" t="str">
            <v>H.S. Vano200m PE SPAN800</v>
          </cell>
        </row>
        <row r="32">
          <cell r="C32" t="str">
            <v>H.S. Vano600m PE SPAN800</v>
          </cell>
        </row>
        <row r="33">
          <cell r="C33" t="str">
            <v>H.S. Vano200m AT SPAN800</v>
          </cell>
        </row>
        <row r="34">
          <cell r="C34" t="str">
            <v>H.S. Vano600m AT SPAN800</v>
          </cell>
        </row>
        <row r="35">
          <cell r="C35" t="str">
            <v>H.S. Vano800m AT SPAN800</v>
          </cell>
        </row>
        <row r="36">
          <cell r="C36" t="str">
            <v>ABRAZADERA DE 1 SALIDA POSTES 12m</v>
          </cell>
        </row>
        <row r="37">
          <cell r="C37" t="str">
            <v>COLLARINES DE 2 SALIDA 3' -4'</v>
          </cell>
        </row>
        <row r="38">
          <cell r="C38" t="str">
            <v>COLLARINES DE 2 SALIDA 4' - 5'</v>
          </cell>
        </row>
        <row r="39">
          <cell r="C39" t="str">
            <v>COLLARINES DE 2 SALIDA 5' - 6'</v>
          </cell>
        </row>
        <row r="40">
          <cell r="C40" t="str">
            <v>COLLARINES DE 2 SALIDA 6 '- 7'</v>
          </cell>
        </row>
        <row r="41">
          <cell r="C41" t="str">
            <v>COLLARINES DE 2 SALIDA 7' - 8'</v>
          </cell>
        </row>
        <row r="42">
          <cell r="C42" t="str">
            <v>COLLARINES DE 2 SALIDA 8' - 9'</v>
          </cell>
        </row>
        <row r="43">
          <cell r="C43" t="str">
            <v>ÁNGULO PARA TORE 2"</v>
          </cell>
        </row>
        <row r="44">
          <cell r="C44" t="str">
            <v>ÁNGULO PARA TORE 3"</v>
          </cell>
        </row>
        <row r="45">
          <cell r="C45" t="str">
            <v>ÁNGULO PARA TORE 4"</v>
          </cell>
        </row>
        <row r="46">
          <cell r="C46" t="str">
            <v>AMORTIGUADOR SPAN200</v>
          </cell>
        </row>
        <row r="47">
          <cell r="C47" t="str">
            <v>AMORTIGUADOR SPAN 600</v>
          </cell>
        </row>
        <row r="48">
          <cell r="C48" t="str">
            <v>AMORTIGUADOR SPAN 800</v>
          </cell>
        </row>
        <row r="49">
          <cell r="C49" t="str">
            <v>AMORTIGUADOR SPAN 1000</v>
          </cell>
        </row>
        <row r="50">
          <cell r="C50" t="str">
            <v>AMORTIGUADOR SPAN 1200</v>
          </cell>
        </row>
        <row r="51">
          <cell r="C51" t="str">
            <v>CORONA COIL</v>
          </cell>
        </row>
        <row r="52">
          <cell r="C52" t="str">
            <v>TROMPO PLATINA</v>
          </cell>
        </row>
        <row r="53">
          <cell r="C53" t="str">
            <v>SOPORTE ESPECIAL</v>
          </cell>
        </row>
        <row r="54">
          <cell r="C54" t="str">
            <v>TUERCA OJO</v>
          </cell>
        </row>
        <row r="55">
          <cell r="C55" t="str">
            <v>CRUCETA</v>
          </cell>
        </row>
        <row r="56">
          <cell r="C56" t="str">
            <v>KIT RETENIDA</v>
          </cell>
        </row>
        <row r="57">
          <cell r="C57" t="str">
            <v>KIT CIERRE DE EMPALME</v>
          </cell>
        </row>
        <row r="58">
          <cell r="C58" t="str">
            <v>HEBILLAS 3/4</v>
          </cell>
        </row>
        <row r="59">
          <cell r="C59" t="str">
            <v>FLEJES DE ACERO 3/4</v>
          </cell>
        </row>
        <row r="60">
          <cell r="C60" t="str">
            <v>ETIQUETAS</v>
          </cell>
        </row>
        <row r="61">
          <cell r="C61" t="str">
            <v>CINTILLOS</v>
          </cell>
        </row>
        <row r="62">
          <cell r="C62" t="str">
            <v>CABLE MENSAJERO</v>
          </cell>
        </row>
        <row r="63">
          <cell r="C63" t="str">
            <v>BRAZOS EXTENSORES</v>
          </cell>
        </row>
      </sheetData>
      <sheetData sheetId="3">
        <row r="2">
          <cell r="C2">
            <v>200</v>
          </cell>
        </row>
        <row r="3">
          <cell r="C3">
            <v>0</v>
          </cell>
        </row>
        <row r="4">
          <cell r="C4">
            <v>300</v>
          </cell>
        </row>
        <row r="5">
          <cell r="C5">
            <v>400</v>
          </cell>
        </row>
        <row r="6">
          <cell r="C6">
            <v>150</v>
          </cell>
          <cell r="K6" t="str">
            <v>No</v>
          </cell>
        </row>
        <row r="7">
          <cell r="K7" t="str">
            <v>Si</v>
          </cell>
        </row>
        <row r="11">
          <cell r="A11" t="str">
            <v>Costado Izquierdo</v>
          </cell>
          <cell r="E11" t="str">
            <v>ND</v>
          </cell>
        </row>
        <row r="12">
          <cell r="A12" t="str">
            <v>Costado Derecho</v>
          </cell>
          <cell r="E12" t="str">
            <v>10 KV</v>
          </cell>
        </row>
        <row r="13">
          <cell r="A13" t="str">
            <v>Centro</v>
          </cell>
          <cell r="E13" t="str">
            <v>22.9 KV</v>
          </cell>
        </row>
        <row r="14">
          <cell r="A14" t="str">
            <v>NA</v>
          </cell>
          <cell r="E14" t="str">
            <v>BT y 22.9 KV</v>
          </cell>
        </row>
        <row r="15">
          <cell r="E15" t="str">
            <v>BT Y 10 KV</v>
          </cell>
        </row>
        <row r="16">
          <cell r="E16" t="str">
            <v>BT</v>
          </cell>
        </row>
        <row r="17">
          <cell r="A17" t="str">
            <v>Bueno</v>
          </cell>
          <cell r="C17" t="str">
            <v>Si</v>
          </cell>
          <cell r="E17" t="str">
            <v>138 KV</v>
          </cell>
        </row>
        <row r="18">
          <cell r="A18" t="str">
            <v>Agrietado</v>
          </cell>
          <cell r="C18" t="str">
            <v>No</v>
          </cell>
          <cell r="E18" t="str">
            <v>139 KV</v>
          </cell>
        </row>
        <row r="19">
          <cell r="E19" t="str">
            <v>50 KV</v>
          </cell>
        </row>
        <row r="20">
          <cell r="E20" t="str">
            <v>60 KV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ancayo Concepción"/>
      <sheetName val="CARTERA TOTAL"/>
      <sheetName val="Especificaciones"/>
      <sheetName val="Hoja1"/>
      <sheetName val="Materiales"/>
      <sheetName val="Ferreteria"/>
      <sheetName val="Menu"/>
      <sheetName val="Plantilla"/>
      <sheetName val="kml1"/>
      <sheetName val="Planos"/>
      <sheetName val="Materiales (2)"/>
      <sheetName val="Optimizacion"/>
    </sheetNames>
    <sheetDataSet>
      <sheetData sheetId="0"/>
      <sheetData sheetId="1"/>
      <sheetData sheetId="2"/>
      <sheetData sheetId="3">
        <row r="2">
          <cell r="B2" t="str">
            <v>NO APLICA</v>
          </cell>
          <cell r="C2">
            <v>8</v>
          </cell>
        </row>
        <row r="3">
          <cell r="C3">
            <v>9</v>
          </cell>
        </row>
        <row r="4">
          <cell r="C4">
            <v>10</v>
          </cell>
        </row>
        <row r="5">
          <cell r="C5">
            <v>12</v>
          </cell>
        </row>
        <row r="6">
          <cell r="C6">
            <v>14</v>
          </cell>
        </row>
        <row r="7">
          <cell r="C7">
            <v>18</v>
          </cell>
        </row>
      </sheetData>
      <sheetData sheetId="4"/>
      <sheetData sheetId="5" refreshError="1"/>
      <sheetData sheetId="6"/>
      <sheetData sheetId="7">
        <row r="2">
          <cell r="B2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MSQ027"/>
      <sheetName val="Hoja1"/>
    </sheetNames>
    <sheetDataSet>
      <sheetData sheetId="0" refreshError="1"/>
      <sheetData sheetId="1">
        <row r="3">
          <cell r="F3" t="str">
            <v>Ca.</v>
          </cell>
          <cell r="G3" t="str">
            <v>F 6/70</v>
          </cell>
        </row>
        <row r="4">
          <cell r="F4" t="str">
            <v>Av.</v>
          </cell>
          <cell r="G4" t="str">
            <v>F 7/70</v>
          </cell>
        </row>
        <row r="5">
          <cell r="G5" t="str">
            <v>C 9/250</v>
          </cell>
        </row>
        <row r="6">
          <cell r="G6" t="str">
            <v>C 8/200</v>
          </cell>
        </row>
        <row r="7">
          <cell r="G7" t="str">
            <v>C 8.7/200</v>
          </cell>
        </row>
        <row r="8">
          <cell r="G8" t="str">
            <v>C 7/100</v>
          </cell>
        </row>
        <row r="9">
          <cell r="G9" t="str">
            <v>C 11/300</v>
          </cell>
        </row>
        <row r="10">
          <cell r="G10" t="str">
            <v>C 7.5/200</v>
          </cell>
        </row>
        <row r="11">
          <cell r="G11" t="str">
            <v>F 7.5/100</v>
          </cell>
        </row>
        <row r="12">
          <cell r="G12" t="str">
            <v>F 8/100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_Azteca"/>
      <sheetName val="Nombres"/>
      <sheetName val="TIPO VIA"/>
      <sheetName val="Cartera_MTC"/>
      <sheetName val="MATERIALES"/>
    </sheetNames>
    <sheetDataSet>
      <sheetData sheetId="0"/>
      <sheetData sheetId="1">
        <row r="5">
          <cell r="D5" t="str">
            <v>Costado Derecho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</sheetNames>
    <sheetDataSet>
      <sheetData sheetId="0" refreshError="1"/>
      <sheetData sheetId="1">
        <row r="5">
          <cell r="N5" t="str">
            <v>Simple</v>
          </cell>
          <cell r="R5" t="str">
            <v>Concreto</v>
          </cell>
        </row>
        <row r="6">
          <cell r="B6" t="str">
            <v>Cámara</v>
          </cell>
          <cell r="R6" t="str">
            <v>Madera</v>
          </cell>
        </row>
        <row r="7">
          <cell r="B7" t="str">
            <v>Cruce Americano</v>
          </cell>
          <cell r="R7" t="str">
            <v>Fierro (Metálico)</v>
          </cell>
        </row>
        <row r="8">
          <cell r="B8" t="str">
            <v>Cruce Rio</v>
          </cell>
          <cell r="R8" t="str">
            <v>NA</v>
          </cell>
        </row>
        <row r="9">
          <cell r="B9" t="str">
            <v>Cruce Cable Aéreo</v>
          </cell>
        </row>
        <row r="10">
          <cell r="B10" t="str">
            <v>Cruce Vía Tipo 1</v>
          </cell>
        </row>
        <row r="11">
          <cell r="B11" t="str">
            <v>Cruce Vía Tipo 2</v>
          </cell>
        </row>
        <row r="12">
          <cell r="B12" t="str">
            <v>Cruce Vía Tipo 3</v>
          </cell>
        </row>
        <row r="13">
          <cell r="B13" t="str">
            <v>Cruce Vía Tipo 4</v>
          </cell>
        </row>
        <row r="14">
          <cell r="B14" t="str">
            <v>Cruce Vía Tipo 5</v>
          </cell>
        </row>
        <row r="15">
          <cell r="B15" t="str">
            <v>Cruce Vía Tipo 6</v>
          </cell>
        </row>
        <row r="16">
          <cell r="B16" t="str">
            <v>Cruce Vía Tipo 7</v>
          </cell>
        </row>
        <row r="17">
          <cell r="B17" t="str">
            <v>Cruce Vía Tipo 8</v>
          </cell>
        </row>
        <row r="18">
          <cell r="B18" t="str">
            <v>Cruce Vía Tipo 9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"/>
      <sheetName val="APOYOS"/>
      <sheetName val="CABLES"/>
      <sheetName val="SOPORTE Y CABLE X EMPR"/>
      <sheetName val="POSTE Y FECHA"/>
      <sheetName val="APOYO EMPRESAS"/>
      <sheetName val="CUADRILLA"/>
      <sheetName val="APOYOS CUADRILLAS"/>
      <sheetName val="PLANOS POSTES"/>
      <sheetName val="PLANOS APOYOS"/>
      <sheetName val="BASE SOPORTES 2"/>
      <sheetName val="resumen1"/>
      <sheetName val="GRAFICO RESUMEN 1"/>
      <sheetName val="AVANCE X PLANOS"/>
      <sheetName val="AVANCE POSTE X CUADRILLA"/>
      <sheetName val="DIARIOxCUADRILLAS"/>
      <sheetName val="AVANCE APOYO X CUADRILLA"/>
      <sheetName val="CABLES-APOYO-SOPORTExEMP"/>
      <sheetName val="grafico 1"/>
      <sheetName val="sb-01 BASE2010-03 MAYO AL12 OCT"/>
      <sheetName val="CRITICIDAD"/>
      <sheetName val="cable x empresa"/>
      <sheetName val="sb-01 BASE2010-13 OCT AL 26 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B6" t="str">
            <v>Cod Poste</v>
          </cell>
          <cell r="C6" t="str">
            <v>CORREGIDO</v>
          </cell>
          <cell r="D6" t="str">
            <v>Cod_ Distrito</v>
          </cell>
          <cell r="E6" t="str">
            <v>Tip via</v>
          </cell>
          <cell r="F6" t="str">
            <v>Nombre via</v>
          </cell>
          <cell r="G6" t="str">
            <v>Lote Numero</v>
          </cell>
          <cell r="H6" t="str">
            <v>URB.</v>
          </cell>
          <cell r="I6" t="str">
            <v>Tipo post</v>
          </cell>
          <cell r="J6" t="str">
            <v>Criticidad</v>
          </cell>
          <cell r="K6" t="str">
            <v>Cod empresa</v>
          </cell>
          <cell r="L6" t="str">
            <v>Soporte</v>
          </cell>
          <cell r="M6" t="str">
            <v>Poste sigu._cruce</v>
          </cell>
          <cell r="N6" t="str">
            <v>Altura cable de apoyo</v>
          </cell>
          <cell r="O6" t="str">
            <v>Sifon</v>
          </cell>
          <cell r="P6" t="str">
            <v>FO</v>
          </cell>
          <cell r="Q6" t="str">
            <v>CX</v>
          </cell>
          <cell r="R6" t="str">
            <v>MP</v>
          </cell>
          <cell r="S6" t="str">
            <v>ACOM</v>
          </cell>
          <cell r="T6" t="str">
            <v>ACOM/CX</v>
          </cell>
          <cell r="U6" t="str">
            <v>M.ACER.</v>
          </cell>
          <cell r="V6" t="str">
            <v>OTROS</v>
          </cell>
          <cell r="W6" t="str">
            <v>Cantidad Cables</v>
          </cell>
          <cell r="X6" t="str">
            <v>Apoyos</v>
          </cell>
          <cell r="Y6" t="str">
            <v>Cumple Altura BT</v>
          </cell>
          <cell r="Z6" t="str">
            <v>CA1</v>
          </cell>
          <cell r="AA6" t="str">
            <v>AV1</v>
          </cell>
          <cell r="AB6" t="str">
            <v>D46</v>
          </cell>
          <cell r="AC6" t="str">
            <v>CA2</v>
          </cell>
          <cell r="AD6" t="str">
            <v>AV2</v>
          </cell>
          <cell r="AE6" t="str">
            <v>D47</v>
          </cell>
          <cell r="AF6" t="str">
            <v>CA3</v>
          </cell>
          <cell r="AG6" t="str">
            <v>AV3</v>
          </cell>
          <cell r="AH6" t="str">
            <v>Cod Plano de catastro</v>
          </cell>
          <cell r="AI6" t="str">
            <v>InformeCatastro  Nro</v>
          </cell>
          <cell r="AJ6" t="str">
            <v>MES</v>
          </cell>
          <cell r="AK6" t="str">
            <v>Fecha de catastro</v>
          </cell>
          <cell r="AL6" t="str">
            <v>A01</v>
          </cell>
          <cell r="AM6" t="str">
            <v>A21</v>
          </cell>
          <cell r="AN6" t="str">
            <v>A22</v>
          </cell>
          <cell r="AO6" t="str">
            <v>Largo de :CA</v>
          </cell>
          <cell r="AP6" t="str">
            <v>Largo de:AV</v>
          </cell>
          <cell r="AQ6" t="str">
            <v xml:space="preserve"> A23</v>
          </cell>
          <cell r="AR6" t="str">
            <v>Cruce de: CA</v>
          </cell>
          <cell r="AS6" t="str">
            <v>Cruce de: AV</v>
          </cell>
          <cell r="AT6" t="str">
            <v>D37</v>
          </cell>
          <cell r="AU6" t="str">
            <v>D38</v>
          </cell>
          <cell r="AV6" t="str">
            <v>D30</v>
          </cell>
          <cell r="AW6" t="str">
            <v>D31</v>
          </cell>
          <cell r="AX6" t="str">
            <v>D32</v>
          </cell>
          <cell r="AY6" t="str">
            <v>A02</v>
          </cell>
          <cell r="AZ6" t="str">
            <v>A03</v>
          </cell>
          <cell r="BA6" t="str">
            <v>A04</v>
          </cell>
          <cell r="BB6" t="str">
            <v>A05</v>
          </cell>
          <cell r="BC6" t="str">
            <v>A06</v>
          </cell>
          <cell r="BD6" t="str">
            <v>A07</v>
          </cell>
          <cell r="BE6" t="str">
            <v>A08</v>
          </cell>
          <cell r="BF6" t="str">
            <v>A09</v>
          </cell>
          <cell r="BG6" t="str">
            <v>A10</v>
          </cell>
          <cell r="BH6" t="str">
            <v>A11</v>
          </cell>
          <cell r="BI6" t="str">
            <v>A12</v>
          </cell>
          <cell r="BJ6" t="str">
            <v>A13</v>
          </cell>
          <cell r="BK6" t="str">
            <v>A14</v>
          </cell>
          <cell r="BL6" t="str">
            <v>A15</v>
          </cell>
          <cell r="BM6" t="str">
            <v>A16</v>
          </cell>
          <cell r="BN6" t="str">
            <v>A17</v>
          </cell>
          <cell r="BO6" t="str">
            <v>A18</v>
          </cell>
          <cell r="BP6" t="str">
            <v>A19</v>
          </cell>
          <cell r="BQ6" t="str">
            <v>A20</v>
          </cell>
          <cell r="BR6" t="str">
            <v>A24</v>
          </cell>
          <cell r="BS6" t="str">
            <v>A25</v>
          </cell>
          <cell r="BT6" t="str">
            <v>A26</v>
          </cell>
          <cell r="BU6" t="str">
            <v>A27</v>
          </cell>
          <cell r="BV6" t="str">
            <v>D33</v>
          </cell>
          <cell r="BW6" t="str">
            <v>D34</v>
          </cell>
          <cell r="BX6" t="str">
            <v>D35</v>
          </cell>
          <cell r="BY6" t="str">
            <v>D36</v>
          </cell>
          <cell r="BZ6" t="str">
            <v>D39</v>
          </cell>
          <cell r="CA6" t="str">
            <v>D40</v>
          </cell>
          <cell r="CB6" t="str">
            <v>D41</v>
          </cell>
          <cell r="CC6" t="str">
            <v>D42</v>
          </cell>
          <cell r="CD6" t="str">
            <v>D43</v>
          </cell>
          <cell r="CE6" t="str">
            <v>D44</v>
          </cell>
          <cell r="CF6" t="str">
            <v>D45</v>
          </cell>
          <cell r="CG6" t="str">
            <v>Amp</v>
          </cell>
          <cell r="CH6" t="str">
            <v>Tap</v>
          </cell>
          <cell r="CI6" t="str">
            <v>Acop</v>
          </cell>
          <cell r="CJ6" t="str">
            <v>Mufa (empalme</v>
          </cell>
          <cell r="CK6" t="str">
            <v>Brazo Sep.</v>
          </cell>
          <cell r="CL6" t="str">
            <v>Caja Terminal</v>
          </cell>
          <cell r="CM6" t="str">
            <v>Caja Panduit</v>
          </cell>
          <cell r="CN6" t="str">
            <v>Brazo Aseg.</v>
          </cell>
          <cell r="CO6" t="str">
            <v>Nodo</v>
          </cell>
          <cell r="CP6" t="str">
            <v>Fuente</v>
          </cell>
          <cell r="CQ6" t="str">
            <v>Brazo</v>
          </cell>
          <cell r="CR6" t="str">
            <v>Catastro supervisor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view="pageBreakPreview" topLeftCell="A5" zoomScale="80" zoomScaleNormal="100" zoomScaleSheetLayoutView="80" workbookViewId="0">
      <selection activeCell="C26" sqref="C26"/>
    </sheetView>
  </sheetViews>
  <sheetFormatPr baseColWidth="10" defaultColWidth="11.5703125" defaultRowHeight="11.25" x14ac:dyDescent="0.2"/>
  <cols>
    <col min="1" max="1" width="6.42578125" style="1" bestFit="1" customWidth="1"/>
    <col min="2" max="2" width="59.5703125" style="1" customWidth="1"/>
    <col min="3" max="3" width="10.28515625" style="12" bestFit="1" customWidth="1"/>
    <col min="4" max="16384" width="11.5703125" style="1"/>
  </cols>
  <sheetData>
    <row r="1" spans="1:3" ht="15" x14ac:dyDescent="0.25">
      <c r="A1" s="103" t="s">
        <v>2</v>
      </c>
      <c r="B1" s="103"/>
      <c r="C1" s="103"/>
    </row>
    <row r="2" spans="1:3" x14ac:dyDescent="0.2">
      <c r="A2" s="8" t="s">
        <v>3</v>
      </c>
      <c r="B2" s="8" t="s">
        <v>1</v>
      </c>
      <c r="C2" s="9">
        <v>2019</v>
      </c>
    </row>
    <row r="3" spans="1:3" ht="10.15" customHeight="1" x14ac:dyDescent="0.2">
      <c r="A3" s="10" t="s">
        <v>2738</v>
      </c>
      <c r="B3" s="10" t="s">
        <v>2739</v>
      </c>
      <c r="C3" s="11">
        <v>69.240048668846569</v>
      </c>
    </row>
    <row r="4" spans="1:3" ht="10.15" customHeight="1" x14ac:dyDescent="0.2">
      <c r="A4" s="10" t="s">
        <v>2740</v>
      </c>
      <c r="B4" s="10" t="s">
        <v>2741</v>
      </c>
      <c r="C4" s="11">
        <v>83.37</v>
      </c>
    </row>
    <row r="5" spans="1:3" ht="20.45" customHeight="1" x14ac:dyDescent="0.2">
      <c r="A5" s="10" t="s">
        <v>2742</v>
      </c>
      <c r="B5" s="10" t="s">
        <v>2743</v>
      </c>
      <c r="C5" s="11">
        <v>96.72</v>
      </c>
    </row>
    <row r="6" spans="1:3" ht="10.15" customHeight="1" x14ac:dyDescent="0.2">
      <c r="A6" s="10" t="s">
        <v>2744</v>
      </c>
      <c r="B6" s="10" t="s">
        <v>2745</v>
      </c>
      <c r="C6" s="11">
        <v>64.372806510855341</v>
      </c>
    </row>
    <row r="7" spans="1:3" ht="20.45" customHeight="1" x14ac:dyDescent="0.2">
      <c r="A7" s="10" t="s">
        <v>2746</v>
      </c>
      <c r="B7" s="10" t="s">
        <v>2747</v>
      </c>
      <c r="C7" s="11">
        <v>97.64</v>
      </c>
    </row>
    <row r="8" spans="1:3" ht="10.15" customHeight="1" x14ac:dyDescent="0.2">
      <c r="A8" s="10" t="s">
        <v>2748</v>
      </c>
      <c r="B8" s="10" t="s">
        <v>2749</v>
      </c>
      <c r="C8" s="11">
        <v>114.61</v>
      </c>
    </row>
    <row r="9" spans="1:3" ht="10.15" customHeight="1" x14ac:dyDescent="0.2">
      <c r="A9" s="10" t="s">
        <v>2750</v>
      </c>
      <c r="B9" s="10" t="s">
        <v>2751</v>
      </c>
      <c r="C9" s="11">
        <v>70.749919019938801</v>
      </c>
    </row>
    <row r="10" spans="1:3" ht="10.15" customHeight="1" x14ac:dyDescent="0.2">
      <c r="A10" s="10" t="s">
        <v>16</v>
      </c>
      <c r="B10" s="10" t="s">
        <v>2752</v>
      </c>
      <c r="C10" s="11">
        <v>110.54</v>
      </c>
    </row>
    <row r="11" spans="1:3" ht="10.15" customHeight="1" x14ac:dyDescent="0.2">
      <c r="A11" s="10" t="s">
        <v>8</v>
      </c>
      <c r="B11" s="10" t="s">
        <v>2753</v>
      </c>
      <c r="C11" s="11">
        <v>137.07</v>
      </c>
    </row>
    <row r="12" spans="1:3" ht="10.15" customHeight="1" x14ac:dyDescent="0.2">
      <c r="A12" s="10" t="s">
        <v>2737</v>
      </c>
      <c r="B12" s="10" t="s">
        <v>2754</v>
      </c>
      <c r="C12" s="11">
        <v>151.43</v>
      </c>
    </row>
    <row r="13" spans="1:3" ht="20.45" customHeight="1" x14ac:dyDescent="0.2">
      <c r="A13" s="10" t="s">
        <v>2731</v>
      </c>
      <c r="B13" s="10" t="s">
        <v>2755</v>
      </c>
      <c r="C13" s="11">
        <v>134.04</v>
      </c>
    </row>
    <row r="14" spans="1:3" ht="10.15" customHeight="1" x14ac:dyDescent="0.2">
      <c r="A14" s="10" t="s">
        <v>2733</v>
      </c>
      <c r="B14" s="10" t="s">
        <v>2756</v>
      </c>
      <c r="C14" s="11">
        <v>186.16399999999999</v>
      </c>
    </row>
    <row r="15" spans="1:3" ht="10.15" customHeight="1" x14ac:dyDescent="0.2">
      <c r="A15" s="10" t="s">
        <v>2757</v>
      </c>
      <c r="B15" s="10" t="s">
        <v>2758</v>
      </c>
      <c r="C15" s="11">
        <v>235.04</v>
      </c>
    </row>
    <row r="16" spans="1:3" ht="20.45" customHeight="1" x14ac:dyDescent="0.2">
      <c r="A16" s="10" t="s">
        <v>2759</v>
      </c>
      <c r="B16" s="10" t="s">
        <v>2760</v>
      </c>
      <c r="C16" s="11">
        <v>546.65372667339864</v>
      </c>
    </row>
    <row r="17" spans="1:3" ht="10.15" customHeight="1" x14ac:dyDescent="0.2">
      <c r="A17" s="10" t="s">
        <v>2722</v>
      </c>
      <c r="B17" s="10" t="s">
        <v>2761</v>
      </c>
      <c r="C17" s="11">
        <v>180.67</v>
      </c>
    </row>
    <row r="18" spans="1:3" ht="10.15" customHeight="1" x14ac:dyDescent="0.2">
      <c r="A18" s="10" t="s">
        <v>2720</v>
      </c>
      <c r="B18" s="10" t="s">
        <v>2762</v>
      </c>
      <c r="C18" s="11">
        <v>208.6</v>
      </c>
    </row>
    <row r="19" spans="1:3" ht="10.15" customHeight="1" x14ac:dyDescent="0.2">
      <c r="A19" s="10" t="s">
        <v>2725</v>
      </c>
      <c r="B19" s="10" t="s">
        <v>2763</v>
      </c>
      <c r="C19" s="11">
        <v>267.03935826724637</v>
      </c>
    </row>
    <row r="20" spans="1:3" ht="10.15" customHeight="1" x14ac:dyDescent="0.2">
      <c r="A20" s="10" t="s">
        <v>2728</v>
      </c>
      <c r="B20" s="10" t="s">
        <v>2764</v>
      </c>
      <c r="C20" s="11">
        <v>194.70072362538008</v>
      </c>
    </row>
    <row r="21" spans="1:3" ht="10.15" customHeight="1" x14ac:dyDescent="0.2">
      <c r="A21" s="10" t="s">
        <v>6</v>
      </c>
      <c r="B21" s="10" t="s">
        <v>2765</v>
      </c>
      <c r="C21" s="11">
        <v>234.45</v>
      </c>
    </row>
    <row r="22" spans="1:3" ht="20.45" customHeight="1" x14ac:dyDescent="0.2">
      <c r="A22" s="10" t="s">
        <v>0</v>
      </c>
      <c r="B22" s="10" t="s">
        <v>2766</v>
      </c>
      <c r="C22" s="11">
        <v>307.81</v>
      </c>
    </row>
    <row r="23" spans="1:3" ht="10.15" customHeight="1" x14ac:dyDescent="0.2">
      <c r="A23" s="10" t="s">
        <v>2767</v>
      </c>
      <c r="B23" s="10" t="s">
        <v>2768</v>
      </c>
      <c r="C23" s="11">
        <v>624.39964028400607</v>
      </c>
    </row>
    <row r="24" spans="1:3" ht="20.45" customHeight="1" x14ac:dyDescent="0.2">
      <c r="A24" s="10" t="s">
        <v>2730</v>
      </c>
      <c r="B24" s="10" t="s">
        <v>2769</v>
      </c>
      <c r="C24" s="11">
        <v>258.49171134073396</v>
      </c>
    </row>
    <row r="25" spans="1:3" ht="10.15" customHeight="1" x14ac:dyDescent="0.2">
      <c r="A25" s="10" t="s">
        <v>2735</v>
      </c>
      <c r="B25" s="10" t="s">
        <v>2770</v>
      </c>
      <c r="C25" s="11">
        <v>279.06</v>
      </c>
    </row>
    <row r="26" spans="1:3" ht="10.15" customHeight="1" x14ac:dyDescent="0.2">
      <c r="A26" s="10" t="s">
        <v>2734</v>
      </c>
      <c r="B26" s="10" t="s">
        <v>2771</v>
      </c>
      <c r="C26" s="11">
        <v>445.51100000000002</v>
      </c>
    </row>
    <row r="27" spans="1:3" ht="10.15" customHeight="1" x14ac:dyDescent="0.2">
      <c r="A27" s="10" t="s">
        <v>2772</v>
      </c>
      <c r="B27" s="10" t="s">
        <v>2773</v>
      </c>
      <c r="C27" s="11">
        <v>726.02</v>
      </c>
    </row>
    <row r="28" spans="1:3" ht="20.45" customHeight="1" x14ac:dyDescent="0.2">
      <c r="A28" s="10" t="s">
        <v>2774</v>
      </c>
      <c r="B28" s="10" t="s">
        <v>2775</v>
      </c>
      <c r="C28" s="11">
        <v>257.38719759623689</v>
      </c>
    </row>
    <row r="29" spans="1:3" ht="20.45" customHeight="1" x14ac:dyDescent="0.2">
      <c r="A29" s="10" t="s">
        <v>2776</v>
      </c>
      <c r="B29" s="10" t="s">
        <v>2777</v>
      </c>
      <c r="C29" s="11">
        <v>325.50799999999998</v>
      </c>
    </row>
    <row r="30" spans="1:3" ht="20.45" customHeight="1" x14ac:dyDescent="0.2">
      <c r="A30" s="10" t="s">
        <v>2778</v>
      </c>
      <c r="B30" s="10" t="s">
        <v>2779</v>
      </c>
      <c r="C30" s="11">
        <v>569.6240518480497</v>
      </c>
    </row>
    <row r="31" spans="1:3" ht="10.15" customHeight="1" x14ac:dyDescent="0.2">
      <c r="A31" s="10" t="s">
        <v>2780</v>
      </c>
      <c r="B31" s="10" t="s">
        <v>2781</v>
      </c>
      <c r="C31" s="11">
        <v>50.737781210061819</v>
      </c>
    </row>
    <row r="32" spans="1:3" ht="10.15" customHeight="1" x14ac:dyDescent="0.2">
      <c r="A32" s="10" t="s">
        <v>2782</v>
      </c>
      <c r="B32" s="10" t="s">
        <v>2783</v>
      </c>
      <c r="C32" s="11">
        <v>57.722387346845721</v>
      </c>
    </row>
    <row r="33" spans="1:3" ht="20.45" customHeight="1" x14ac:dyDescent="0.2">
      <c r="A33" s="10" t="s">
        <v>2784</v>
      </c>
      <c r="B33" s="10" t="s">
        <v>2785</v>
      </c>
      <c r="C33" s="11">
        <v>69.240048668846569</v>
      </c>
    </row>
    <row r="34" spans="1:3" ht="10.15" customHeight="1" x14ac:dyDescent="0.2">
      <c r="A34" s="10" t="s">
        <v>2786</v>
      </c>
      <c r="B34" s="10" t="s">
        <v>2787</v>
      </c>
      <c r="C34" s="11">
        <v>83.37</v>
      </c>
    </row>
    <row r="35" spans="1:3" ht="10.15" customHeight="1" x14ac:dyDescent="0.2">
      <c r="A35" s="10" t="s">
        <v>2788</v>
      </c>
      <c r="B35" s="10" t="s">
        <v>2789</v>
      </c>
      <c r="C35" s="11">
        <v>96.72</v>
      </c>
    </row>
    <row r="36" spans="1:3" ht="10.15" customHeight="1" x14ac:dyDescent="0.2">
      <c r="A36" s="10" t="s">
        <v>2790</v>
      </c>
      <c r="B36" s="10" t="s">
        <v>2791</v>
      </c>
      <c r="C36" s="11">
        <v>75.511228453810489</v>
      </c>
    </row>
    <row r="37" spans="1:3" ht="10.15" customHeight="1" x14ac:dyDescent="0.2">
      <c r="A37" s="10" t="s">
        <v>2792</v>
      </c>
      <c r="B37" s="10" t="s">
        <v>2793</v>
      </c>
      <c r="C37" s="11">
        <v>97.64</v>
      </c>
    </row>
    <row r="38" spans="1:3" ht="20.45" customHeight="1" x14ac:dyDescent="0.2">
      <c r="A38" s="10" t="s">
        <v>2794</v>
      </c>
      <c r="B38" s="10" t="s">
        <v>2795</v>
      </c>
      <c r="C38" s="11">
        <v>114.61</v>
      </c>
    </row>
    <row r="39" spans="1:3" ht="20.45" customHeight="1" x14ac:dyDescent="0.2">
      <c r="A39" s="10" t="s">
        <v>2796</v>
      </c>
      <c r="B39" s="10" t="s">
        <v>2797</v>
      </c>
      <c r="C39" s="11">
        <v>65.210098387093964</v>
      </c>
    </row>
    <row r="40" spans="1:3" ht="10.15" customHeight="1" x14ac:dyDescent="0.2">
      <c r="A40" s="10" t="s">
        <v>2798</v>
      </c>
      <c r="B40" s="10" t="s">
        <v>2799</v>
      </c>
      <c r="C40" s="11">
        <v>110.54</v>
      </c>
    </row>
    <row r="41" spans="1:3" ht="10.15" customHeight="1" x14ac:dyDescent="0.2">
      <c r="A41" s="10" t="s">
        <v>2800</v>
      </c>
      <c r="B41" s="10" t="s">
        <v>2801</v>
      </c>
      <c r="C41" s="11">
        <v>137.07</v>
      </c>
    </row>
    <row r="42" spans="1:3" ht="10.15" customHeight="1" x14ac:dyDescent="0.2">
      <c r="A42" s="10" t="s">
        <v>2802</v>
      </c>
      <c r="B42" s="10" t="s">
        <v>2803</v>
      </c>
      <c r="C42" s="11">
        <v>162</v>
      </c>
    </row>
    <row r="43" spans="1:3" ht="10.15" customHeight="1" x14ac:dyDescent="0.2">
      <c r="A43" s="10" t="s">
        <v>2804</v>
      </c>
      <c r="B43" s="10" t="s">
        <v>2805</v>
      </c>
      <c r="C43" s="11">
        <v>235.04</v>
      </c>
    </row>
    <row r="44" spans="1:3" ht="10.15" customHeight="1" x14ac:dyDescent="0.2">
      <c r="A44" s="10" t="s">
        <v>2806</v>
      </c>
      <c r="B44" s="10" t="s">
        <v>2807</v>
      </c>
      <c r="C44" s="11">
        <v>51.747411453215619</v>
      </c>
    </row>
    <row r="45" spans="1:3" ht="10.15" customHeight="1" x14ac:dyDescent="0.2">
      <c r="A45" s="10" t="s">
        <v>2808</v>
      </c>
      <c r="B45" s="10" t="s">
        <v>2809</v>
      </c>
      <c r="C45" s="11">
        <v>194.70072362538008</v>
      </c>
    </row>
    <row r="46" spans="1:3" ht="10.15" customHeight="1" x14ac:dyDescent="0.2">
      <c r="A46" s="10" t="s">
        <v>2810</v>
      </c>
      <c r="B46" s="10" t="s">
        <v>2811</v>
      </c>
      <c r="C46" s="11">
        <v>307.81</v>
      </c>
    </row>
    <row r="47" spans="1:3" ht="10.15" customHeight="1" x14ac:dyDescent="0.2">
      <c r="A47" s="10" t="s">
        <v>2812</v>
      </c>
      <c r="B47" s="10" t="s">
        <v>2813</v>
      </c>
      <c r="C47" s="11">
        <v>258.49171134073396</v>
      </c>
    </row>
    <row r="48" spans="1:3" ht="10.15" customHeight="1" x14ac:dyDescent="0.2">
      <c r="A48" s="10" t="s">
        <v>2814</v>
      </c>
      <c r="B48" s="10" t="s">
        <v>2815</v>
      </c>
      <c r="C48" s="11">
        <v>445.51100000000002</v>
      </c>
    </row>
    <row r="49" spans="1:3" ht="10.15" customHeight="1" x14ac:dyDescent="0.2">
      <c r="A49" s="10" t="s">
        <v>2816</v>
      </c>
      <c r="B49" s="10" t="s">
        <v>2817</v>
      </c>
      <c r="C49" s="11">
        <v>547.22219679993543</v>
      </c>
    </row>
    <row r="50" spans="1:3" ht="10.15" customHeight="1" x14ac:dyDescent="0.2">
      <c r="A50" s="10" t="s">
        <v>2818</v>
      </c>
      <c r="B50" s="10" t="s">
        <v>2819</v>
      </c>
      <c r="C50" s="11">
        <v>127.27672194059161</v>
      </c>
    </row>
    <row r="51" spans="1:3" ht="10.15" customHeight="1" x14ac:dyDescent="0.2">
      <c r="A51" s="10" t="s">
        <v>2820</v>
      </c>
      <c r="B51" s="10" t="s">
        <v>2821</v>
      </c>
      <c r="C51" s="11">
        <v>180.67</v>
      </c>
    </row>
    <row r="52" spans="1:3" ht="10.15" customHeight="1" x14ac:dyDescent="0.2">
      <c r="A52" s="10" t="s">
        <v>2822</v>
      </c>
      <c r="B52" s="10" t="s">
        <v>2823</v>
      </c>
      <c r="C52" s="11">
        <v>110.54</v>
      </c>
    </row>
    <row r="53" spans="1:3" ht="10.15" customHeight="1" x14ac:dyDescent="0.2">
      <c r="A53" s="10" t="s">
        <v>2824</v>
      </c>
      <c r="B53" s="10" t="s">
        <v>2825</v>
      </c>
      <c r="C53" s="11">
        <v>137.07</v>
      </c>
    </row>
    <row r="54" spans="1:3" ht="10.15" customHeight="1" x14ac:dyDescent="0.2">
      <c r="A54" s="10" t="s">
        <v>2826</v>
      </c>
      <c r="B54" s="10" t="s">
        <v>2827</v>
      </c>
      <c r="C54" s="11">
        <v>162.94</v>
      </c>
    </row>
    <row r="55" spans="1:3" ht="10.15" customHeight="1" x14ac:dyDescent="0.2">
      <c r="A55" s="10" t="s">
        <v>2828</v>
      </c>
      <c r="B55" s="10" t="s">
        <v>2829</v>
      </c>
      <c r="C55" s="11">
        <v>188.80785329513122</v>
      </c>
    </row>
    <row r="56" spans="1:3" ht="10.15" customHeight="1" x14ac:dyDescent="0.2">
      <c r="A56" s="10" t="s">
        <v>2889</v>
      </c>
      <c r="B56" s="10" t="s">
        <v>2890</v>
      </c>
      <c r="C56" s="11">
        <v>279.26241196587642</v>
      </c>
    </row>
    <row r="57" spans="1:3" ht="10.15" customHeight="1" x14ac:dyDescent="0.2">
      <c r="A57" s="10" t="s">
        <v>2891</v>
      </c>
      <c r="B57" s="10" t="s">
        <v>2892</v>
      </c>
      <c r="C57" s="11">
        <v>358.14996976459111</v>
      </c>
    </row>
    <row r="58" spans="1:3" ht="10.15" customHeight="1" x14ac:dyDescent="0.2">
      <c r="A58" s="10" t="s">
        <v>2893</v>
      </c>
      <c r="B58" s="10" t="s">
        <v>2894</v>
      </c>
      <c r="C58" s="11">
        <v>520.16792643660892</v>
      </c>
    </row>
    <row r="59" spans="1:3" ht="10.15" customHeight="1" x14ac:dyDescent="0.2">
      <c r="A59" s="10" t="s">
        <v>2895</v>
      </c>
      <c r="B59" s="10" t="s">
        <v>2896</v>
      </c>
      <c r="C59" s="11">
        <v>667.10777800109247</v>
      </c>
    </row>
    <row r="60" spans="1:3" ht="10.15" customHeight="1" x14ac:dyDescent="0.2">
      <c r="A60" s="10" t="s">
        <v>2897</v>
      </c>
      <c r="B60" s="10" t="s">
        <v>2898</v>
      </c>
      <c r="C60" s="11">
        <v>855.55599423100819</v>
      </c>
    </row>
    <row r="61" spans="1:3" ht="10.15" customHeight="1" x14ac:dyDescent="0.2">
      <c r="A61" s="10" t="s">
        <v>2899</v>
      </c>
      <c r="B61" s="10" t="s">
        <v>2900</v>
      </c>
      <c r="C61" s="11">
        <v>246.59613621527188</v>
      </c>
    </row>
    <row r="62" spans="1:3" ht="10.15" customHeight="1" x14ac:dyDescent="0.2">
      <c r="A62" s="10" t="s">
        <v>2726</v>
      </c>
      <c r="B62" s="10" t="s">
        <v>2901</v>
      </c>
      <c r="C62" s="11">
        <v>459.322111914049</v>
      </c>
    </row>
    <row r="63" spans="1:3" ht="10.15" customHeight="1" x14ac:dyDescent="0.2">
      <c r="A63" s="10" t="s">
        <v>2724</v>
      </c>
      <c r="B63" s="10" t="s">
        <v>2902</v>
      </c>
      <c r="C63" s="11">
        <v>589.0739084296315</v>
      </c>
    </row>
    <row r="64" spans="1:3" ht="10.15" customHeight="1" x14ac:dyDescent="0.2">
      <c r="A64" s="10" t="s">
        <v>2903</v>
      </c>
      <c r="B64" s="10" t="s">
        <v>2904</v>
      </c>
      <c r="C64" s="11">
        <v>316.25594761516413</v>
      </c>
    </row>
    <row r="65" spans="1:3" ht="10.15" customHeight="1" x14ac:dyDescent="0.2">
      <c r="A65" s="10" t="s">
        <v>2905</v>
      </c>
      <c r="B65" s="10" t="s">
        <v>2906</v>
      </c>
      <c r="C65" s="11">
        <v>405.59363961263591</v>
      </c>
    </row>
    <row r="66" spans="1:3" ht="20.45" customHeight="1" x14ac:dyDescent="0.2">
      <c r="A66" s="10" t="s">
        <v>2907</v>
      </c>
      <c r="B66" s="10" t="s">
        <v>2908</v>
      </c>
      <c r="C66" s="11">
        <v>2968.3192547088952</v>
      </c>
    </row>
    <row r="67" spans="1:3" ht="10.15" customHeight="1" x14ac:dyDescent="0.2">
      <c r="A67" s="10" t="s">
        <v>2830</v>
      </c>
      <c r="B67" s="10" t="s">
        <v>2831</v>
      </c>
      <c r="C67" s="11">
        <v>182.6621523846774</v>
      </c>
    </row>
    <row r="68" spans="1:3" ht="10.15" customHeight="1" x14ac:dyDescent="0.2">
      <c r="A68" s="10" t="s">
        <v>2832</v>
      </c>
      <c r="B68" s="10" t="s">
        <v>2833</v>
      </c>
      <c r="C68" s="11">
        <v>251.07923117395367</v>
      </c>
    </row>
    <row r="69" spans="1:3" ht="10.15" customHeight="1" x14ac:dyDescent="0.2">
      <c r="A69" s="10" t="s">
        <v>2834</v>
      </c>
      <c r="B69" s="10" t="s">
        <v>2835</v>
      </c>
      <c r="C69" s="11">
        <v>345.51661526050236</v>
      </c>
    </row>
    <row r="70" spans="1:3" ht="20.45" customHeight="1" x14ac:dyDescent="0.2">
      <c r="A70" s="10" t="s">
        <v>2836</v>
      </c>
      <c r="B70" s="10" t="s">
        <v>2837</v>
      </c>
      <c r="C70" s="11">
        <v>633.97723340137748</v>
      </c>
    </row>
    <row r="71" spans="1:3" ht="10.15" customHeight="1" x14ac:dyDescent="0.2">
      <c r="A71" s="10" t="s">
        <v>2838</v>
      </c>
      <c r="B71" s="10" t="s">
        <v>2839</v>
      </c>
      <c r="C71" s="11">
        <v>116.85501123626969</v>
      </c>
    </row>
    <row r="72" spans="1:3" ht="20.45" customHeight="1" x14ac:dyDescent="0.2">
      <c r="A72" s="10" t="s">
        <v>2840</v>
      </c>
      <c r="B72" s="10" t="s">
        <v>2841</v>
      </c>
      <c r="C72" s="11">
        <v>114.06</v>
      </c>
    </row>
    <row r="73" spans="1:3" ht="10.15" customHeight="1" x14ac:dyDescent="0.2">
      <c r="A73" s="10" t="s">
        <v>2842</v>
      </c>
      <c r="B73" s="10" t="s">
        <v>2843</v>
      </c>
      <c r="C73" s="11">
        <v>73.98</v>
      </c>
    </row>
    <row r="74" spans="1:3" ht="10.15" customHeight="1" x14ac:dyDescent="0.2">
      <c r="A74" s="10" t="s">
        <v>2844</v>
      </c>
      <c r="B74" s="10" t="s">
        <v>2845</v>
      </c>
      <c r="C74" s="11">
        <v>70.900000000000006</v>
      </c>
    </row>
    <row r="75" spans="1:3" ht="10.15" customHeight="1" x14ac:dyDescent="0.2">
      <c r="A75" s="10" t="s">
        <v>2846</v>
      </c>
      <c r="B75" s="10" t="s">
        <v>2847</v>
      </c>
      <c r="C75" s="11">
        <v>68.619980744865288</v>
      </c>
    </row>
    <row r="76" spans="1:3" ht="20.45" customHeight="1" x14ac:dyDescent="0.2">
      <c r="A76" s="10" t="s">
        <v>2848</v>
      </c>
      <c r="B76" s="10" t="s">
        <v>2849</v>
      </c>
      <c r="C76" s="11">
        <v>318.18881379344293</v>
      </c>
    </row>
    <row r="77" spans="1:3" ht="10.15" customHeight="1" x14ac:dyDescent="0.2">
      <c r="A77" s="10" t="s">
        <v>2850</v>
      </c>
      <c r="B77" s="10" t="s">
        <v>2851</v>
      </c>
      <c r="C77" s="11">
        <v>191.87</v>
      </c>
    </row>
    <row r="78" spans="1:3" ht="10.15" customHeight="1" x14ac:dyDescent="0.2">
      <c r="A78" s="10" t="s">
        <v>2852</v>
      </c>
      <c r="B78" s="10" t="s">
        <v>2853</v>
      </c>
      <c r="C78" s="11">
        <v>103.42116360242653</v>
      </c>
    </row>
    <row r="79" spans="1:3" ht="10.15" customHeight="1" x14ac:dyDescent="0.2">
      <c r="A79" s="10" t="s">
        <v>2854</v>
      </c>
      <c r="B79" s="10" t="s">
        <v>2855</v>
      </c>
      <c r="C79" s="11">
        <v>77.778798589066369</v>
      </c>
    </row>
    <row r="80" spans="1:3" ht="20.45" customHeight="1" x14ac:dyDescent="0.2">
      <c r="A80" s="10" t="s">
        <v>2856</v>
      </c>
      <c r="B80" s="10" t="s">
        <v>2857</v>
      </c>
      <c r="C80" s="11">
        <v>73.514946413936542</v>
      </c>
    </row>
    <row r="81" spans="1:3" ht="10.15" customHeight="1" x14ac:dyDescent="0.2">
      <c r="A81" s="10" t="s">
        <v>2858</v>
      </c>
      <c r="B81" s="10" t="s">
        <v>2859</v>
      </c>
      <c r="C81" s="11">
        <v>550.9407289331466</v>
      </c>
    </row>
    <row r="82" spans="1:3" ht="10.15" customHeight="1" x14ac:dyDescent="0.2">
      <c r="A82" s="10" t="s">
        <v>2860</v>
      </c>
      <c r="B82" s="10" t="s">
        <v>2861</v>
      </c>
      <c r="C82" s="11">
        <v>214.38</v>
      </c>
    </row>
    <row r="83" spans="1:3" ht="10.15" customHeight="1" x14ac:dyDescent="0.2">
      <c r="A83" s="10" t="s">
        <v>2862</v>
      </c>
      <c r="B83" s="10" t="s">
        <v>2863</v>
      </c>
      <c r="C83" s="11">
        <v>139.55004975387328</v>
      </c>
    </row>
    <row r="84" spans="1:3" ht="10.15" customHeight="1" x14ac:dyDescent="0.2">
      <c r="A84" s="10" t="s">
        <v>2864</v>
      </c>
      <c r="B84" s="10" t="s">
        <v>2865</v>
      </c>
      <c r="C84" s="11">
        <v>89.538512449662591</v>
      </c>
    </row>
    <row r="85" spans="1:3" ht="10.15" customHeight="1" x14ac:dyDescent="0.2">
      <c r="A85" s="10" t="s">
        <v>2866</v>
      </c>
      <c r="B85" s="10" t="s">
        <v>2867</v>
      </c>
      <c r="C85" s="11">
        <v>761.49044713888088</v>
      </c>
    </row>
    <row r="86" spans="1:3" ht="10.15" customHeight="1" x14ac:dyDescent="0.2">
      <c r="A86" s="10" t="s">
        <v>2868</v>
      </c>
      <c r="B86" s="10" t="s">
        <v>2869</v>
      </c>
      <c r="C86" s="11">
        <v>249.86</v>
      </c>
    </row>
    <row r="87" spans="1:3" ht="10.15" customHeight="1" x14ac:dyDescent="0.2">
      <c r="A87" s="10" t="s">
        <v>2732</v>
      </c>
      <c r="B87" s="10" t="s">
        <v>2870</v>
      </c>
      <c r="C87" s="11">
        <v>182.99464220099387</v>
      </c>
    </row>
    <row r="88" spans="1:3" ht="10.15" customHeight="1" x14ac:dyDescent="0.2">
      <c r="A88" s="10" t="s">
        <v>2871</v>
      </c>
      <c r="B88" s="10" t="s">
        <v>2872</v>
      </c>
      <c r="C88" s="11">
        <v>103.07622844698166</v>
      </c>
    </row>
    <row r="89" spans="1:3" ht="10.15" customHeight="1" x14ac:dyDescent="0.2">
      <c r="A89" s="10" t="s">
        <v>2873</v>
      </c>
      <c r="B89" s="10" t="s">
        <v>2874</v>
      </c>
      <c r="C89" s="11">
        <v>953.70728004667126</v>
      </c>
    </row>
    <row r="90" spans="1:3" ht="10.15" customHeight="1" x14ac:dyDescent="0.2">
      <c r="A90" s="10" t="s">
        <v>2727</v>
      </c>
      <c r="B90" s="10" t="s">
        <v>2875</v>
      </c>
      <c r="C90" s="11">
        <v>360.39</v>
      </c>
    </row>
    <row r="91" spans="1:3" ht="10.15" customHeight="1" x14ac:dyDescent="0.2">
      <c r="A91" s="10" t="s">
        <v>2721</v>
      </c>
      <c r="B91" s="10" t="s">
        <v>2876</v>
      </c>
      <c r="C91" s="11">
        <v>234.35</v>
      </c>
    </row>
    <row r="92" spans="1:3" ht="10.15" customHeight="1" x14ac:dyDescent="0.2">
      <c r="A92" s="10" t="s">
        <v>2877</v>
      </c>
      <c r="B92" s="10" t="s">
        <v>2878</v>
      </c>
      <c r="C92" s="11">
        <v>118.66077043470457</v>
      </c>
    </row>
    <row r="93" spans="1:3" ht="10.15" customHeight="1" x14ac:dyDescent="0.2">
      <c r="A93" s="10" t="s">
        <v>2879</v>
      </c>
      <c r="B93" s="10" t="s">
        <v>2880</v>
      </c>
      <c r="C93" s="11">
        <v>1415.9000132752358</v>
      </c>
    </row>
    <row r="94" spans="1:3" ht="10.15" customHeight="1" x14ac:dyDescent="0.2">
      <c r="A94" s="10" t="s">
        <v>2729</v>
      </c>
      <c r="B94" s="10" t="s">
        <v>2881</v>
      </c>
      <c r="C94" s="11">
        <v>354.69182101426918</v>
      </c>
    </row>
    <row r="95" spans="1:3" ht="10.15" customHeight="1" x14ac:dyDescent="0.2">
      <c r="A95" s="10" t="s">
        <v>2736</v>
      </c>
      <c r="B95" s="10" t="s">
        <v>2882</v>
      </c>
      <c r="C95" s="11">
        <v>294.27319641780804</v>
      </c>
    </row>
    <row r="96" spans="1:3" ht="10.15" customHeight="1" x14ac:dyDescent="0.2">
      <c r="A96" s="10" t="s">
        <v>2723</v>
      </c>
      <c r="B96" s="10" t="s">
        <v>2883</v>
      </c>
      <c r="C96" s="11">
        <v>136.60160691075396</v>
      </c>
    </row>
    <row r="97" spans="1:3" ht="10.15" customHeight="1" x14ac:dyDescent="0.2">
      <c r="A97" s="10" t="s">
        <v>2884</v>
      </c>
      <c r="B97" s="10" t="s">
        <v>2885</v>
      </c>
      <c r="C97" s="11">
        <v>44.286020104513902</v>
      </c>
    </row>
    <row r="98" spans="1:3" ht="10.15" customHeight="1" x14ac:dyDescent="0.2">
      <c r="A98" s="10" t="s">
        <v>2886</v>
      </c>
      <c r="B98" s="10" t="s">
        <v>2887</v>
      </c>
      <c r="C98" s="11">
        <v>58.689977321688666</v>
      </c>
    </row>
    <row r="99" spans="1:3" ht="10.15" customHeight="1" x14ac:dyDescent="0.2">
      <c r="A99" s="10" t="s">
        <v>4</v>
      </c>
      <c r="B99" s="10" t="s">
        <v>2888</v>
      </c>
      <c r="C99" s="11">
        <v>181.03106110637441</v>
      </c>
    </row>
  </sheetData>
  <mergeCells count="1">
    <mergeCell ref="A1:C1"/>
  </mergeCells>
  <printOptions horizontalCentered="1"/>
  <pageMargins left="0.11811023622047245" right="0.11811023622047245" top="0.35433070866141736" bottom="0.35433070866141736" header="0.31496062992125984" footer="0.31496062992125984"/>
  <pageSetup scale="5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36"/>
  <sheetViews>
    <sheetView zoomScale="80" zoomScaleNormal="80" workbookViewId="0">
      <selection activeCell="G8" sqref="G8"/>
    </sheetView>
  </sheetViews>
  <sheetFormatPr baseColWidth="10" defaultColWidth="11.42578125" defaultRowHeight="15" x14ac:dyDescent="0.25"/>
  <cols>
    <col min="1" max="1" width="10.140625" bestFit="1" customWidth="1"/>
    <col min="2" max="2" width="11.7109375" customWidth="1"/>
    <col min="3" max="3" width="23.28515625" bestFit="1" customWidth="1"/>
    <col min="4" max="4" width="67.28515625" customWidth="1"/>
    <col min="5" max="5" width="8.7109375" customWidth="1"/>
    <col min="6" max="6" width="10.140625" customWidth="1"/>
    <col min="7" max="7" width="13.140625" style="21" customWidth="1"/>
    <col min="8" max="8" width="10.140625" style="21" customWidth="1"/>
    <col min="9" max="9" width="3.140625" style="21" customWidth="1"/>
    <col min="10" max="10" width="11.140625" style="47" bestFit="1" customWidth="1"/>
    <col min="11" max="11" width="7.85546875" customWidth="1"/>
    <col min="12" max="12" width="11.28515625" customWidth="1"/>
    <col min="13" max="13" width="14.85546875" customWidth="1"/>
    <col min="257" max="257" width="10.140625" bestFit="1" customWidth="1"/>
    <col min="258" max="258" width="11.7109375" customWidth="1"/>
    <col min="259" max="259" width="23.28515625" bestFit="1" customWidth="1"/>
    <col min="260" max="260" width="67.28515625" customWidth="1"/>
    <col min="261" max="261" width="8.7109375" customWidth="1"/>
    <col min="262" max="262" width="10.140625" customWidth="1"/>
    <col min="263" max="263" width="13.140625" customWidth="1"/>
    <col min="264" max="264" width="10.140625" customWidth="1"/>
    <col min="265" max="265" width="3.140625" customWidth="1"/>
    <col min="266" max="266" width="11.140625" bestFit="1" customWidth="1"/>
    <col min="267" max="267" width="7.85546875" customWidth="1"/>
    <col min="268" max="268" width="11.28515625" customWidth="1"/>
    <col min="269" max="269" width="14.85546875" customWidth="1"/>
    <col min="513" max="513" width="10.140625" bestFit="1" customWidth="1"/>
    <col min="514" max="514" width="11.7109375" customWidth="1"/>
    <col min="515" max="515" width="23.28515625" bestFit="1" customWidth="1"/>
    <col min="516" max="516" width="67.28515625" customWidth="1"/>
    <col min="517" max="517" width="8.7109375" customWidth="1"/>
    <col min="518" max="518" width="10.140625" customWidth="1"/>
    <col min="519" max="519" width="13.140625" customWidth="1"/>
    <col min="520" max="520" width="10.140625" customWidth="1"/>
    <col min="521" max="521" width="3.140625" customWidth="1"/>
    <col min="522" max="522" width="11.140625" bestFit="1" customWidth="1"/>
    <col min="523" max="523" width="7.85546875" customWidth="1"/>
    <col min="524" max="524" width="11.28515625" customWidth="1"/>
    <col min="525" max="525" width="14.85546875" customWidth="1"/>
    <col min="769" max="769" width="10.140625" bestFit="1" customWidth="1"/>
    <col min="770" max="770" width="11.7109375" customWidth="1"/>
    <col min="771" max="771" width="23.28515625" bestFit="1" customWidth="1"/>
    <col min="772" max="772" width="67.28515625" customWidth="1"/>
    <col min="773" max="773" width="8.7109375" customWidth="1"/>
    <col min="774" max="774" width="10.140625" customWidth="1"/>
    <col min="775" max="775" width="13.140625" customWidth="1"/>
    <col min="776" max="776" width="10.140625" customWidth="1"/>
    <col min="777" max="777" width="3.140625" customWidth="1"/>
    <col min="778" max="778" width="11.140625" bestFit="1" customWidth="1"/>
    <col min="779" max="779" width="7.85546875" customWidth="1"/>
    <col min="780" max="780" width="11.28515625" customWidth="1"/>
    <col min="781" max="781" width="14.85546875" customWidth="1"/>
    <col min="1025" max="1025" width="10.140625" bestFit="1" customWidth="1"/>
    <col min="1026" max="1026" width="11.7109375" customWidth="1"/>
    <col min="1027" max="1027" width="23.28515625" bestFit="1" customWidth="1"/>
    <col min="1028" max="1028" width="67.28515625" customWidth="1"/>
    <col min="1029" max="1029" width="8.7109375" customWidth="1"/>
    <col min="1030" max="1030" width="10.140625" customWidth="1"/>
    <col min="1031" max="1031" width="13.140625" customWidth="1"/>
    <col min="1032" max="1032" width="10.140625" customWidth="1"/>
    <col min="1033" max="1033" width="3.140625" customWidth="1"/>
    <col min="1034" max="1034" width="11.140625" bestFit="1" customWidth="1"/>
    <col min="1035" max="1035" width="7.85546875" customWidth="1"/>
    <col min="1036" max="1036" width="11.28515625" customWidth="1"/>
    <col min="1037" max="1037" width="14.85546875" customWidth="1"/>
    <col min="1281" max="1281" width="10.140625" bestFit="1" customWidth="1"/>
    <col min="1282" max="1282" width="11.7109375" customWidth="1"/>
    <col min="1283" max="1283" width="23.28515625" bestFit="1" customWidth="1"/>
    <col min="1284" max="1284" width="67.28515625" customWidth="1"/>
    <col min="1285" max="1285" width="8.7109375" customWidth="1"/>
    <col min="1286" max="1286" width="10.140625" customWidth="1"/>
    <col min="1287" max="1287" width="13.140625" customWidth="1"/>
    <col min="1288" max="1288" width="10.140625" customWidth="1"/>
    <col min="1289" max="1289" width="3.140625" customWidth="1"/>
    <col min="1290" max="1290" width="11.140625" bestFit="1" customWidth="1"/>
    <col min="1291" max="1291" width="7.85546875" customWidth="1"/>
    <col min="1292" max="1292" width="11.28515625" customWidth="1"/>
    <col min="1293" max="1293" width="14.85546875" customWidth="1"/>
    <col min="1537" max="1537" width="10.140625" bestFit="1" customWidth="1"/>
    <col min="1538" max="1538" width="11.7109375" customWidth="1"/>
    <col min="1539" max="1539" width="23.28515625" bestFit="1" customWidth="1"/>
    <col min="1540" max="1540" width="67.28515625" customWidth="1"/>
    <col min="1541" max="1541" width="8.7109375" customWidth="1"/>
    <col min="1542" max="1542" width="10.140625" customWidth="1"/>
    <col min="1543" max="1543" width="13.140625" customWidth="1"/>
    <col min="1544" max="1544" width="10.140625" customWidth="1"/>
    <col min="1545" max="1545" width="3.140625" customWidth="1"/>
    <col min="1546" max="1546" width="11.140625" bestFit="1" customWidth="1"/>
    <col min="1547" max="1547" width="7.85546875" customWidth="1"/>
    <col min="1548" max="1548" width="11.28515625" customWidth="1"/>
    <col min="1549" max="1549" width="14.85546875" customWidth="1"/>
    <col min="1793" max="1793" width="10.140625" bestFit="1" customWidth="1"/>
    <col min="1794" max="1794" width="11.7109375" customWidth="1"/>
    <col min="1795" max="1795" width="23.28515625" bestFit="1" customWidth="1"/>
    <col min="1796" max="1796" width="67.28515625" customWidth="1"/>
    <col min="1797" max="1797" width="8.7109375" customWidth="1"/>
    <col min="1798" max="1798" width="10.140625" customWidth="1"/>
    <col min="1799" max="1799" width="13.140625" customWidth="1"/>
    <col min="1800" max="1800" width="10.140625" customWidth="1"/>
    <col min="1801" max="1801" width="3.140625" customWidth="1"/>
    <col min="1802" max="1802" width="11.140625" bestFit="1" customWidth="1"/>
    <col min="1803" max="1803" width="7.85546875" customWidth="1"/>
    <col min="1804" max="1804" width="11.28515625" customWidth="1"/>
    <col min="1805" max="1805" width="14.85546875" customWidth="1"/>
    <col min="2049" max="2049" width="10.140625" bestFit="1" customWidth="1"/>
    <col min="2050" max="2050" width="11.7109375" customWidth="1"/>
    <col min="2051" max="2051" width="23.28515625" bestFit="1" customWidth="1"/>
    <col min="2052" max="2052" width="67.28515625" customWidth="1"/>
    <col min="2053" max="2053" width="8.7109375" customWidth="1"/>
    <col min="2054" max="2054" width="10.140625" customWidth="1"/>
    <col min="2055" max="2055" width="13.140625" customWidth="1"/>
    <col min="2056" max="2056" width="10.140625" customWidth="1"/>
    <col min="2057" max="2057" width="3.140625" customWidth="1"/>
    <col min="2058" max="2058" width="11.140625" bestFit="1" customWidth="1"/>
    <col min="2059" max="2059" width="7.85546875" customWidth="1"/>
    <col min="2060" max="2060" width="11.28515625" customWidth="1"/>
    <col min="2061" max="2061" width="14.85546875" customWidth="1"/>
    <col min="2305" max="2305" width="10.140625" bestFit="1" customWidth="1"/>
    <col min="2306" max="2306" width="11.7109375" customWidth="1"/>
    <col min="2307" max="2307" width="23.28515625" bestFit="1" customWidth="1"/>
    <col min="2308" max="2308" width="67.28515625" customWidth="1"/>
    <col min="2309" max="2309" width="8.7109375" customWidth="1"/>
    <col min="2310" max="2310" width="10.140625" customWidth="1"/>
    <col min="2311" max="2311" width="13.140625" customWidth="1"/>
    <col min="2312" max="2312" width="10.140625" customWidth="1"/>
    <col min="2313" max="2313" width="3.140625" customWidth="1"/>
    <col min="2314" max="2314" width="11.140625" bestFit="1" customWidth="1"/>
    <col min="2315" max="2315" width="7.85546875" customWidth="1"/>
    <col min="2316" max="2316" width="11.28515625" customWidth="1"/>
    <col min="2317" max="2317" width="14.85546875" customWidth="1"/>
    <col min="2561" max="2561" width="10.140625" bestFit="1" customWidth="1"/>
    <col min="2562" max="2562" width="11.7109375" customWidth="1"/>
    <col min="2563" max="2563" width="23.28515625" bestFit="1" customWidth="1"/>
    <col min="2564" max="2564" width="67.28515625" customWidth="1"/>
    <col min="2565" max="2565" width="8.7109375" customWidth="1"/>
    <col min="2566" max="2566" width="10.140625" customWidth="1"/>
    <col min="2567" max="2567" width="13.140625" customWidth="1"/>
    <col min="2568" max="2568" width="10.140625" customWidth="1"/>
    <col min="2569" max="2569" width="3.140625" customWidth="1"/>
    <col min="2570" max="2570" width="11.140625" bestFit="1" customWidth="1"/>
    <col min="2571" max="2571" width="7.85546875" customWidth="1"/>
    <col min="2572" max="2572" width="11.28515625" customWidth="1"/>
    <col min="2573" max="2573" width="14.85546875" customWidth="1"/>
    <col min="2817" max="2817" width="10.140625" bestFit="1" customWidth="1"/>
    <col min="2818" max="2818" width="11.7109375" customWidth="1"/>
    <col min="2819" max="2819" width="23.28515625" bestFit="1" customWidth="1"/>
    <col min="2820" max="2820" width="67.28515625" customWidth="1"/>
    <col min="2821" max="2821" width="8.7109375" customWidth="1"/>
    <col min="2822" max="2822" width="10.140625" customWidth="1"/>
    <col min="2823" max="2823" width="13.140625" customWidth="1"/>
    <col min="2824" max="2824" width="10.140625" customWidth="1"/>
    <col min="2825" max="2825" width="3.140625" customWidth="1"/>
    <col min="2826" max="2826" width="11.140625" bestFit="1" customWidth="1"/>
    <col min="2827" max="2827" width="7.85546875" customWidth="1"/>
    <col min="2828" max="2828" width="11.28515625" customWidth="1"/>
    <col min="2829" max="2829" width="14.85546875" customWidth="1"/>
    <col min="3073" max="3073" width="10.140625" bestFit="1" customWidth="1"/>
    <col min="3074" max="3074" width="11.7109375" customWidth="1"/>
    <col min="3075" max="3075" width="23.28515625" bestFit="1" customWidth="1"/>
    <col min="3076" max="3076" width="67.28515625" customWidth="1"/>
    <col min="3077" max="3077" width="8.7109375" customWidth="1"/>
    <col min="3078" max="3078" width="10.140625" customWidth="1"/>
    <col min="3079" max="3079" width="13.140625" customWidth="1"/>
    <col min="3080" max="3080" width="10.140625" customWidth="1"/>
    <col min="3081" max="3081" width="3.140625" customWidth="1"/>
    <col min="3082" max="3082" width="11.140625" bestFit="1" customWidth="1"/>
    <col min="3083" max="3083" width="7.85546875" customWidth="1"/>
    <col min="3084" max="3084" width="11.28515625" customWidth="1"/>
    <col min="3085" max="3085" width="14.85546875" customWidth="1"/>
    <col min="3329" max="3329" width="10.140625" bestFit="1" customWidth="1"/>
    <col min="3330" max="3330" width="11.7109375" customWidth="1"/>
    <col min="3331" max="3331" width="23.28515625" bestFit="1" customWidth="1"/>
    <col min="3332" max="3332" width="67.28515625" customWidth="1"/>
    <col min="3333" max="3333" width="8.7109375" customWidth="1"/>
    <col min="3334" max="3334" width="10.140625" customWidth="1"/>
    <col min="3335" max="3335" width="13.140625" customWidth="1"/>
    <col min="3336" max="3336" width="10.140625" customWidth="1"/>
    <col min="3337" max="3337" width="3.140625" customWidth="1"/>
    <col min="3338" max="3338" width="11.140625" bestFit="1" customWidth="1"/>
    <col min="3339" max="3339" width="7.85546875" customWidth="1"/>
    <col min="3340" max="3340" width="11.28515625" customWidth="1"/>
    <col min="3341" max="3341" width="14.85546875" customWidth="1"/>
    <col min="3585" max="3585" width="10.140625" bestFit="1" customWidth="1"/>
    <col min="3586" max="3586" width="11.7109375" customWidth="1"/>
    <col min="3587" max="3587" width="23.28515625" bestFit="1" customWidth="1"/>
    <col min="3588" max="3588" width="67.28515625" customWidth="1"/>
    <col min="3589" max="3589" width="8.7109375" customWidth="1"/>
    <col min="3590" max="3590" width="10.140625" customWidth="1"/>
    <col min="3591" max="3591" width="13.140625" customWidth="1"/>
    <col min="3592" max="3592" width="10.140625" customWidth="1"/>
    <col min="3593" max="3593" width="3.140625" customWidth="1"/>
    <col min="3594" max="3594" width="11.140625" bestFit="1" customWidth="1"/>
    <col min="3595" max="3595" width="7.85546875" customWidth="1"/>
    <col min="3596" max="3596" width="11.28515625" customWidth="1"/>
    <col min="3597" max="3597" width="14.85546875" customWidth="1"/>
    <col min="3841" max="3841" width="10.140625" bestFit="1" customWidth="1"/>
    <col min="3842" max="3842" width="11.7109375" customWidth="1"/>
    <col min="3843" max="3843" width="23.28515625" bestFit="1" customWidth="1"/>
    <col min="3844" max="3844" width="67.28515625" customWidth="1"/>
    <col min="3845" max="3845" width="8.7109375" customWidth="1"/>
    <col min="3846" max="3846" width="10.140625" customWidth="1"/>
    <col min="3847" max="3847" width="13.140625" customWidth="1"/>
    <col min="3848" max="3848" width="10.140625" customWidth="1"/>
    <col min="3849" max="3849" width="3.140625" customWidth="1"/>
    <col min="3850" max="3850" width="11.140625" bestFit="1" customWidth="1"/>
    <col min="3851" max="3851" width="7.85546875" customWidth="1"/>
    <col min="3852" max="3852" width="11.28515625" customWidth="1"/>
    <col min="3853" max="3853" width="14.85546875" customWidth="1"/>
    <col min="4097" max="4097" width="10.140625" bestFit="1" customWidth="1"/>
    <col min="4098" max="4098" width="11.7109375" customWidth="1"/>
    <col min="4099" max="4099" width="23.28515625" bestFit="1" customWidth="1"/>
    <col min="4100" max="4100" width="67.28515625" customWidth="1"/>
    <col min="4101" max="4101" width="8.7109375" customWidth="1"/>
    <col min="4102" max="4102" width="10.140625" customWidth="1"/>
    <col min="4103" max="4103" width="13.140625" customWidth="1"/>
    <col min="4104" max="4104" width="10.140625" customWidth="1"/>
    <col min="4105" max="4105" width="3.140625" customWidth="1"/>
    <col min="4106" max="4106" width="11.140625" bestFit="1" customWidth="1"/>
    <col min="4107" max="4107" width="7.85546875" customWidth="1"/>
    <col min="4108" max="4108" width="11.28515625" customWidth="1"/>
    <col min="4109" max="4109" width="14.85546875" customWidth="1"/>
    <col min="4353" max="4353" width="10.140625" bestFit="1" customWidth="1"/>
    <col min="4354" max="4354" width="11.7109375" customWidth="1"/>
    <col min="4355" max="4355" width="23.28515625" bestFit="1" customWidth="1"/>
    <col min="4356" max="4356" width="67.28515625" customWidth="1"/>
    <col min="4357" max="4357" width="8.7109375" customWidth="1"/>
    <col min="4358" max="4358" width="10.140625" customWidth="1"/>
    <col min="4359" max="4359" width="13.140625" customWidth="1"/>
    <col min="4360" max="4360" width="10.140625" customWidth="1"/>
    <col min="4361" max="4361" width="3.140625" customWidth="1"/>
    <col min="4362" max="4362" width="11.140625" bestFit="1" customWidth="1"/>
    <col min="4363" max="4363" width="7.85546875" customWidth="1"/>
    <col min="4364" max="4364" width="11.28515625" customWidth="1"/>
    <col min="4365" max="4365" width="14.85546875" customWidth="1"/>
    <col min="4609" max="4609" width="10.140625" bestFit="1" customWidth="1"/>
    <col min="4610" max="4610" width="11.7109375" customWidth="1"/>
    <col min="4611" max="4611" width="23.28515625" bestFit="1" customWidth="1"/>
    <col min="4612" max="4612" width="67.28515625" customWidth="1"/>
    <col min="4613" max="4613" width="8.7109375" customWidth="1"/>
    <col min="4614" max="4614" width="10.140625" customWidth="1"/>
    <col min="4615" max="4615" width="13.140625" customWidth="1"/>
    <col min="4616" max="4616" width="10.140625" customWidth="1"/>
    <col min="4617" max="4617" width="3.140625" customWidth="1"/>
    <col min="4618" max="4618" width="11.140625" bestFit="1" customWidth="1"/>
    <col min="4619" max="4619" width="7.85546875" customWidth="1"/>
    <col min="4620" max="4620" width="11.28515625" customWidth="1"/>
    <col min="4621" max="4621" width="14.85546875" customWidth="1"/>
    <col min="4865" max="4865" width="10.140625" bestFit="1" customWidth="1"/>
    <col min="4866" max="4866" width="11.7109375" customWidth="1"/>
    <col min="4867" max="4867" width="23.28515625" bestFit="1" customWidth="1"/>
    <col min="4868" max="4868" width="67.28515625" customWidth="1"/>
    <col min="4869" max="4869" width="8.7109375" customWidth="1"/>
    <col min="4870" max="4870" width="10.140625" customWidth="1"/>
    <col min="4871" max="4871" width="13.140625" customWidth="1"/>
    <col min="4872" max="4872" width="10.140625" customWidth="1"/>
    <col min="4873" max="4873" width="3.140625" customWidth="1"/>
    <col min="4874" max="4874" width="11.140625" bestFit="1" customWidth="1"/>
    <col min="4875" max="4875" width="7.85546875" customWidth="1"/>
    <col min="4876" max="4876" width="11.28515625" customWidth="1"/>
    <col min="4877" max="4877" width="14.85546875" customWidth="1"/>
    <col min="5121" max="5121" width="10.140625" bestFit="1" customWidth="1"/>
    <col min="5122" max="5122" width="11.7109375" customWidth="1"/>
    <col min="5123" max="5123" width="23.28515625" bestFit="1" customWidth="1"/>
    <col min="5124" max="5124" width="67.28515625" customWidth="1"/>
    <col min="5125" max="5125" width="8.7109375" customWidth="1"/>
    <col min="5126" max="5126" width="10.140625" customWidth="1"/>
    <col min="5127" max="5127" width="13.140625" customWidth="1"/>
    <col min="5128" max="5128" width="10.140625" customWidth="1"/>
    <col min="5129" max="5129" width="3.140625" customWidth="1"/>
    <col min="5130" max="5130" width="11.140625" bestFit="1" customWidth="1"/>
    <col min="5131" max="5131" width="7.85546875" customWidth="1"/>
    <col min="5132" max="5132" width="11.28515625" customWidth="1"/>
    <col min="5133" max="5133" width="14.85546875" customWidth="1"/>
    <col min="5377" max="5377" width="10.140625" bestFit="1" customWidth="1"/>
    <col min="5378" max="5378" width="11.7109375" customWidth="1"/>
    <col min="5379" max="5379" width="23.28515625" bestFit="1" customWidth="1"/>
    <col min="5380" max="5380" width="67.28515625" customWidth="1"/>
    <col min="5381" max="5381" width="8.7109375" customWidth="1"/>
    <col min="5382" max="5382" width="10.140625" customWidth="1"/>
    <col min="5383" max="5383" width="13.140625" customWidth="1"/>
    <col min="5384" max="5384" width="10.140625" customWidth="1"/>
    <col min="5385" max="5385" width="3.140625" customWidth="1"/>
    <col min="5386" max="5386" width="11.140625" bestFit="1" customWidth="1"/>
    <col min="5387" max="5387" width="7.85546875" customWidth="1"/>
    <col min="5388" max="5388" width="11.28515625" customWidth="1"/>
    <col min="5389" max="5389" width="14.85546875" customWidth="1"/>
    <col min="5633" max="5633" width="10.140625" bestFit="1" customWidth="1"/>
    <col min="5634" max="5634" width="11.7109375" customWidth="1"/>
    <col min="5635" max="5635" width="23.28515625" bestFit="1" customWidth="1"/>
    <col min="5636" max="5636" width="67.28515625" customWidth="1"/>
    <col min="5637" max="5637" width="8.7109375" customWidth="1"/>
    <col min="5638" max="5638" width="10.140625" customWidth="1"/>
    <col min="5639" max="5639" width="13.140625" customWidth="1"/>
    <col min="5640" max="5640" width="10.140625" customWidth="1"/>
    <col min="5641" max="5641" width="3.140625" customWidth="1"/>
    <col min="5642" max="5642" width="11.140625" bestFit="1" customWidth="1"/>
    <col min="5643" max="5643" width="7.85546875" customWidth="1"/>
    <col min="5644" max="5644" width="11.28515625" customWidth="1"/>
    <col min="5645" max="5645" width="14.85546875" customWidth="1"/>
    <col min="5889" max="5889" width="10.140625" bestFit="1" customWidth="1"/>
    <col min="5890" max="5890" width="11.7109375" customWidth="1"/>
    <col min="5891" max="5891" width="23.28515625" bestFit="1" customWidth="1"/>
    <col min="5892" max="5892" width="67.28515625" customWidth="1"/>
    <col min="5893" max="5893" width="8.7109375" customWidth="1"/>
    <col min="5894" max="5894" width="10.140625" customWidth="1"/>
    <col min="5895" max="5895" width="13.140625" customWidth="1"/>
    <col min="5896" max="5896" width="10.140625" customWidth="1"/>
    <col min="5897" max="5897" width="3.140625" customWidth="1"/>
    <col min="5898" max="5898" width="11.140625" bestFit="1" customWidth="1"/>
    <col min="5899" max="5899" width="7.85546875" customWidth="1"/>
    <col min="5900" max="5900" width="11.28515625" customWidth="1"/>
    <col min="5901" max="5901" width="14.85546875" customWidth="1"/>
    <col min="6145" max="6145" width="10.140625" bestFit="1" customWidth="1"/>
    <col min="6146" max="6146" width="11.7109375" customWidth="1"/>
    <col min="6147" max="6147" width="23.28515625" bestFit="1" customWidth="1"/>
    <col min="6148" max="6148" width="67.28515625" customWidth="1"/>
    <col min="6149" max="6149" width="8.7109375" customWidth="1"/>
    <col min="6150" max="6150" width="10.140625" customWidth="1"/>
    <col min="6151" max="6151" width="13.140625" customWidth="1"/>
    <col min="6152" max="6152" width="10.140625" customWidth="1"/>
    <col min="6153" max="6153" width="3.140625" customWidth="1"/>
    <col min="6154" max="6154" width="11.140625" bestFit="1" customWidth="1"/>
    <col min="6155" max="6155" width="7.85546875" customWidth="1"/>
    <col min="6156" max="6156" width="11.28515625" customWidth="1"/>
    <col min="6157" max="6157" width="14.85546875" customWidth="1"/>
    <col min="6401" max="6401" width="10.140625" bestFit="1" customWidth="1"/>
    <col min="6402" max="6402" width="11.7109375" customWidth="1"/>
    <col min="6403" max="6403" width="23.28515625" bestFit="1" customWidth="1"/>
    <col min="6404" max="6404" width="67.28515625" customWidth="1"/>
    <col min="6405" max="6405" width="8.7109375" customWidth="1"/>
    <col min="6406" max="6406" width="10.140625" customWidth="1"/>
    <col min="6407" max="6407" width="13.140625" customWidth="1"/>
    <col min="6408" max="6408" width="10.140625" customWidth="1"/>
    <col min="6409" max="6409" width="3.140625" customWidth="1"/>
    <col min="6410" max="6410" width="11.140625" bestFit="1" customWidth="1"/>
    <col min="6411" max="6411" width="7.85546875" customWidth="1"/>
    <col min="6412" max="6412" width="11.28515625" customWidth="1"/>
    <col min="6413" max="6413" width="14.85546875" customWidth="1"/>
    <col min="6657" max="6657" width="10.140625" bestFit="1" customWidth="1"/>
    <col min="6658" max="6658" width="11.7109375" customWidth="1"/>
    <col min="6659" max="6659" width="23.28515625" bestFit="1" customWidth="1"/>
    <col min="6660" max="6660" width="67.28515625" customWidth="1"/>
    <col min="6661" max="6661" width="8.7109375" customWidth="1"/>
    <col min="6662" max="6662" width="10.140625" customWidth="1"/>
    <col min="6663" max="6663" width="13.140625" customWidth="1"/>
    <col min="6664" max="6664" width="10.140625" customWidth="1"/>
    <col min="6665" max="6665" width="3.140625" customWidth="1"/>
    <col min="6666" max="6666" width="11.140625" bestFit="1" customWidth="1"/>
    <col min="6667" max="6667" width="7.85546875" customWidth="1"/>
    <col min="6668" max="6668" width="11.28515625" customWidth="1"/>
    <col min="6669" max="6669" width="14.85546875" customWidth="1"/>
    <col min="6913" max="6913" width="10.140625" bestFit="1" customWidth="1"/>
    <col min="6914" max="6914" width="11.7109375" customWidth="1"/>
    <col min="6915" max="6915" width="23.28515625" bestFit="1" customWidth="1"/>
    <col min="6916" max="6916" width="67.28515625" customWidth="1"/>
    <col min="6917" max="6917" width="8.7109375" customWidth="1"/>
    <col min="6918" max="6918" width="10.140625" customWidth="1"/>
    <col min="6919" max="6919" width="13.140625" customWidth="1"/>
    <col min="6920" max="6920" width="10.140625" customWidth="1"/>
    <col min="6921" max="6921" width="3.140625" customWidth="1"/>
    <col min="6922" max="6922" width="11.140625" bestFit="1" customWidth="1"/>
    <col min="6923" max="6923" width="7.85546875" customWidth="1"/>
    <col min="6924" max="6924" width="11.28515625" customWidth="1"/>
    <col min="6925" max="6925" width="14.85546875" customWidth="1"/>
    <col min="7169" max="7169" width="10.140625" bestFit="1" customWidth="1"/>
    <col min="7170" max="7170" width="11.7109375" customWidth="1"/>
    <col min="7171" max="7171" width="23.28515625" bestFit="1" customWidth="1"/>
    <col min="7172" max="7172" width="67.28515625" customWidth="1"/>
    <col min="7173" max="7173" width="8.7109375" customWidth="1"/>
    <col min="7174" max="7174" width="10.140625" customWidth="1"/>
    <col min="7175" max="7175" width="13.140625" customWidth="1"/>
    <col min="7176" max="7176" width="10.140625" customWidth="1"/>
    <col min="7177" max="7177" width="3.140625" customWidth="1"/>
    <col min="7178" max="7178" width="11.140625" bestFit="1" customWidth="1"/>
    <col min="7179" max="7179" width="7.85546875" customWidth="1"/>
    <col min="7180" max="7180" width="11.28515625" customWidth="1"/>
    <col min="7181" max="7181" width="14.85546875" customWidth="1"/>
    <col min="7425" max="7425" width="10.140625" bestFit="1" customWidth="1"/>
    <col min="7426" max="7426" width="11.7109375" customWidth="1"/>
    <col min="7427" max="7427" width="23.28515625" bestFit="1" customWidth="1"/>
    <col min="7428" max="7428" width="67.28515625" customWidth="1"/>
    <col min="7429" max="7429" width="8.7109375" customWidth="1"/>
    <col min="7430" max="7430" width="10.140625" customWidth="1"/>
    <col min="7431" max="7431" width="13.140625" customWidth="1"/>
    <col min="7432" max="7432" width="10.140625" customWidth="1"/>
    <col min="7433" max="7433" width="3.140625" customWidth="1"/>
    <col min="7434" max="7434" width="11.140625" bestFit="1" customWidth="1"/>
    <col min="7435" max="7435" width="7.85546875" customWidth="1"/>
    <col min="7436" max="7436" width="11.28515625" customWidth="1"/>
    <col min="7437" max="7437" width="14.85546875" customWidth="1"/>
    <col min="7681" max="7681" width="10.140625" bestFit="1" customWidth="1"/>
    <col min="7682" max="7682" width="11.7109375" customWidth="1"/>
    <col min="7683" max="7683" width="23.28515625" bestFit="1" customWidth="1"/>
    <col min="7684" max="7684" width="67.28515625" customWidth="1"/>
    <col min="7685" max="7685" width="8.7109375" customWidth="1"/>
    <col min="7686" max="7686" width="10.140625" customWidth="1"/>
    <col min="7687" max="7687" width="13.140625" customWidth="1"/>
    <col min="7688" max="7688" width="10.140625" customWidth="1"/>
    <col min="7689" max="7689" width="3.140625" customWidth="1"/>
    <col min="7690" max="7690" width="11.140625" bestFit="1" customWidth="1"/>
    <col min="7691" max="7691" width="7.85546875" customWidth="1"/>
    <col min="7692" max="7692" width="11.28515625" customWidth="1"/>
    <col min="7693" max="7693" width="14.85546875" customWidth="1"/>
    <col min="7937" max="7937" width="10.140625" bestFit="1" customWidth="1"/>
    <col min="7938" max="7938" width="11.7109375" customWidth="1"/>
    <col min="7939" max="7939" width="23.28515625" bestFit="1" customWidth="1"/>
    <col min="7940" max="7940" width="67.28515625" customWidth="1"/>
    <col min="7941" max="7941" width="8.7109375" customWidth="1"/>
    <col min="7942" max="7942" width="10.140625" customWidth="1"/>
    <col min="7943" max="7943" width="13.140625" customWidth="1"/>
    <col min="7944" max="7944" width="10.140625" customWidth="1"/>
    <col min="7945" max="7945" width="3.140625" customWidth="1"/>
    <col min="7946" max="7946" width="11.140625" bestFit="1" customWidth="1"/>
    <col min="7947" max="7947" width="7.85546875" customWidth="1"/>
    <col min="7948" max="7948" width="11.28515625" customWidth="1"/>
    <col min="7949" max="7949" width="14.85546875" customWidth="1"/>
    <col min="8193" max="8193" width="10.140625" bestFit="1" customWidth="1"/>
    <col min="8194" max="8194" width="11.7109375" customWidth="1"/>
    <col min="8195" max="8195" width="23.28515625" bestFit="1" customWidth="1"/>
    <col min="8196" max="8196" width="67.28515625" customWidth="1"/>
    <col min="8197" max="8197" width="8.7109375" customWidth="1"/>
    <col min="8198" max="8198" width="10.140625" customWidth="1"/>
    <col min="8199" max="8199" width="13.140625" customWidth="1"/>
    <col min="8200" max="8200" width="10.140625" customWidth="1"/>
    <col min="8201" max="8201" width="3.140625" customWidth="1"/>
    <col min="8202" max="8202" width="11.140625" bestFit="1" customWidth="1"/>
    <col min="8203" max="8203" width="7.85546875" customWidth="1"/>
    <col min="8204" max="8204" width="11.28515625" customWidth="1"/>
    <col min="8205" max="8205" width="14.85546875" customWidth="1"/>
    <col min="8449" max="8449" width="10.140625" bestFit="1" customWidth="1"/>
    <col min="8450" max="8450" width="11.7109375" customWidth="1"/>
    <col min="8451" max="8451" width="23.28515625" bestFit="1" customWidth="1"/>
    <col min="8452" max="8452" width="67.28515625" customWidth="1"/>
    <col min="8453" max="8453" width="8.7109375" customWidth="1"/>
    <col min="8454" max="8454" width="10.140625" customWidth="1"/>
    <col min="8455" max="8455" width="13.140625" customWidth="1"/>
    <col min="8456" max="8456" width="10.140625" customWidth="1"/>
    <col min="8457" max="8457" width="3.140625" customWidth="1"/>
    <col min="8458" max="8458" width="11.140625" bestFit="1" customWidth="1"/>
    <col min="8459" max="8459" width="7.85546875" customWidth="1"/>
    <col min="8460" max="8460" width="11.28515625" customWidth="1"/>
    <col min="8461" max="8461" width="14.85546875" customWidth="1"/>
    <col min="8705" max="8705" width="10.140625" bestFit="1" customWidth="1"/>
    <col min="8706" max="8706" width="11.7109375" customWidth="1"/>
    <col min="8707" max="8707" width="23.28515625" bestFit="1" customWidth="1"/>
    <col min="8708" max="8708" width="67.28515625" customWidth="1"/>
    <col min="8709" max="8709" width="8.7109375" customWidth="1"/>
    <col min="8710" max="8710" width="10.140625" customWidth="1"/>
    <col min="8711" max="8711" width="13.140625" customWidth="1"/>
    <col min="8712" max="8712" width="10.140625" customWidth="1"/>
    <col min="8713" max="8713" width="3.140625" customWidth="1"/>
    <col min="8714" max="8714" width="11.140625" bestFit="1" customWidth="1"/>
    <col min="8715" max="8715" width="7.85546875" customWidth="1"/>
    <col min="8716" max="8716" width="11.28515625" customWidth="1"/>
    <col min="8717" max="8717" width="14.85546875" customWidth="1"/>
    <col min="8961" max="8961" width="10.140625" bestFit="1" customWidth="1"/>
    <col min="8962" max="8962" width="11.7109375" customWidth="1"/>
    <col min="8963" max="8963" width="23.28515625" bestFit="1" customWidth="1"/>
    <col min="8964" max="8964" width="67.28515625" customWidth="1"/>
    <col min="8965" max="8965" width="8.7109375" customWidth="1"/>
    <col min="8966" max="8966" width="10.140625" customWidth="1"/>
    <col min="8967" max="8967" width="13.140625" customWidth="1"/>
    <col min="8968" max="8968" width="10.140625" customWidth="1"/>
    <col min="8969" max="8969" width="3.140625" customWidth="1"/>
    <col min="8970" max="8970" width="11.140625" bestFit="1" customWidth="1"/>
    <col min="8971" max="8971" width="7.85546875" customWidth="1"/>
    <col min="8972" max="8972" width="11.28515625" customWidth="1"/>
    <col min="8973" max="8973" width="14.85546875" customWidth="1"/>
    <col min="9217" max="9217" width="10.140625" bestFit="1" customWidth="1"/>
    <col min="9218" max="9218" width="11.7109375" customWidth="1"/>
    <col min="9219" max="9219" width="23.28515625" bestFit="1" customWidth="1"/>
    <col min="9220" max="9220" width="67.28515625" customWidth="1"/>
    <col min="9221" max="9221" width="8.7109375" customWidth="1"/>
    <col min="9222" max="9222" width="10.140625" customWidth="1"/>
    <col min="9223" max="9223" width="13.140625" customWidth="1"/>
    <col min="9224" max="9224" width="10.140625" customWidth="1"/>
    <col min="9225" max="9225" width="3.140625" customWidth="1"/>
    <col min="9226" max="9226" width="11.140625" bestFit="1" customWidth="1"/>
    <col min="9227" max="9227" width="7.85546875" customWidth="1"/>
    <col min="9228" max="9228" width="11.28515625" customWidth="1"/>
    <col min="9229" max="9229" width="14.85546875" customWidth="1"/>
    <col min="9473" max="9473" width="10.140625" bestFit="1" customWidth="1"/>
    <col min="9474" max="9474" width="11.7109375" customWidth="1"/>
    <col min="9475" max="9475" width="23.28515625" bestFit="1" customWidth="1"/>
    <col min="9476" max="9476" width="67.28515625" customWidth="1"/>
    <col min="9477" max="9477" width="8.7109375" customWidth="1"/>
    <col min="9478" max="9478" width="10.140625" customWidth="1"/>
    <col min="9479" max="9479" width="13.140625" customWidth="1"/>
    <col min="9480" max="9480" width="10.140625" customWidth="1"/>
    <col min="9481" max="9481" width="3.140625" customWidth="1"/>
    <col min="9482" max="9482" width="11.140625" bestFit="1" customWidth="1"/>
    <col min="9483" max="9483" width="7.85546875" customWidth="1"/>
    <col min="9484" max="9484" width="11.28515625" customWidth="1"/>
    <col min="9485" max="9485" width="14.85546875" customWidth="1"/>
    <col min="9729" max="9729" width="10.140625" bestFit="1" customWidth="1"/>
    <col min="9730" max="9730" width="11.7109375" customWidth="1"/>
    <col min="9731" max="9731" width="23.28515625" bestFit="1" customWidth="1"/>
    <col min="9732" max="9732" width="67.28515625" customWidth="1"/>
    <col min="9733" max="9733" width="8.7109375" customWidth="1"/>
    <col min="9734" max="9734" width="10.140625" customWidth="1"/>
    <col min="9735" max="9735" width="13.140625" customWidth="1"/>
    <col min="9736" max="9736" width="10.140625" customWidth="1"/>
    <col min="9737" max="9737" width="3.140625" customWidth="1"/>
    <col min="9738" max="9738" width="11.140625" bestFit="1" customWidth="1"/>
    <col min="9739" max="9739" width="7.85546875" customWidth="1"/>
    <col min="9740" max="9740" width="11.28515625" customWidth="1"/>
    <col min="9741" max="9741" width="14.85546875" customWidth="1"/>
    <col min="9985" max="9985" width="10.140625" bestFit="1" customWidth="1"/>
    <col min="9986" max="9986" width="11.7109375" customWidth="1"/>
    <col min="9987" max="9987" width="23.28515625" bestFit="1" customWidth="1"/>
    <col min="9988" max="9988" width="67.28515625" customWidth="1"/>
    <col min="9989" max="9989" width="8.7109375" customWidth="1"/>
    <col min="9990" max="9990" width="10.140625" customWidth="1"/>
    <col min="9991" max="9991" width="13.140625" customWidth="1"/>
    <col min="9992" max="9992" width="10.140625" customWidth="1"/>
    <col min="9993" max="9993" width="3.140625" customWidth="1"/>
    <col min="9994" max="9994" width="11.140625" bestFit="1" customWidth="1"/>
    <col min="9995" max="9995" width="7.85546875" customWidth="1"/>
    <col min="9996" max="9996" width="11.28515625" customWidth="1"/>
    <col min="9997" max="9997" width="14.85546875" customWidth="1"/>
    <col min="10241" max="10241" width="10.140625" bestFit="1" customWidth="1"/>
    <col min="10242" max="10242" width="11.7109375" customWidth="1"/>
    <col min="10243" max="10243" width="23.28515625" bestFit="1" customWidth="1"/>
    <col min="10244" max="10244" width="67.28515625" customWidth="1"/>
    <col min="10245" max="10245" width="8.7109375" customWidth="1"/>
    <col min="10246" max="10246" width="10.140625" customWidth="1"/>
    <col min="10247" max="10247" width="13.140625" customWidth="1"/>
    <col min="10248" max="10248" width="10.140625" customWidth="1"/>
    <col min="10249" max="10249" width="3.140625" customWidth="1"/>
    <col min="10250" max="10250" width="11.140625" bestFit="1" customWidth="1"/>
    <col min="10251" max="10251" width="7.85546875" customWidth="1"/>
    <col min="10252" max="10252" width="11.28515625" customWidth="1"/>
    <col min="10253" max="10253" width="14.85546875" customWidth="1"/>
    <col min="10497" max="10497" width="10.140625" bestFit="1" customWidth="1"/>
    <col min="10498" max="10498" width="11.7109375" customWidth="1"/>
    <col min="10499" max="10499" width="23.28515625" bestFit="1" customWidth="1"/>
    <col min="10500" max="10500" width="67.28515625" customWidth="1"/>
    <col min="10501" max="10501" width="8.7109375" customWidth="1"/>
    <col min="10502" max="10502" width="10.140625" customWidth="1"/>
    <col min="10503" max="10503" width="13.140625" customWidth="1"/>
    <col min="10504" max="10504" width="10.140625" customWidth="1"/>
    <col min="10505" max="10505" width="3.140625" customWidth="1"/>
    <col min="10506" max="10506" width="11.140625" bestFit="1" customWidth="1"/>
    <col min="10507" max="10507" width="7.85546875" customWidth="1"/>
    <col min="10508" max="10508" width="11.28515625" customWidth="1"/>
    <col min="10509" max="10509" width="14.85546875" customWidth="1"/>
    <col min="10753" max="10753" width="10.140625" bestFit="1" customWidth="1"/>
    <col min="10754" max="10754" width="11.7109375" customWidth="1"/>
    <col min="10755" max="10755" width="23.28515625" bestFit="1" customWidth="1"/>
    <col min="10756" max="10756" width="67.28515625" customWidth="1"/>
    <col min="10757" max="10757" width="8.7109375" customWidth="1"/>
    <col min="10758" max="10758" width="10.140625" customWidth="1"/>
    <col min="10759" max="10759" width="13.140625" customWidth="1"/>
    <col min="10760" max="10760" width="10.140625" customWidth="1"/>
    <col min="10761" max="10761" width="3.140625" customWidth="1"/>
    <col min="10762" max="10762" width="11.140625" bestFit="1" customWidth="1"/>
    <col min="10763" max="10763" width="7.85546875" customWidth="1"/>
    <col min="10764" max="10764" width="11.28515625" customWidth="1"/>
    <col min="10765" max="10765" width="14.85546875" customWidth="1"/>
    <col min="11009" max="11009" width="10.140625" bestFit="1" customWidth="1"/>
    <col min="11010" max="11010" width="11.7109375" customWidth="1"/>
    <col min="11011" max="11011" width="23.28515625" bestFit="1" customWidth="1"/>
    <col min="11012" max="11012" width="67.28515625" customWidth="1"/>
    <col min="11013" max="11013" width="8.7109375" customWidth="1"/>
    <col min="11014" max="11014" width="10.140625" customWidth="1"/>
    <col min="11015" max="11015" width="13.140625" customWidth="1"/>
    <col min="11016" max="11016" width="10.140625" customWidth="1"/>
    <col min="11017" max="11017" width="3.140625" customWidth="1"/>
    <col min="11018" max="11018" width="11.140625" bestFit="1" customWidth="1"/>
    <col min="11019" max="11019" width="7.85546875" customWidth="1"/>
    <col min="11020" max="11020" width="11.28515625" customWidth="1"/>
    <col min="11021" max="11021" width="14.85546875" customWidth="1"/>
    <col min="11265" max="11265" width="10.140625" bestFit="1" customWidth="1"/>
    <col min="11266" max="11266" width="11.7109375" customWidth="1"/>
    <col min="11267" max="11267" width="23.28515625" bestFit="1" customWidth="1"/>
    <col min="11268" max="11268" width="67.28515625" customWidth="1"/>
    <col min="11269" max="11269" width="8.7109375" customWidth="1"/>
    <col min="11270" max="11270" width="10.140625" customWidth="1"/>
    <col min="11271" max="11271" width="13.140625" customWidth="1"/>
    <col min="11272" max="11272" width="10.140625" customWidth="1"/>
    <col min="11273" max="11273" width="3.140625" customWidth="1"/>
    <col min="11274" max="11274" width="11.140625" bestFit="1" customWidth="1"/>
    <col min="11275" max="11275" width="7.85546875" customWidth="1"/>
    <col min="11276" max="11276" width="11.28515625" customWidth="1"/>
    <col min="11277" max="11277" width="14.85546875" customWidth="1"/>
    <col min="11521" max="11521" width="10.140625" bestFit="1" customWidth="1"/>
    <col min="11522" max="11522" width="11.7109375" customWidth="1"/>
    <col min="11523" max="11523" width="23.28515625" bestFit="1" customWidth="1"/>
    <col min="11524" max="11524" width="67.28515625" customWidth="1"/>
    <col min="11525" max="11525" width="8.7109375" customWidth="1"/>
    <col min="11526" max="11526" width="10.140625" customWidth="1"/>
    <col min="11527" max="11527" width="13.140625" customWidth="1"/>
    <col min="11528" max="11528" width="10.140625" customWidth="1"/>
    <col min="11529" max="11529" width="3.140625" customWidth="1"/>
    <col min="11530" max="11530" width="11.140625" bestFit="1" customWidth="1"/>
    <col min="11531" max="11531" width="7.85546875" customWidth="1"/>
    <col min="11532" max="11532" width="11.28515625" customWidth="1"/>
    <col min="11533" max="11533" width="14.85546875" customWidth="1"/>
    <col min="11777" max="11777" width="10.140625" bestFit="1" customWidth="1"/>
    <col min="11778" max="11778" width="11.7109375" customWidth="1"/>
    <col min="11779" max="11779" width="23.28515625" bestFit="1" customWidth="1"/>
    <col min="11780" max="11780" width="67.28515625" customWidth="1"/>
    <col min="11781" max="11781" width="8.7109375" customWidth="1"/>
    <col min="11782" max="11782" width="10.140625" customWidth="1"/>
    <col min="11783" max="11783" width="13.140625" customWidth="1"/>
    <col min="11784" max="11784" width="10.140625" customWidth="1"/>
    <col min="11785" max="11785" width="3.140625" customWidth="1"/>
    <col min="11786" max="11786" width="11.140625" bestFit="1" customWidth="1"/>
    <col min="11787" max="11787" width="7.85546875" customWidth="1"/>
    <col min="11788" max="11788" width="11.28515625" customWidth="1"/>
    <col min="11789" max="11789" width="14.85546875" customWidth="1"/>
    <col min="12033" max="12033" width="10.140625" bestFit="1" customWidth="1"/>
    <col min="12034" max="12034" width="11.7109375" customWidth="1"/>
    <col min="12035" max="12035" width="23.28515625" bestFit="1" customWidth="1"/>
    <col min="12036" max="12036" width="67.28515625" customWidth="1"/>
    <col min="12037" max="12037" width="8.7109375" customWidth="1"/>
    <col min="12038" max="12038" width="10.140625" customWidth="1"/>
    <col min="12039" max="12039" width="13.140625" customWidth="1"/>
    <col min="12040" max="12040" width="10.140625" customWidth="1"/>
    <col min="12041" max="12041" width="3.140625" customWidth="1"/>
    <col min="12042" max="12042" width="11.140625" bestFit="1" customWidth="1"/>
    <col min="12043" max="12043" width="7.85546875" customWidth="1"/>
    <col min="12044" max="12044" width="11.28515625" customWidth="1"/>
    <col min="12045" max="12045" width="14.85546875" customWidth="1"/>
    <col min="12289" max="12289" width="10.140625" bestFit="1" customWidth="1"/>
    <col min="12290" max="12290" width="11.7109375" customWidth="1"/>
    <col min="12291" max="12291" width="23.28515625" bestFit="1" customWidth="1"/>
    <col min="12292" max="12292" width="67.28515625" customWidth="1"/>
    <col min="12293" max="12293" width="8.7109375" customWidth="1"/>
    <col min="12294" max="12294" width="10.140625" customWidth="1"/>
    <col min="12295" max="12295" width="13.140625" customWidth="1"/>
    <col min="12296" max="12296" width="10.140625" customWidth="1"/>
    <col min="12297" max="12297" width="3.140625" customWidth="1"/>
    <col min="12298" max="12298" width="11.140625" bestFit="1" customWidth="1"/>
    <col min="12299" max="12299" width="7.85546875" customWidth="1"/>
    <col min="12300" max="12300" width="11.28515625" customWidth="1"/>
    <col min="12301" max="12301" width="14.85546875" customWidth="1"/>
    <col min="12545" max="12545" width="10.140625" bestFit="1" customWidth="1"/>
    <col min="12546" max="12546" width="11.7109375" customWidth="1"/>
    <col min="12547" max="12547" width="23.28515625" bestFit="1" customWidth="1"/>
    <col min="12548" max="12548" width="67.28515625" customWidth="1"/>
    <col min="12549" max="12549" width="8.7109375" customWidth="1"/>
    <col min="12550" max="12550" width="10.140625" customWidth="1"/>
    <col min="12551" max="12551" width="13.140625" customWidth="1"/>
    <col min="12552" max="12552" width="10.140625" customWidth="1"/>
    <col min="12553" max="12553" width="3.140625" customWidth="1"/>
    <col min="12554" max="12554" width="11.140625" bestFit="1" customWidth="1"/>
    <col min="12555" max="12555" width="7.85546875" customWidth="1"/>
    <col min="12556" max="12556" width="11.28515625" customWidth="1"/>
    <col min="12557" max="12557" width="14.85546875" customWidth="1"/>
    <col min="12801" max="12801" width="10.140625" bestFit="1" customWidth="1"/>
    <col min="12802" max="12802" width="11.7109375" customWidth="1"/>
    <col min="12803" max="12803" width="23.28515625" bestFit="1" customWidth="1"/>
    <col min="12804" max="12804" width="67.28515625" customWidth="1"/>
    <col min="12805" max="12805" width="8.7109375" customWidth="1"/>
    <col min="12806" max="12806" width="10.140625" customWidth="1"/>
    <col min="12807" max="12807" width="13.140625" customWidth="1"/>
    <col min="12808" max="12808" width="10.140625" customWidth="1"/>
    <col min="12809" max="12809" width="3.140625" customWidth="1"/>
    <col min="12810" max="12810" width="11.140625" bestFit="1" customWidth="1"/>
    <col min="12811" max="12811" width="7.85546875" customWidth="1"/>
    <col min="12812" max="12812" width="11.28515625" customWidth="1"/>
    <col min="12813" max="12813" width="14.85546875" customWidth="1"/>
    <col min="13057" max="13057" width="10.140625" bestFit="1" customWidth="1"/>
    <col min="13058" max="13058" width="11.7109375" customWidth="1"/>
    <col min="13059" max="13059" width="23.28515625" bestFit="1" customWidth="1"/>
    <col min="13060" max="13060" width="67.28515625" customWidth="1"/>
    <col min="13061" max="13061" width="8.7109375" customWidth="1"/>
    <col min="13062" max="13062" width="10.140625" customWidth="1"/>
    <col min="13063" max="13063" width="13.140625" customWidth="1"/>
    <col min="13064" max="13064" width="10.140625" customWidth="1"/>
    <col min="13065" max="13065" width="3.140625" customWidth="1"/>
    <col min="13066" max="13066" width="11.140625" bestFit="1" customWidth="1"/>
    <col min="13067" max="13067" width="7.85546875" customWidth="1"/>
    <col min="13068" max="13068" width="11.28515625" customWidth="1"/>
    <col min="13069" max="13069" width="14.85546875" customWidth="1"/>
    <col min="13313" max="13313" width="10.140625" bestFit="1" customWidth="1"/>
    <col min="13314" max="13314" width="11.7109375" customWidth="1"/>
    <col min="13315" max="13315" width="23.28515625" bestFit="1" customWidth="1"/>
    <col min="13316" max="13316" width="67.28515625" customWidth="1"/>
    <col min="13317" max="13317" width="8.7109375" customWidth="1"/>
    <col min="13318" max="13318" width="10.140625" customWidth="1"/>
    <col min="13319" max="13319" width="13.140625" customWidth="1"/>
    <col min="13320" max="13320" width="10.140625" customWidth="1"/>
    <col min="13321" max="13321" width="3.140625" customWidth="1"/>
    <col min="13322" max="13322" width="11.140625" bestFit="1" customWidth="1"/>
    <col min="13323" max="13323" width="7.85546875" customWidth="1"/>
    <col min="13324" max="13324" width="11.28515625" customWidth="1"/>
    <col min="13325" max="13325" width="14.85546875" customWidth="1"/>
    <col min="13569" max="13569" width="10.140625" bestFit="1" customWidth="1"/>
    <col min="13570" max="13570" width="11.7109375" customWidth="1"/>
    <col min="13571" max="13571" width="23.28515625" bestFit="1" customWidth="1"/>
    <col min="13572" max="13572" width="67.28515625" customWidth="1"/>
    <col min="13573" max="13573" width="8.7109375" customWidth="1"/>
    <col min="13574" max="13574" width="10.140625" customWidth="1"/>
    <col min="13575" max="13575" width="13.140625" customWidth="1"/>
    <col min="13576" max="13576" width="10.140625" customWidth="1"/>
    <col min="13577" max="13577" width="3.140625" customWidth="1"/>
    <col min="13578" max="13578" width="11.140625" bestFit="1" customWidth="1"/>
    <col min="13579" max="13579" width="7.85546875" customWidth="1"/>
    <col min="13580" max="13580" width="11.28515625" customWidth="1"/>
    <col min="13581" max="13581" width="14.85546875" customWidth="1"/>
    <col min="13825" max="13825" width="10.140625" bestFit="1" customWidth="1"/>
    <col min="13826" max="13826" width="11.7109375" customWidth="1"/>
    <col min="13827" max="13827" width="23.28515625" bestFit="1" customWidth="1"/>
    <col min="13828" max="13828" width="67.28515625" customWidth="1"/>
    <col min="13829" max="13829" width="8.7109375" customWidth="1"/>
    <col min="13830" max="13830" width="10.140625" customWidth="1"/>
    <col min="13831" max="13831" width="13.140625" customWidth="1"/>
    <col min="13832" max="13832" width="10.140625" customWidth="1"/>
    <col min="13833" max="13833" width="3.140625" customWidth="1"/>
    <col min="13834" max="13834" width="11.140625" bestFit="1" customWidth="1"/>
    <col min="13835" max="13835" width="7.85546875" customWidth="1"/>
    <col min="13836" max="13836" width="11.28515625" customWidth="1"/>
    <col min="13837" max="13837" width="14.85546875" customWidth="1"/>
    <col min="14081" max="14081" width="10.140625" bestFit="1" customWidth="1"/>
    <col min="14082" max="14082" width="11.7109375" customWidth="1"/>
    <col min="14083" max="14083" width="23.28515625" bestFit="1" customWidth="1"/>
    <col min="14084" max="14084" width="67.28515625" customWidth="1"/>
    <col min="14085" max="14085" width="8.7109375" customWidth="1"/>
    <col min="14086" max="14086" width="10.140625" customWidth="1"/>
    <col min="14087" max="14087" width="13.140625" customWidth="1"/>
    <col min="14088" max="14088" width="10.140625" customWidth="1"/>
    <col min="14089" max="14089" width="3.140625" customWidth="1"/>
    <col min="14090" max="14090" width="11.140625" bestFit="1" customWidth="1"/>
    <col min="14091" max="14091" width="7.85546875" customWidth="1"/>
    <col min="14092" max="14092" width="11.28515625" customWidth="1"/>
    <col min="14093" max="14093" width="14.85546875" customWidth="1"/>
    <col min="14337" max="14337" width="10.140625" bestFit="1" customWidth="1"/>
    <col min="14338" max="14338" width="11.7109375" customWidth="1"/>
    <col min="14339" max="14339" width="23.28515625" bestFit="1" customWidth="1"/>
    <col min="14340" max="14340" width="67.28515625" customWidth="1"/>
    <col min="14341" max="14341" width="8.7109375" customWidth="1"/>
    <col min="14342" max="14342" width="10.140625" customWidth="1"/>
    <col min="14343" max="14343" width="13.140625" customWidth="1"/>
    <col min="14344" max="14344" width="10.140625" customWidth="1"/>
    <col min="14345" max="14345" width="3.140625" customWidth="1"/>
    <col min="14346" max="14346" width="11.140625" bestFit="1" customWidth="1"/>
    <col min="14347" max="14347" width="7.85546875" customWidth="1"/>
    <col min="14348" max="14348" width="11.28515625" customWidth="1"/>
    <col min="14349" max="14349" width="14.85546875" customWidth="1"/>
    <col min="14593" max="14593" width="10.140625" bestFit="1" customWidth="1"/>
    <col min="14594" max="14594" width="11.7109375" customWidth="1"/>
    <col min="14595" max="14595" width="23.28515625" bestFit="1" customWidth="1"/>
    <col min="14596" max="14596" width="67.28515625" customWidth="1"/>
    <col min="14597" max="14597" width="8.7109375" customWidth="1"/>
    <col min="14598" max="14598" width="10.140625" customWidth="1"/>
    <col min="14599" max="14599" width="13.140625" customWidth="1"/>
    <col min="14600" max="14600" width="10.140625" customWidth="1"/>
    <col min="14601" max="14601" width="3.140625" customWidth="1"/>
    <col min="14602" max="14602" width="11.140625" bestFit="1" customWidth="1"/>
    <col min="14603" max="14603" width="7.85546875" customWidth="1"/>
    <col min="14604" max="14604" width="11.28515625" customWidth="1"/>
    <col min="14605" max="14605" width="14.85546875" customWidth="1"/>
    <col min="14849" max="14849" width="10.140625" bestFit="1" customWidth="1"/>
    <col min="14850" max="14850" width="11.7109375" customWidth="1"/>
    <col min="14851" max="14851" width="23.28515625" bestFit="1" customWidth="1"/>
    <col min="14852" max="14852" width="67.28515625" customWidth="1"/>
    <col min="14853" max="14853" width="8.7109375" customWidth="1"/>
    <col min="14854" max="14854" width="10.140625" customWidth="1"/>
    <col min="14855" max="14855" width="13.140625" customWidth="1"/>
    <col min="14856" max="14856" width="10.140625" customWidth="1"/>
    <col min="14857" max="14857" width="3.140625" customWidth="1"/>
    <col min="14858" max="14858" width="11.140625" bestFit="1" customWidth="1"/>
    <col min="14859" max="14859" width="7.85546875" customWidth="1"/>
    <col min="14860" max="14860" width="11.28515625" customWidth="1"/>
    <col min="14861" max="14861" width="14.85546875" customWidth="1"/>
    <col min="15105" max="15105" width="10.140625" bestFit="1" customWidth="1"/>
    <col min="15106" max="15106" width="11.7109375" customWidth="1"/>
    <col min="15107" max="15107" width="23.28515625" bestFit="1" customWidth="1"/>
    <col min="15108" max="15108" width="67.28515625" customWidth="1"/>
    <col min="15109" max="15109" width="8.7109375" customWidth="1"/>
    <col min="15110" max="15110" width="10.140625" customWidth="1"/>
    <col min="15111" max="15111" width="13.140625" customWidth="1"/>
    <col min="15112" max="15112" width="10.140625" customWidth="1"/>
    <col min="15113" max="15113" width="3.140625" customWidth="1"/>
    <col min="15114" max="15114" width="11.140625" bestFit="1" customWidth="1"/>
    <col min="15115" max="15115" width="7.85546875" customWidth="1"/>
    <col min="15116" max="15116" width="11.28515625" customWidth="1"/>
    <col min="15117" max="15117" width="14.85546875" customWidth="1"/>
    <col min="15361" max="15361" width="10.140625" bestFit="1" customWidth="1"/>
    <col min="15362" max="15362" width="11.7109375" customWidth="1"/>
    <col min="15363" max="15363" width="23.28515625" bestFit="1" customWidth="1"/>
    <col min="15364" max="15364" width="67.28515625" customWidth="1"/>
    <col min="15365" max="15365" width="8.7109375" customWidth="1"/>
    <col min="15366" max="15366" width="10.140625" customWidth="1"/>
    <col min="15367" max="15367" width="13.140625" customWidth="1"/>
    <col min="15368" max="15368" width="10.140625" customWidth="1"/>
    <col min="15369" max="15369" width="3.140625" customWidth="1"/>
    <col min="15370" max="15370" width="11.140625" bestFit="1" customWidth="1"/>
    <col min="15371" max="15371" width="7.85546875" customWidth="1"/>
    <col min="15372" max="15372" width="11.28515625" customWidth="1"/>
    <col min="15373" max="15373" width="14.85546875" customWidth="1"/>
    <col min="15617" max="15617" width="10.140625" bestFit="1" customWidth="1"/>
    <col min="15618" max="15618" width="11.7109375" customWidth="1"/>
    <col min="15619" max="15619" width="23.28515625" bestFit="1" customWidth="1"/>
    <col min="15620" max="15620" width="67.28515625" customWidth="1"/>
    <col min="15621" max="15621" width="8.7109375" customWidth="1"/>
    <col min="15622" max="15622" width="10.140625" customWidth="1"/>
    <col min="15623" max="15623" width="13.140625" customWidth="1"/>
    <col min="15624" max="15624" width="10.140625" customWidth="1"/>
    <col min="15625" max="15625" width="3.140625" customWidth="1"/>
    <col min="15626" max="15626" width="11.140625" bestFit="1" customWidth="1"/>
    <col min="15627" max="15627" width="7.85546875" customWidth="1"/>
    <col min="15628" max="15628" width="11.28515625" customWidth="1"/>
    <col min="15629" max="15629" width="14.85546875" customWidth="1"/>
    <col min="15873" max="15873" width="10.140625" bestFit="1" customWidth="1"/>
    <col min="15874" max="15874" width="11.7109375" customWidth="1"/>
    <col min="15875" max="15875" width="23.28515625" bestFit="1" customWidth="1"/>
    <col min="15876" max="15876" width="67.28515625" customWidth="1"/>
    <col min="15877" max="15877" width="8.7109375" customWidth="1"/>
    <col min="15878" max="15878" width="10.140625" customWidth="1"/>
    <col min="15879" max="15879" width="13.140625" customWidth="1"/>
    <col min="15880" max="15880" width="10.140625" customWidth="1"/>
    <col min="15881" max="15881" width="3.140625" customWidth="1"/>
    <col min="15882" max="15882" width="11.140625" bestFit="1" customWidth="1"/>
    <col min="15883" max="15883" width="7.85546875" customWidth="1"/>
    <col min="15884" max="15884" width="11.28515625" customWidth="1"/>
    <col min="15885" max="15885" width="14.85546875" customWidth="1"/>
    <col min="16129" max="16129" width="10.140625" bestFit="1" customWidth="1"/>
    <col min="16130" max="16130" width="11.7109375" customWidth="1"/>
    <col min="16131" max="16131" width="23.28515625" bestFit="1" customWidth="1"/>
    <col min="16132" max="16132" width="67.28515625" customWidth="1"/>
    <col min="16133" max="16133" width="8.7109375" customWidth="1"/>
    <col min="16134" max="16134" width="10.140625" customWidth="1"/>
    <col min="16135" max="16135" width="13.140625" customWidth="1"/>
    <col min="16136" max="16136" width="10.140625" customWidth="1"/>
    <col min="16137" max="16137" width="3.140625" customWidth="1"/>
    <col min="16138" max="16138" width="11.140625" bestFit="1" customWidth="1"/>
    <col min="16139" max="16139" width="7.85546875" customWidth="1"/>
    <col min="16140" max="16140" width="11.28515625" customWidth="1"/>
    <col min="16141" max="16141" width="14.85546875" customWidth="1"/>
  </cols>
  <sheetData>
    <row r="1" spans="2:10" ht="23.25" x14ac:dyDescent="0.35">
      <c r="B1" s="104" t="s">
        <v>17</v>
      </c>
      <c r="C1" s="104"/>
      <c r="D1" s="104"/>
      <c r="E1" s="104"/>
      <c r="F1" s="104"/>
      <c r="G1" s="104"/>
      <c r="H1" s="13"/>
      <c r="I1" s="13"/>
      <c r="J1" s="14"/>
    </row>
    <row r="2" spans="2:10" ht="26.25" x14ac:dyDescent="0.4">
      <c r="B2" s="15"/>
      <c r="C2" s="15"/>
      <c r="D2" s="15"/>
      <c r="E2" s="15"/>
      <c r="F2" s="15"/>
      <c r="G2" s="15"/>
      <c r="H2" s="15"/>
      <c r="I2" s="15"/>
      <c r="J2" s="14"/>
    </row>
    <row r="3" spans="2:10" x14ac:dyDescent="0.25">
      <c r="E3" s="14"/>
      <c r="F3" s="14"/>
      <c r="G3" s="16"/>
      <c r="H3" s="16"/>
      <c r="I3" s="16"/>
      <c r="J3" s="14"/>
    </row>
    <row r="4" spans="2:10" ht="15.75" x14ac:dyDescent="0.25">
      <c r="B4" s="17" t="s">
        <v>18</v>
      </c>
      <c r="E4" s="14"/>
      <c r="F4" s="14"/>
      <c r="G4" s="16"/>
      <c r="H4" s="16"/>
      <c r="I4" s="16"/>
      <c r="J4" s="14"/>
    </row>
    <row r="5" spans="2:10" ht="18" x14ac:dyDescent="0.25">
      <c r="B5" s="2" t="s">
        <v>19</v>
      </c>
      <c r="C5" s="18"/>
      <c r="D5" s="2"/>
      <c r="E5" s="3"/>
      <c r="F5" s="14"/>
      <c r="G5" s="16"/>
      <c r="H5" s="16"/>
      <c r="I5" s="16"/>
      <c r="J5" s="14"/>
    </row>
    <row r="6" spans="2:10" ht="18" x14ac:dyDescent="0.25">
      <c r="B6" s="2" t="s">
        <v>20</v>
      </c>
      <c r="C6" s="18"/>
      <c r="D6" s="3"/>
      <c r="E6" s="3"/>
      <c r="F6" s="14"/>
      <c r="G6" s="16"/>
      <c r="H6" s="16"/>
      <c r="I6" s="16"/>
      <c r="J6" s="14"/>
    </row>
    <row r="7" spans="2:10" ht="18" x14ac:dyDescent="0.25">
      <c r="B7" s="2" t="s">
        <v>21</v>
      </c>
      <c r="C7" s="18"/>
      <c r="D7" s="4"/>
      <c r="E7" s="14"/>
      <c r="F7" s="14"/>
      <c r="G7" s="16"/>
      <c r="H7" s="16"/>
      <c r="I7" s="16"/>
      <c r="J7" s="14"/>
    </row>
    <row r="8" spans="2:10" ht="18" x14ac:dyDescent="0.25">
      <c r="B8" s="2"/>
      <c r="C8" s="18"/>
      <c r="D8" s="3"/>
      <c r="E8" s="14"/>
      <c r="F8" s="14"/>
      <c r="G8" s="16"/>
      <c r="H8" s="16"/>
      <c r="I8" s="16"/>
      <c r="J8" s="14"/>
    </row>
    <row r="9" spans="2:10" ht="18" x14ac:dyDescent="0.25">
      <c r="B9" s="2"/>
      <c r="C9" s="18"/>
      <c r="D9" s="3"/>
      <c r="E9" s="14"/>
      <c r="F9" s="14"/>
      <c r="G9" s="16"/>
      <c r="H9" s="16"/>
      <c r="I9" s="16"/>
      <c r="J9" s="14"/>
    </row>
    <row r="10" spans="2:10" ht="18" x14ac:dyDescent="0.25">
      <c r="C10" s="18"/>
      <c r="E10" s="14"/>
      <c r="F10" s="14"/>
      <c r="G10" s="16"/>
      <c r="H10" s="16"/>
      <c r="I10" s="16"/>
      <c r="J10" s="14"/>
    </row>
    <row r="11" spans="2:10" ht="18" x14ac:dyDescent="0.25">
      <c r="B11" s="19" t="s">
        <v>22</v>
      </c>
      <c r="C11" s="18"/>
      <c r="D11" s="14"/>
      <c r="E11" s="14"/>
      <c r="F11" s="14"/>
      <c r="G11" s="16"/>
      <c r="H11" s="16"/>
      <c r="I11" s="16"/>
      <c r="J11" s="14"/>
    </row>
    <row r="12" spans="2:10" ht="18" x14ac:dyDescent="0.25">
      <c r="C12" s="18"/>
      <c r="D12" s="14"/>
      <c r="E12" s="14"/>
      <c r="F12" s="14"/>
      <c r="G12" s="16"/>
      <c r="H12" s="16"/>
      <c r="I12" s="16"/>
      <c r="J12" s="14"/>
    </row>
    <row r="13" spans="2:10" ht="26.25" x14ac:dyDescent="0.25">
      <c r="C13" s="20" t="s">
        <v>2910</v>
      </c>
      <c r="D13" s="14"/>
      <c r="E13" s="21" t="s">
        <v>2911</v>
      </c>
      <c r="F13" s="22" t="s">
        <v>2912</v>
      </c>
      <c r="G13" s="23">
        <v>1</v>
      </c>
      <c r="H13" s="16"/>
      <c r="I13" s="16"/>
      <c r="J13" s="14"/>
    </row>
    <row r="14" spans="2:10" x14ac:dyDescent="0.25">
      <c r="B14" s="24" t="s">
        <v>2913</v>
      </c>
      <c r="C14" s="25">
        <f>+VLOOKUP(B14,'[13]I-404 (Acero Torres)'!$E$1:$H$65536,4,0)</f>
        <v>1.3032281698554655</v>
      </c>
      <c r="D14" s="14"/>
      <c r="E14" s="21"/>
      <c r="F14" s="22" t="s">
        <v>2914</v>
      </c>
      <c r="G14" s="23">
        <v>0</v>
      </c>
      <c r="H14" s="16"/>
      <c r="I14" s="16"/>
      <c r="J14" s="14"/>
    </row>
    <row r="15" spans="2:10" x14ac:dyDescent="0.25">
      <c r="D15" s="26"/>
      <c r="E15" s="27"/>
      <c r="F15" s="27"/>
      <c r="G15" s="28"/>
      <c r="H15" s="28"/>
      <c r="I15" s="28"/>
      <c r="J15" s="29"/>
    </row>
    <row r="16" spans="2:10" ht="33.75" x14ac:dyDescent="0.25">
      <c r="B16" s="30" t="s">
        <v>5</v>
      </c>
      <c r="C16" s="30" t="s">
        <v>3</v>
      </c>
      <c r="D16" s="30" t="s">
        <v>1</v>
      </c>
      <c r="E16" s="30" t="s">
        <v>2915</v>
      </c>
      <c r="F16" s="31" t="s">
        <v>2916</v>
      </c>
      <c r="G16" s="31" t="s">
        <v>23</v>
      </c>
      <c r="H16" s="32"/>
      <c r="I16" s="33"/>
      <c r="J16" s="31" t="s">
        <v>2917</v>
      </c>
    </row>
    <row r="17" spans="1:12" x14ac:dyDescent="0.25">
      <c r="A17" s="26"/>
      <c r="B17" s="34">
        <v>1</v>
      </c>
      <c r="C17" s="35" t="s">
        <v>24</v>
      </c>
      <c r="D17" s="36" t="str">
        <f>+"Torre de suspensión tipo S"&amp;IF(MID(C17,3,3)="220","C",IF(MID(C17,3,3)="138","S",""))&amp;IF(MID(C17,10,1)="D",2,1)&amp;" (5°)Tipo S"&amp;IF(MID(C17,3,3)="220","C",IF(MID(C17,3,3)="138","S",""))&amp;IF(MID(C17,10,1)="D",2,1)&amp;RIGHT(C17,2)</f>
        <v>Torre de suspensión tipo SC2 (5°)Tipo SC2-6</v>
      </c>
      <c r="E17" s="37" t="s">
        <v>2918</v>
      </c>
      <c r="F17" s="38">
        <v>0</v>
      </c>
      <c r="G17" s="39">
        <f>VLOOKUP(C17,'[14]Resumen Peso'!$B$1:$D$65536,3,0)*$C$14</f>
        <v>5598.8791160384671</v>
      </c>
      <c r="H17" s="40"/>
      <c r="I17" s="41"/>
      <c r="J17" s="42">
        <f>+VLOOKUP(C17,'[14]Resumen Peso'!$B$1:$D$65536,3,0)</f>
        <v>4296.1618276402132</v>
      </c>
      <c r="L17" s="7"/>
    </row>
    <row r="18" spans="1:12" x14ac:dyDescent="0.25">
      <c r="A18" s="26"/>
      <c r="B18" s="34">
        <f t="shared" ref="B18:B81" si="0">1+B17</f>
        <v>2</v>
      </c>
      <c r="C18" s="35" t="s">
        <v>25</v>
      </c>
      <c r="D18" s="36" t="str">
        <f>+"Torre de suspensión tipo S"&amp;IF(MID(C18,3,3)="220","C",IF(MID(C18,3,3)="138","S",""))&amp;IF(MID(C18,10,1)="D",2,1)&amp;" (5°)Tipo S"&amp;IF(MID(C18,3,3)="220","C",IF(MID(C18,3,3)="138","S",""))&amp;IF(MID(C18,10,1)="D",2,1)&amp;RIGHT(C18,2)</f>
        <v>Torre de suspensión tipo SC2 (5°)Tipo SC2-3</v>
      </c>
      <c r="E18" s="37" t="s">
        <v>2918</v>
      </c>
      <c r="F18" s="38">
        <v>0</v>
      </c>
      <c r="G18" s="39">
        <f>VLOOKUP(C18,'[14]Resumen Peso'!$B$1:$D$65536,3,0)*$C$14</f>
        <v>6405.9247543863539</v>
      </c>
      <c r="H18" s="40"/>
      <c r="I18" s="41"/>
      <c r="J18" s="42">
        <f>+VLOOKUP(C18,'[14]Resumen Peso'!$B$1:$D$65536,3,0)</f>
        <v>4915.4283973901538</v>
      </c>
    </row>
    <row r="19" spans="1:12" x14ac:dyDescent="0.25">
      <c r="A19" s="26"/>
      <c r="B19" s="34">
        <f t="shared" si="0"/>
        <v>3</v>
      </c>
      <c r="C19" s="35" t="s">
        <v>26</v>
      </c>
      <c r="D19" s="36" t="str">
        <f>+"Torre de suspensión tipo S"&amp;IF(MID(C19,3,3)="220","C",IF(MID(C19,3,3)="138","S",""))&amp;IF(MID(C19,10,1)="D",2,1)&amp;" (5°)Tipo S"&amp;IF(MID(C19,3,3)="220","C",IF(MID(C19,3,3)="138","S",""))&amp;IF(MID(C19,10,1)="D",2,1)&amp;RIGHT(C19,2)</f>
        <v>Torre de suspensión tipo SC2 (5°)Tipo SC2±0</v>
      </c>
      <c r="E19" s="37" t="s">
        <v>2918</v>
      </c>
      <c r="F19" s="38">
        <v>0</v>
      </c>
      <c r="G19" s="39">
        <f>VLOOKUP(C19,'[14]Resumen Peso'!$B$1:$D$65536,3,0)*$C$14</f>
        <v>7205.7646281061352</v>
      </c>
      <c r="H19" s="40"/>
      <c r="I19" s="41"/>
      <c r="J19" s="42">
        <f>+VLOOKUP(C19,'[14]Resumen Peso'!$B$1:$D$65536,3,0)</f>
        <v>5529.165801338756</v>
      </c>
    </row>
    <row r="20" spans="1:12" x14ac:dyDescent="0.25">
      <c r="A20" s="26"/>
      <c r="B20" s="34">
        <f t="shared" si="0"/>
        <v>4</v>
      </c>
      <c r="C20" s="35" t="s">
        <v>27</v>
      </c>
      <c r="D20" s="36" t="str">
        <f>+"Torre de suspensión tipo S"&amp;IF(MID(C20,3,3)="220","C",IF(MID(C20,3,3)="138","S",""))&amp;IF(MID(C20,10,1)="D",2,1)&amp;" (5°)Tipo S"&amp;IF(MID(C20,3,3)="220","C",IF(MID(C20,3,3)="138","S",""))&amp;IF(MID(C20,10,1)="D",2,1)&amp;RIGHT(C20,2)</f>
        <v>Torre de suspensión tipo SC2 (5°)Tipo SC2+3</v>
      </c>
      <c r="E20" s="37" t="s">
        <v>2918</v>
      </c>
      <c r="F20" s="38">
        <v>0</v>
      </c>
      <c r="G20" s="39">
        <f>VLOOKUP(C20,'[14]Resumen Peso'!$B$1:$D$65536,3,0)*$C$14</f>
        <v>7998.398737197811</v>
      </c>
      <c r="H20" s="40"/>
      <c r="I20" s="41"/>
      <c r="J20" s="42">
        <f>+VLOOKUP(C20,'[14]Resumen Peso'!$B$1:$D$65536,3,0)</f>
        <v>6137.3740394860197</v>
      </c>
    </row>
    <row r="21" spans="1:12" x14ac:dyDescent="0.25">
      <c r="A21" s="26"/>
      <c r="B21" s="34">
        <f t="shared" si="0"/>
        <v>5</v>
      </c>
      <c r="C21" s="35" t="s">
        <v>28</v>
      </c>
      <c r="D21" s="36" t="str">
        <f>+"Torre de suspensión tipo S"&amp;IF(MID(C21,3,3)="220","C",IF(MID(C21,3,3)="138","S",""))&amp;IF(MID(C21,10,1)="D",2,1)&amp;" (5°)Tipo S"&amp;IF(MID(C21,3,3)="220","C",IF(MID(C21,3,3)="138","S",""))&amp;IF(MID(C21,10,1)="D",2,1)&amp;RIGHT(C21,2)</f>
        <v>Torre de suspensión tipo SC2 (5°)Tipo SC2+6</v>
      </c>
      <c r="E21" s="37" t="s">
        <v>2918</v>
      </c>
      <c r="F21" s="38">
        <v>0</v>
      </c>
      <c r="G21" s="39">
        <f>VLOOKUP(C21,'[14]Resumen Peso'!$B$1:$D$65536,3,0)*$C$14</f>
        <v>8791.032846289485</v>
      </c>
      <c r="H21" s="40"/>
      <c r="I21" s="41"/>
      <c r="J21" s="42">
        <f>+VLOOKUP(C21,'[14]Resumen Peso'!$B$1:$D$65536,3,0)</f>
        <v>6745.5822776332825</v>
      </c>
    </row>
    <row r="22" spans="1:12" x14ac:dyDescent="0.25">
      <c r="A22" s="26"/>
      <c r="B22" s="34">
        <f t="shared" si="0"/>
        <v>6</v>
      </c>
      <c r="C22" s="35" t="s">
        <v>29</v>
      </c>
      <c r="D22" s="36" t="str">
        <f>+"Torre de ángulo menor tipo A"&amp;IF(MID(C22,3,3)="220","C",IF(MID(C22,3,3)="138","S",""))&amp;IF(MID(C22,10,1)="D",2,1)&amp;" (30°)Tipo A"&amp;IF(MID(C22,3,3)="220","C",IF(MID(C22,3,3)="138","S",""))&amp;IF(MID(C22,10,1)="D",2,1)&amp;RIGHT(C22,2)</f>
        <v>Torre de ángulo menor tipo AC2 (30°)Tipo AC2-3</v>
      </c>
      <c r="E22" s="37" t="s">
        <v>2918</v>
      </c>
      <c r="F22" s="38">
        <v>0</v>
      </c>
      <c r="G22" s="39">
        <f>VLOOKUP(C22,'[14]Resumen Peso'!$B$1:$D$65536,3,0)*$C$14</f>
        <v>9855.4539856240681</v>
      </c>
      <c r="H22" s="40"/>
      <c r="I22" s="41"/>
      <c r="J22" s="42">
        <f>+VLOOKUP(C22,'[14]Resumen Peso'!$B$1:$D$65536,3,0)</f>
        <v>7562.3395914754419</v>
      </c>
    </row>
    <row r="23" spans="1:12" x14ac:dyDescent="0.25">
      <c r="A23" s="26"/>
      <c r="B23" s="34">
        <f t="shared" si="0"/>
        <v>7</v>
      </c>
      <c r="C23" s="35" t="s">
        <v>30</v>
      </c>
      <c r="D23" s="36" t="str">
        <f>+"Torre de ángulo menor tipo A"&amp;IF(MID(C23,3,3)="220","C",IF(MID(C23,3,3)="138","S",""))&amp;IF(MID(C23,10,1)="D",2,1)&amp;" (30°)Tipo A"&amp;IF(MID(C23,3,3)="220","C",IF(MID(C23,3,3)="138","S",""))&amp;IF(MID(C23,10,1)="D",2,1)&amp;RIGHT(C23,2)</f>
        <v>Torre de ángulo menor tipo AC2 (30°)Tipo AC2±0</v>
      </c>
      <c r="E23" s="37" t="s">
        <v>2918</v>
      </c>
      <c r="F23" s="38">
        <v>0</v>
      </c>
      <c r="G23" s="39">
        <f>VLOOKUP(C23,'[14]Resumen Peso'!$B$1:$D$65536,3,0)*$C$14</f>
        <v>10938.350705465115</v>
      </c>
      <c r="H23" s="40"/>
      <c r="I23" s="41"/>
      <c r="J23" s="42">
        <f>+VLOOKUP(C23,'[14]Resumen Peso'!$B$1:$D$65536,3,0)</f>
        <v>8393.2736864322324</v>
      </c>
    </row>
    <row r="24" spans="1:12" x14ac:dyDescent="0.25">
      <c r="A24" s="26"/>
      <c r="B24" s="34">
        <f t="shared" si="0"/>
        <v>8</v>
      </c>
      <c r="C24" s="35" t="s">
        <v>31</v>
      </c>
      <c r="D24" s="36" t="str">
        <f>+"Torre de ángulo menor tipo A"&amp;IF(MID(C24,3,3)="220","C",IF(MID(C24,3,3)="138","S",""))&amp;IF(MID(C24,10,1)="D",2,1)&amp;" (30°)Tipo A"&amp;IF(MID(C24,3,3)="220","C",IF(MID(C24,3,3)="138","S",""))&amp;IF(MID(C24,10,1)="D",2,1)&amp;RIGHT(C24,2)</f>
        <v>Torre de ángulo menor tipo AC2 (30°)Tipo AC2+3</v>
      </c>
      <c r="E24" s="37" t="s">
        <v>2918</v>
      </c>
      <c r="F24" s="38">
        <v>0</v>
      </c>
      <c r="G24" s="39">
        <f>VLOOKUP(C24,'[14]Resumen Peso'!$B$1:$D$65536,3,0)*$C$14</f>
        <v>12021.247425306161</v>
      </c>
      <c r="H24" s="40"/>
      <c r="I24" s="41"/>
      <c r="J24" s="42">
        <f>+VLOOKUP(C24,'[14]Resumen Peso'!$B$1:$D$65536,3,0)</f>
        <v>9224.2077813890228</v>
      </c>
    </row>
    <row r="25" spans="1:12" x14ac:dyDescent="0.25">
      <c r="A25" s="26"/>
      <c r="B25" s="34">
        <f t="shared" si="0"/>
        <v>9</v>
      </c>
      <c r="C25" s="35" t="s">
        <v>32</v>
      </c>
      <c r="D25" s="36" t="str">
        <f>+"Torre de ángulo mayor tipo B"&amp;IF(MID(C25,3,3)="220","C",IF(MID(C25,3,3)="138","S",""))&amp;IF(MID(C25,10,1)="D",2,1)&amp;" (65°)Tipo B"&amp;IF(MID(C25,3,3)="220","C",IF(MID(C25,3,3)="138","S",""))&amp;IF(MID(C25,10,1)="D",2,1)&amp;RIGHT(C25,2)</f>
        <v>Torre de ángulo mayor tipo BC2 (65°)Tipo BC2-3</v>
      </c>
      <c r="E25" s="37" t="s">
        <v>2918</v>
      </c>
      <c r="F25" s="38">
        <v>0</v>
      </c>
      <c r="G25" s="39">
        <f>VLOOKUP(C25,'[14]Resumen Peso'!$B$1:$D$65536,3,0)*$C$14</f>
        <v>13299.85311596939</v>
      </c>
      <c r="H25" s="40"/>
      <c r="I25" s="41"/>
      <c r="J25" s="42">
        <f>+VLOOKUP(C25,'[14]Resumen Peso'!$B$1:$D$65536,3,0)</f>
        <v>10205.314329143461</v>
      </c>
    </row>
    <row r="26" spans="1:12" x14ac:dyDescent="0.25">
      <c r="A26" s="26"/>
      <c r="B26" s="34">
        <f t="shared" si="0"/>
        <v>10</v>
      </c>
      <c r="C26" s="35" t="s">
        <v>33</v>
      </c>
      <c r="D26" s="36" t="str">
        <f>+"Torre de ángulo mayor tipo B"&amp;IF(MID(C26,3,3)="220","C",IF(MID(C26,3,3)="138","S",""))&amp;IF(MID(C26,10,1)="D",2,1)&amp;" (65°)Tipo B"&amp;IF(MID(C26,3,3)="220","C",IF(MID(C26,3,3)="138","S",""))&amp;IF(MID(C26,10,1)="D",2,1)&amp;RIGHT(C26,2)</f>
        <v>Torre de ángulo mayor tipo BC2 (65°)Tipo BC2±0</v>
      </c>
      <c r="E26" s="37" t="s">
        <v>2918</v>
      </c>
      <c r="F26" s="38">
        <v>0</v>
      </c>
      <c r="G26" s="39">
        <f>VLOOKUP(C26,'[14]Resumen Peso'!$B$1:$D$65536,3,0)*$C$14</f>
        <v>14810.526855199767</v>
      </c>
      <c r="H26" s="40"/>
      <c r="I26" s="41"/>
      <c r="J26" s="42">
        <f>+VLOOKUP(C26,'[14]Resumen Peso'!$B$1:$D$65536,3,0)</f>
        <v>11364.492571429244</v>
      </c>
    </row>
    <row r="27" spans="1:12" x14ac:dyDescent="0.25">
      <c r="A27" s="26"/>
      <c r="B27" s="34">
        <f t="shared" si="0"/>
        <v>11</v>
      </c>
      <c r="C27" s="35" t="s">
        <v>34</v>
      </c>
      <c r="D27" s="36" t="str">
        <f>+"Torre de ángulo mayor tipo B"&amp;IF(MID(C27,3,3)="220","C",IF(MID(C27,3,3)="138","S",""))&amp;IF(MID(C27,10,1)="D",2,1)&amp;" (65°)Tipo B"&amp;IF(MID(C27,3,3)="220","C",IF(MID(C27,3,3)="138","S",""))&amp;IF(MID(C27,10,1)="D",2,1)&amp;RIGHT(C27,2)</f>
        <v>Torre de ángulo mayor tipo BC2 (65°)Tipo BC2+3</v>
      </c>
      <c r="E27" s="37" t="s">
        <v>2918</v>
      </c>
      <c r="F27" s="38">
        <v>0</v>
      </c>
      <c r="G27" s="39">
        <f>VLOOKUP(C27,'[14]Resumen Peso'!$B$1:$D$65536,3,0)*$C$14</f>
        <v>16587.790077823738</v>
      </c>
      <c r="H27" s="40"/>
      <c r="I27" s="41"/>
      <c r="J27" s="42">
        <f>+VLOOKUP(C27,'[14]Resumen Peso'!$B$1:$D$65536,3,0)</f>
        <v>12728.231680000754</v>
      </c>
    </row>
    <row r="28" spans="1:12" x14ac:dyDescent="0.25">
      <c r="A28" s="26"/>
      <c r="B28" s="34">
        <f t="shared" si="0"/>
        <v>12</v>
      </c>
      <c r="C28" s="35" t="s">
        <v>35</v>
      </c>
      <c r="D28" s="36" t="str">
        <f>+"Torre de anclaje, retención intermedia y terminal (15°) Tipo R"&amp;IF(MID(C28,3,3)="220","C",IF(MID(C28,3,3)="138","S",""))&amp;IF(MID(C28,10,1)="D",2,1)&amp;RIGHT(C28,2)</f>
        <v>Torre de anclaje, retención intermedia y terminal (15°) Tipo RC2-3</v>
      </c>
      <c r="E28" s="37" t="s">
        <v>2918</v>
      </c>
      <c r="F28" s="38">
        <v>0</v>
      </c>
      <c r="G28" s="39">
        <f>VLOOKUP(C28,'[14]Resumen Peso'!$B$1:$D$65536,3,0)*$C$14</f>
        <v>17124.419897368192</v>
      </c>
      <c r="H28" s="40"/>
      <c r="I28" s="41"/>
      <c r="J28" s="42">
        <f>+VLOOKUP(C28,'[14]Resumen Peso'!$B$1:$D$65536,3,0)</f>
        <v>13140.001339341348</v>
      </c>
    </row>
    <row r="29" spans="1:12" x14ac:dyDescent="0.25">
      <c r="A29" s="26"/>
      <c r="B29" s="34">
        <f t="shared" si="0"/>
        <v>13</v>
      </c>
      <c r="C29" s="35" t="s">
        <v>36</v>
      </c>
      <c r="D29" s="36" t="str">
        <f>+"Torre de anclaje, retención intermedia y terminal (15°) Tipo R"&amp;IF(MID(C29,3,3)="220","C",IF(MID(C29,3,3)="138","S",""))&amp;IF(MID(C29,10,1)="D",2,1)&amp;RIGHT(C29,2)</f>
        <v>Torre de anclaje, retención intermedia y terminal (15°) Tipo RC2±0</v>
      </c>
      <c r="E29" s="37" t="s">
        <v>2918</v>
      </c>
      <c r="F29" s="38">
        <v>0</v>
      </c>
      <c r="G29" s="39">
        <f>VLOOKUP(C29,'[14]Resumen Peso'!$B$1:$D$65536,3,0)*$C$14</f>
        <v>19090.769116352498</v>
      </c>
      <c r="H29" s="40"/>
      <c r="I29" s="41"/>
      <c r="J29" s="42">
        <f>+VLOOKUP(C29,'[14]Resumen Peso'!$B$1:$D$65536,3,0)</f>
        <v>14648.830924572294</v>
      </c>
    </row>
    <row r="30" spans="1:12" x14ac:dyDescent="0.25">
      <c r="A30" s="26"/>
      <c r="B30" s="34">
        <f t="shared" si="0"/>
        <v>14</v>
      </c>
      <c r="C30" s="35" t="s">
        <v>37</v>
      </c>
      <c r="D30" s="36" t="str">
        <f>+"Torre de anclaje, retención intermedia y terminal (15°) Tipo R"&amp;IF(MID(C30,3,3)="220","C",IF(MID(C30,3,3)="138","S",""))&amp;IF(MID(C30,10,1)="D",2,1)&amp;RIGHT(C30,2)</f>
        <v>Torre de anclaje, retención intermedia y terminal (15°) Tipo RC2+3</v>
      </c>
      <c r="E30" s="37" t="s">
        <v>2918</v>
      </c>
      <c r="F30" s="38">
        <v>0</v>
      </c>
      <c r="G30" s="39">
        <f>VLOOKUP(C30,'[14]Resumen Peso'!$B$1:$D$65536,3,0)*$C$14</f>
        <v>21057.118335336803</v>
      </c>
      <c r="H30" s="40"/>
      <c r="I30" s="41"/>
      <c r="J30" s="42">
        <f>+VLOOKUP(C30,'[14]Resumen Peso'!$B$1:$D$65536,3,0)</f>
        <v>16157.66050980324</v>
      </c>
    </row>
    <row r="31" spans="1:12" x14ac:dyDescent="0.25">
      <c r="A31" s="26"/>
      <c r="B31" s="34">
        <f t="shared" si="0"/>
        <v>15</v>
      </c>
      <c r="C31" s="35" t="s">
        <v>38</v>
      </c>
      <c r="D31" s="36" t="str">
        <f>+"Torre de suspensión tipo S"&amp;IF(MID(C31,3,3)="220","C",IF(MID(C31,3,3)="138","S",""))&amp;IF(MID(C31,10,1)="D",2,1)&amp;" (5°)Tipo S"&amp;IF(MID(C31,3,3)="220","C",IF(MID(C31,3,3)="138","S",""))&amp;IF(MID(C31,10,1)="D",2,1)&amp;RIGHT(C31,2)</f>
        <v>Torre de suspensión tipo SC1 (5°)Tipo SC1-6</v>
      </c>
      <c r="E31" s="37" t="s">
        <v>2918</v>
      </c>
      <c r="F31" s="38">
        <v>0</v>
      </c>
      <c r="G31" s="39">
        <f>VLOOKUP(C31,'[14]Resumen Peso'!$B$1:$D$65536,3,0)*$C$14</f>
        <v>6304.3949527282621</v>
      </c>
      <c r="H31" s="40"/>
      <c r="I31" s="41"/>
      <c r="J31" s="42">
        <f>+VLOOKUP(C31,'[14]Resumen Peso'!$B$1:$D$65536,3,0)</f>
        <v>4837.5220076983533</v>
      </c>
    </row>
    <row r="32" spans="1:12" x14ac:dyDescent="0.25">
      <c r="A32" s="26"/>
      <c r="B32" s="34">
        <f t="shared" si="0"/>
        <v>16</v>
      </c>
      <c r="C32" s="35" t="s">
        <v>39</v>
      </c>
      <c r="D32" s="36" t="str">
        <f>+"Torre de suspensión tipo S"&amp;IF(MID(C32,3,3)="220","C",IF(MID(C32,3,3)="138","S",""))&amp;IF(MID(C32,10,1)="D",2,1)&amp;" (5°)Tipo S"&amp;IF(MID(C32,3,3)="220","C",IF(MID(C32,3,3)="138","S",""))&amp;IF(MID(C32,10,1)="D",2,1)&amp;RIGHT(C32,2)</f>
        <v>Torre de suspensión tipo SC1 (5°)Tipo SC1-3</v>
      </c>
      <c r="E32" s="37" t="s">
        <v>2918</v>
      </c>
      <c r="F32" s="38">
        <v>0</v>
      </c>
      <c r="G32" s="39">
        <f>VLOOKUP(C32,'[14]Resumen Peso'!$B$1:$D$65536,3,0)*$C$14</f>
        <v>7213.1365675359393</v>
      </c>
      <c r="H32" s="40"/>
      <c r="I32" s="41"/>
      <c r="J32" s="42">
        <f>+VLOOKUP(C32,'[14]Resumen Peso'!$B$1:$D$65536,3,0)</f>
        <v>5534.8224772764943</v>
      </c>
    </row>
    <row r="33" spans="1:10" x14ac:dyDescent="0.25">
      <c r="A33" s="26"/>
      <c r="B33" s="34">
        <f t="shared" si="0"/>
        <v>17</v>
      </c>
      <c r="C33" s="35" t="s">
        <v>40</v>
      </c>
      <c r="D33" s="36" t="str">
        <f>+"Torre de suspensión tipo S"&amp;IF(MID(C33,3,3)="220","C",IF(MID(C33,3,3)="138","S",""))&amp;IF(MID(C33,10,1)="D",2,1)&amp;" (5°)Tipo S"&amp;IF(MID(C33,3,3)="220","C",IF(MID(C33,3,3)="138","S",""))&amp;IF(MID(C33,10,1)="D",2,1)&amp;RIGHT(C33,2)</f>
        <v>Torre de suspensión tipo SC1 (5°)Tipo SC1±0</v>
      </c>
      <c r="E33" s="37" t="s">
        <v>2918</v>
      </c>
      <c r="F33" s="38">
        <v>0</v>
      </c>
      <c r="G33" s="39">
        <f>VLOOKUP(C33,'[14]Resumen Peso'!$B$1:$D$65536,3,0)*$C$14</f>
        <v>8113.7644179256913</v>
      </c>
      <c r="H33" s="40"/>
      <c r="I33" s="41"/>
      <c r="J33" s="42">
        <f>+VLOOKUP(C33,'[14]Resumen Peso'!$B$1:$D$65536,3,0)</f>
        <v>6225.8970498048302</v>
      </c>
    </row>
    <row r="34" spans="1:10" x14ac:dyDescent="0.25">
      <c r="A34" s="26"/>
      <c r="B34" s="34">
        <f t="shared" si="0"/>
        <v>18</v>
      </c>
      <c r="C34" s="35" t="s">
        <v>41</v>
      </c>
      <c r="D34" s="36" t="str">
        <f>+"Torre de suspensión tipo S"&amp;IF(MID(C34,3,3)="220","C",IF(MID(C34,3,3)="138","S",""))&amp;IF(MID(C34,10,1)="D",2,1)&amp;" (5°)Tipo S"&amp;IF(MID(C34,3,3)="220","C",IF(MID(C34,3,3)="138","S",""))&amp;IF(MID(C34,10,1)="D",2,1)&amp;RIGHT(C34,2)</f>
        <v>Torre de suspensión tipo SC1 (5°)Tipo SC1+3</v>
      </c>
      <c r="E34" s="37" t="s">
        <v>2918</v>
      </c>
      <c r="F34" s="38">
        <v>0</v>
      </c>
      <c r="G34" s="39">
        <f>VLOOKUP(C34,'[14]Resumen Peso'!$B$1:$D$65536,3,0)*$C$14</f>
        <v>9006.278503897518</v>
      </c>
      <c r="H34" s="40"/>
      <c r="I34" s="41"/>
      <c r="J34" s="42">
        <f>+VLOOKUP(C34,'[14]Resumen Peso'!$B$1:$D$65536,3,0)</f>
        <v>6910.7457252833619</v>
      </c>
    </row>
    <row r="35" spans="1:10" x14ac:dyDescent="0.25">
      <c r="A35" s="26"/>
      <c r="B35" s="34">
        <f t="shared" si="0"/>
        <v>19</v>
      </c>
      <c r="C35" s="35" t="s">
        <v>42</v>
      </c>
      <c r="D35" s="36" t="str">
        <f>+"Torre de suspensión tipo S"&amp;IF(MID(C35,3,3)="220","C",IF(MID(C35,3,3)="138","S",""))&amp;IF(MID(C35,10,1)="D",2,1)&amp;" (5°)Tipo S"&amp;IF(MID(C35,3,3)="220","C",IF(MID(C35,3,3)="138","S",""))&amp;IF(MID(C35,10,1)="D",2,1)&amp;RIGHT(C35,2)</f>
        <v>Torre de suspensión tipo SC1 (5°)Tipo SC1+6</v>
      </c>
      <c r="E35" s="37" t="s">
        <v>2918</v>
      </c>
      <c r="F35" s="38">
        <v>0</v>
      </c>
      <c r="G35" s="39">
        <f>VLOOKUP(C35,'[14]Resumen Peso'!$B$1:$D$65536,3,0)*$C$14</f>
        <v>9898.7925898693429</v>
      </c>
      <c r="H35" s="40"/>
      <c r="I35" s="41"/>
      <c r="J35" s="42">
        <f>+VLOOKUP(C35,'[14]Resumen Peso'!$B$1:$D$65536,3,0)</f>
        <v>7595.5944007618928</v>
      </c>
    </row>
    <row r="36" spans="1:10" x14ac:dyDescent="0.25">
      <c r="A36" s="26"/>
      <c r="B36" s="34">
        <f t="shared" si="0"/>
        <v>20</v>
      </c>
      <c r="C36" s="35" t="s">
        <v>43</v>
      </c>
      <c r="D36" s="36" t="str">
        <f>+"Torre de ángulo menor tipo A"&amp;IF(MID(C36,3,3)="220","C",IF(MID(C36,3,3)="138","S",""))&amp;IF(MID(C36,10,1)="D",2,1)&amp;" (30°)Tipo A"&amp;IF(MID(C36,3,3)="220","C",IF(MID(C36,3,3)="138","S",""))&amp;IF(MID(C36,10,1)="D",2,1)&amp;RIGHT(C36,2)</f>
        <v>Torre de ángulo menor tipo AC1 (30°)Tipo AC1-3</v>
      </c>
      <c r="E36" s="37" t="s">
        <v>2918</v>
      </c>
      <c r="F36" s="38">
        <v>0</v>
      </c>
      <c r="G36" s="39">
        <f>VLOOKUP(C36,'[14]Resumen Peso'!$B$1:$D$65536,3,0)*$C$14</f>
        <v>11097.341642156491</v>
      </c>
      <c r="H36" s="40"/>
      <c r="I36" s="41"/>
      <c r="J36" s="42">
        <f>+VLOOKUP(C36,'[14]Resumen Peso'!$B$1:$D$65536,3,0)</f>
        <v>8515.2714611649626</v>
      </c>
    </row>
    <row r="37" spans="1:10" x14ac:dyDescent="0.25">
      <c r="A37" s="26"/>
      <c r="B37" s="34">
        <f t="shared" si="0"/>
        <v>21</v>
      </c>
      <c r="C37" s="35" t="s">
        <v>44</v>
      </c>
      <c r="D37" s="36" t="str">
        <f>+"Torre de ángulo menor tipo A"&amp;IF(MID(C37,3,3)="220","C",IF(MID(C37,3,3)="138","S",""))&amp;IF(MID(C37,10,1)="D",2,1)&amp;" (30°)Tipo A"&amp;IF(MID(C37,3,3)="220","C",IF(MID(C37,3,3)="138","S",""))&amp;IF(MID(C37,10,1)="D",2,1)&amp;RIGHT(C37,2)</f>
        <v>Torre de ángulo menor tipo AC1 (30°)Tipo AC1±0</v>
      </c>
      <c r="E37" s="37" t="s">
        <v>2918</v>
      </c>
      <c r="F37" s="38">
        <v>0</v>
      </c>
      <c r="G37" s="39">
        <f>VLOOKUP(C37,'[14]Resumen Peso'!$B$1:$D$65536,3,0)*$C$14</f>
        <v>12316.694386411198</v>
      </c>
      <c r="H37" s="40"/>
      <c r="I37" s="41"/>
      <c r="J37" s="42">
        <f>+VLOOKUP(C37,'[14]Resumen Peso'!$B$1:$D$65536,3,0)</f>
        <v>9450.9117216037321</v>
      </c>
    </row>
    <row r="38" spans="1:10" x14ac:dyDescent="0.25">
      <c r="A38" s="26"/>
      <c r="B38" s="34">
        <f t="shared" si="0"/>
        <v>22</v>
      </c>
      <c r="C38" s="35" t="s">
        <v>45</v>
      </c>
      <c r="D38" s="36" t="str">
        <f>+"Torre de ángulo menor tipo A"&amp;IF(MID(C38,3,3)="220","C",IF(MID(C38,3,3)="138","S",""))&amp;IF(MID(C38,10,1)="D",2,1)&amp;" (30°)Tipo A"&amp;IF(MID(C38,3,3)="220","C",IF(MID(C38,3,3)="138","S",""))&amp;IF(MID(C38,10,1)="D",2,1)&amp;RIGHT(C38,2)</f>
        <v>Torre de ángulo menor tipo AC1 (30°)Tipo AC1+3</v>
      </c>
      <c r="E38" s="37" t="s">
        <v>2918</v>
      </c>
      <c r="F38" s="38">
        <v>0</v>
      </c>
      <c r="G38" s="39">
        <f>VLOOKUP(C38,'[14]Resumen Peso'!$B$1:$D$65536,3,0)*$C$14</f>
        <v>13536.047130665907</v>
      </c>
      <c r="H38" s="40"/>
      <c r="I38" s="41"/>
      <c r="J38" s="42">
        <f>+VLOOKUP(C38,'[14]Resumen Peso'!$B$1:$D$65536,3,0)</f>
        <v>10386.551982042502</v>
      </c>
    </row>
    <row r="39" spans="1:10" x14ac:dyDescent="0.25">
      <c r="A39" s="26"/>
      <c r="B39" s="34">
        <f t="shared" si="0"/>
        <v>23</v>
      </c>
      <c r="C39" s="35" t="s">
        <v>46</v>
      </c>
      <c r="D39" s="36" t="str">
        <f>+"Torre de ángulo mayor tipo B"&amp;IF(MID(C39,3,3)="220","C",IF(MID(C39,3,3)="138","S",""))&amp;IF(MID(C39,10,1)="D",2,1)&amp;" (65°)Tipo B"&amp;IF(MID(C39,3,3)="220","C",IF(MID(C39,3,3)="138","S",""))&amp;IF(MID(C39,10,1)="D",2,1)&amp;RIGHT(C39,2)</f>
        <v>Torre de ángulo mayor tipo BC1 (65°)Tipo BC1-3</v>
      </c>
      <c r="E39" s="37" t="s">
        <v>2918</v>
      </c>
      <c r="F39" s="38">
        <v>0</v>
      </c>
      <c r="G39" s="39">
        <f>VLOOKUP(C39,'[14]Resumen Peso'!$B$1:$D$65536,3,0)*$C$14</f>
        <v>14975.770170882288</v>
      </c>
      <c r="H39" s="40"/>
      <c r="I39" s="41"/>
      <c r="J39" s="42">
        <f>+VLOOKUP(C39,'[14]Resumen Peso'!$B$1:$D$65536,3,0)</f>
        <v>11491.287955004207</v>
      </c>
    </row>
    <row r="40" spans="1:10" x14ac:dyDescent="0.25">
      <c r="A40" s="26"/>
      <c r="B40" s="34">
        <f t="shared" si="0"/>
        <v>24</v>
      </c>
      <c r="C40" s="35" t="s">
        <v>47</v>
      </c>
      <c r="D40" s="36" t="str">
        <f>+"Torre de ángulo mayor tipo B"&amp;IF(MID(C40,3,3)="220","C",IF(MID(C40,3,3)="138","S",""))&amp;IF(MID(C40,10,1)="D",2,1)&amp;" (65°)Tipo B"&amp;IF(MID(C40,3,3)="220","C",IF(MID(C40,3,3)="138","S",""))&amp;IF(MID(C40,10,1)="D",2,1)&amp;RIGHT(C40,2)</f>
        <v>Torre de ángulo mayor tipo BC1 (65°)Tipo BC1±0</v>
      </c>
      <c r="E40" s="37" t="s">
        <v>2918</v>
      </c>
      <c r="F40" s="38">
        <v>0</v>
      </c>
      <c r="G40" s="39">
        <f>VLOOKUP(C40,'[14]Resumen Peso'!$B$1:$D$65536,3,0)*$C$14</f>
        <v>16676.804199200764</v>
      </c>
      <c r="H40" s="40"/>
      <c r="I40" s="41"/>
      <c r="J40" s="42">
        <f>+VLOOKUP(C40,'[14]Resumen Peso'!$B$1:$D$65536,3,0)</f>
        <v>12796.534471051455</v>
      </c>
    </row>
    <row r="41" spans="1:10" x14ac:dyDescent="0.25">
      <c r="A41" s="26"/>
      <c r="B41" s="34">
        <f t="shared" si="0"/>
        <v>25</v>
      </c>
      <c r="C41" s="35" t="s">
        <v>48</v>
      </c>
      <c r="D41" s="36" t="str">
        <f>+"Torre de ángulo mayor tipo B"&amp;IF(MID(C41,3,3)="220","C",IF(MID(C41,3,3)="138","S",""))&amp;IF(MID(C41,10,1)="D",2,1)&amp;" (65°)Tipo B"&amp;IF(MID(C41,3,3)="220","C",IF(MID(C41,3,3)="138","S",""))&amp;IF(MID(C41,10,1)="D",2,1)&amp;RIGHT(C41,2)</f>
        <v>Torre de ángulo mayor tipo BC1 (65°)Tipo BC1+3</v>
      </c>
      <c r="E41" s="37" t="s">
        <v>2918</v>
      </c>
      <c r="F41" s="38">
        <v>0</v>
      </c>
      <c r="G41" s="39">
        <f>VLOOKUP(C41,'[14]Resumen Peso'!$B$1:$D$65536,3,0)*$C$14</f>
        <v>18678.020703104859</v>
      </c>
      <c r="H41" s="40"/>
      <c r="I41" s="41"/>
      <c r="J41" s="42">
        <f>+VLOOKUP(C41,'[14]Resumen Peso'!$B$1:$D$65536,3,0)</f>
        <v>14332.118607577631</v>
      </c>
    </row>
    <row r="42" spans="1:10" x14ac:dyDescent="0.25">
      <c r="A42" s="26"/>
      <c r="B42" s="34">
        <f t="shared" si="0"/>
        <v>26</v>
      </c>
      <c r="C42" s="35" t="s">
        <v>49</v>
      </c>
      <c r="D42" s="36" t="str">
        <f>+"Torre de anclaje, retención intermedia y terminal (15°) Tipo R"&amp;IF(MID(C42,3,3)="220","C",IF(MID(C42,3,3)="138","S",""))&amp;IF(MID(C42,10,1)="D",2,1)&amp;RIGHT(C42,2)</f>
        <v>Torre de anclaje, retención intermedia y terminal (15°) Tipo RC1-3</v>
      </c>
      <c r="E42" s="37" t="s">
        <v>2918</v>
      </c>
      <c r="F42" s="38">
        <v>0</v>
      </c>
      <c r="G42" s="39">
        <f>VLOOKUP(C42,'[14]Resumen Peso'!$B$1:$D$65536,3,0)*$C$14</f>
        <v>19282.271349654497</v>
      </c>
      <c r="H42" s="40"/>
      <c r="I42" s="41"/>
      <c r="J42" s="42">
        <f>+VLOOKUP(C42,'[14]Resumen Peso'!$B$1:$D$65536,3,0)</f>
        <v>14795.775441067237</v>
      </c>
    </row>
    <row r="43" spans="1:10" x14ac:dyDescent="0.25">
      <c r="A43" s="26"/>
      <c r="B43" s="34">
        <f t="shared" si="0"/>
        <v>27</v>
      </c>
      <c r="C43" s="35" t="s">
        <v>50</v>
      </c>
      <c r="D43" s="36" t="str">
        <f>+"Torre de anclaje, retención intermedia y terminal (15°) Tipo R"&amp;IF(MID(C43,3,3)="220","C",IF(MID(C43,3,3)="138","S",""))&amp;IF(MID(C43,10,1)="D",2,1)&amp;RIGHT(C43,2)</f>
        <v>Torre de anclaje, retención intermedia y terminal (15°) Tipo RC1±0</v>
      </c>
      <c r="E43" s="37" t="s">
        <v>2918</v>
      </c>
      <c r="F43" s="38">
        <v>0</v>
      </c>
      <c r="G43" s="39">
        <f>VLOOKUP(C43,'[14]Resumen Peso'!$B$1:$D$65536,3,0)*$C$14</f>
        <v>21496.400612769787</v>
      </c>
      <c r="H43" s="40"/>
      <c r="I43" s="41"/>
      <c r="J43" s="42">
        <f>+VLOOKUP(C43,'[14]Resumen Peso'!$B$1:$D$65536,3,0)</f>
        <v>16494.732933185325</v>
      </c>
    </row>
    <row r="44" spans="1:10" x14ac:dyDescent="0.25">
      <c r="A44" s="26"/>
      <c r="B44" s="34">
        <f t="shared" si="0"/>
        <v>28</v>
      </c>
      <c r="C44" s="35" t="s">
        <v>51</v>
      </c>
      <c r="D44" s="36" t="str">
        <f>+"Torre de anclaje, retención intermedia y terminal (15°) Tipo R"&amp;IF(MID(C44,3,3)="220","C",IF(MID(C44,3,3)="138","S",""))&amp;IF(MID(C44,10,1)="D",2,1)&amp;RIGHT(C44,2)</f>
        <v>Torre de anclaje, retención intermedia y terminal (15°) Tipo RC1+3</v>
      </c>
      <c r="E44" s="37" t="s">
        <v>2918</v>
      </c>
      <c r="F44" s="38">
        <v>0</v>
      </c>
      <c r="G44" s="39">
        <f>VLOOKUP(C44,'[14]Resumen Peso'!$B$1:$D$65536,3,0)*$C$14</f>
        <v>23710.529875885073</v>
      </c>
      <c r="H44" s="40"/>
      <c r="I44" s="41"/>
      <c r="J44" s="42">
        <f>+VLOOKUP(C44,'[14]Resumen Peso'!$B$1:$D$65536,3,0)</f>
        <v>18193.690425303412</v>
      </c>
    </row>
    <row r="45" spans="1:10" x14ac:dyDescent="0.25">
      <c r="A45" s="26"/>
      <c r="B45" s="34">
        <f t="shared" si="0"/>
        <v>29</v>
      </c>
      <c r="C45" s="35" t="s">
        <v>52</v>
      </c>
      <c r="D45" s="36" t="str">
        <f>+"Torre de suspensión tipo S"&amp;IF(MID(C45,3,3)="220","C",IF(MID(C45,3,3)="138","S",""))&amp;IF(MID(C45,10,1)="D",2,1)&amp;" (5°)Tipo S"&amp;IF(MID(C45,3,3)="220","C",IF(MID(C45,3,3)="138","S",""))&amp;IF(MID(C45,10,1)="D",2,1)&amp;RIGHT(C45,2)</f>
        <v>Torre de suspensión tipo SC1 (5°)Tipo SC1-6</v>
      </c>
      <c r="E45" s="37" t="s">
        <v>2918</v>
      </c>
      <c r="F45" s="38">
        <v>0</v>
      </c>
      <c r="G45" s="39">
        <f>VLOOKUP(C45,'[14]Resumen Peso'!$B$1:$D$65536,3,0)*$C$14</f>
        <v>5754.6410742569587</v>
      </c>
      <c r="H45" s="40"/>
      <c r="I45" s="41"/>
      <c r="J45" s="42">
        <f>+VLOOKUP(C45,'[14]Resumen Peso'!$B$1:$D$65536,3,0)</f>
        <v>4415.6819253647482</v>
      </c>
    </row>
    <row r="46" spans="1:10" x14ac:dyDescent="0.25">
      <c r="A46" s="26"/>
      <c r="B46" s="34">
        <f t="shared" si="0"/>
        <v>30</v>
      </c>
      <c r="C46" s="35" t="s">
        <v>53</v>
      </c>
      <c r="D46" s="36" t="str">
        <f>+"Torre de suspensión tipo S"&amp;IF(MID(C46,3,3)="220","C",IF(MID(C46,3,3)="138","S",""))&amp;IF(MID(C46,10,1)="D",2,1)&amp;" (5°)Tipo S"&amp;IF(MID(C46,3,3)="220","C",IF(MID(C46,3,3)="138","S",""))&amp;IF(MID(C46,10,1)="D",2,1)&amp;RIGHT(C46,2)</f>
        <v>Torre de suspensión tipo SC1 (5°)Tipo SC1-3</v>
      </c>
      <c r="E46" s="37" t="s">
        <v>2918</v>
      </c>
      <c r="F46" s="38">
        <v>0</v>
      </c>
      <c r="G46" s="39">
        <f>VLOOKUP(C46,'[14]Resumen Peso'!$B$1:$D$65536,3,0)*$C$14</f>
        <v>6584.1388867624664</v>
      </c>
      <c r="H46" s="40"/>
      <c r="I46" s="41"/>
      <c r="J46" s="42">
        <f>+VLOOKUP(C46,'[14]Resumen Peso'!$B$1:$D$65536,3,0)</f>
        <v>5052.1766173092165</v>
      </c>
    </row>
    <row r="47" spans="1:10" x14ac:dyDescent="0.25">
      <c r="A47" s="26"/>
      <c r="B47" s="34">
        <f t="shared" si="0"/>
        <v>31</v>
      </c>
      <c r="C47" s="35" t="s">
        <v>54</v>
      </c>
      <c r="D47" s="36" t="str">
        <f>+"Torre de suspensión tipo S"&amp;IF(MID(C47,3,3)="220","C",IF(MID(C47,3,3)="138","S",""))&amp;IF(MID(C47,10,1)="D",2,1)&amp;" (5°)Tipo S"&amp;IF(MID(C47,3,3)="220","C",IF(MID(C47,3,3)="138","S",""))&amp;IF(MID(C47,10,1)="D",2,1)&amp;RIGHT(C47,2)</f>
        <v>Torre de suspensión tipo SC1 (5°)Tipo SC1±0</v>
      </c>
      <c r="E47" s="37" t="s">
        <v>2918</v>
      </c>
      <c r="F47" s="38">
        <v>0</v>
      </c>
      <c r="G47" s="39">
        <f>VLOOKUP(C47,'[14]Resumen Peso'!$B$1:$D$65536,3,0)*$C$14</f>
        <v>7406.2304687991755</v>
      </c>
      <c r="H47" s="40"/>
      <c r="I47" s="41"/>
      <c r="J47" s="42">
        <f>+VLOOKUP(C47,'[14]Resumen Peso'!$B$1:$D$65536,3,0)</f>
        <v>5682.9883209327518</v>
      </c>
    </row>
    <row r="48" spans="1:10" x14ac:dyDescent="0.25">
      <c r="A48" s="26"/>
      <c r="B48" s="34">
        <f t="shared" si="0"/>
        <v>32</v>
      </c>
      <c r="C48" s="35" t="s">
        <v>55</v>
      </c>
      <c r="D48" s="36" t="str">
        <f>+"Torre de suspensión tipo S"&amp;IF(MID(C48,3,3)="220","C",IF(MID(C48,3,3)="138","S",""))&amp;IF(MID(C48,10,1)="D",2,1)&amp;" (5°)Tipo S"&amp;IF(MID(C48,3,3)="220","C",IF(MID(C48,3,3)="138","S",""))&amp;IF(MID(C48,10,1)="D",2,1)&amp;RIGHT(C48,2)</f>
        <v>Torre de suspensión tipo SC1 (5°)Tipo SC1+3</v>
      </c>
      <c r="E48" s="37" t="s">
        <v>2918</v>
      </c>
      <c r="F48" s="38">
        <v>0</v>
      </c>
      <c r="G48" s="39">
        <f>VLOOKUP(C48,'[14]Resumen Peso'!$B$1:$D$65536,3,0)*$C$14</f>
        <v>8220.915820367085</v>
      </c>
      <c r="H48" s="40"/>
      <c r="I48" s="41"/>
      <c r="J48" s="42">
        <f>+VLOOKUP(C48,'[14]Resumen Peso'!$B$1:$D$65536,3,0)</f>
        <v>6308.117036235355</v>
      </c>
    </row>
    <row r="49" spans="1:10" x14ac:dyDescent="0.25">
      <c r="A49" s="26"/>
      <c r="B49" s="34">
        <f t="shared" si="0"/>
        <v>33</v>
      </c>
      <c r="C49" s="35" t="s">
        <v>56</v>
      </c>
      <c r="D49" s="36" t="str">
        <f>+"Torre de suspensión tipo S"&amp;IF(MID(C49,3,3)="220","C",IF(MID(C49,3,3)="138","S",""))&amp;IF(MID(C49,10,1)="D",2,1)&amp;" (5°)Tipo S"&amp;IF(MID(C49,3,3)="220","C",IF(MID(C49,3,3)="138","S",""))&amp;IF(MID(C49,10,1)="D",2,1)&amp;RIGHT(C49,2)</f>
        <v>Torre de suspensión tipo SC1 (5°)Tipo SC1+6</v>
      </c>
      <c r="E49" s="37" t="s">
        <v>2918</v>
      </c>
      <c r="F49" s="38">
        <v>0</v>
      </c>
      <c r="G49" s="39">
        <f>VLOOKUP(C49,'[14]Resumen Peso'!$B$1:$D$65536,3,0)*$C$14</f>
        <v>9035.6011719349935</v>
      </c>
      <c r="H49" s="40"/>
      <c r="I49" s="41"/>
      <c r="J49" s="42">
        <f>+VLOOKUP(C49,'[14]Resumen Peso'!$B$1:$D$65536,3,0)</f>
        <v>6933.2457515379574</v>
      </c>
    </row>
    <row r="50" spans="1:10" x14ac:dyDescent="0.25">
      <c r="A50" s="26"/>
      <c r="B50" s="34">
        <f t="shared" si="0"/>
        <v>34</v>
      </c>
      <c r="C50" s="35" t="s">
        <v>57</v>
      </c>
      <c r="D50" s="36" t="str">
        <f>+"Torre de ángulo menor tipo A"&amp;IF(MID(C50,3,3)="220","C",IF(MID(C50,3,3)="138","S",""))&amp;IF(MID(C50,10,1)="D",2,1)&amp;" (30°)Tipo A"&amp;IF(MID(C50,3,3)="220","C",IF(MID(C50,3,3)="138","S",""))&amp;IF(MID(C50,10,1)="D",2,1)&amp;RIGHT(C50,2)</f>
        <v>Torre de ángulo menor tipo AC1 (30°)Tipo AC1-3</v>
      </c>
      <c r="E50" s="37" t="s">
        <v>2918</v>
      </c>
      <c r="F50" s="38">
        <v>0</v>
      </c>
      <c r="G50" s="39">
        <f>VLOOKUP(C50,'[14]Resumen Peso'!$B$1:$D$65536,3,0)*$C$14</f>
        <v>10129.634724325071</v>
      </c>
      <c r="H50" s="40"/>
      <c r="I50" s="41"/>
      <c r="J50" s="42">
        <f>+VLOOKUP(C50,'[14]Resumen Peso'!$B$1:$D$65536,3,0)</f>
        <v>7772.7254203295015</v>
      </c>
    </row>
    <row r="51" spans="1:10" x14ac:dyDescent="0.25">
      <c r="A51" s="26"/>
      <c r="B51" s="34">
        <f t="shared" si="0"/>
        <v>35</v>
      </c>
      <c r="C51" s="35" t="s">
        <v>58</v>
      </c>
      <c r="D51" s="36" t="str">
        <f>+"Torre de ángulo menor tipo A"&amp;IF(MID(C51,3,3)="220","C",IF(MID(C51,3,3)="138","S",""))&amp;IF(MID(C51,10,1)="D",2,1)&amp;" (30°)Tipo A"&amp;IF(MID(C51,3,3)="220","C",IF(MID(C51,3,3)="138","S",""))&amp;IF(MID(C51,10,1)="D",2,1)&amp;RIGHT(C51,2)</f>
        <v>Torre de ángulo menor tipo AC1 (30°)Tipo AC1±0</v>
      </c>
      <c r="E51" s="37" t="s">
        <v>2918</v>
      </c>
      <c r="F51" s="38">
        <v>0</v>
      </c>
      <c r="G51" s="39">
        <f>VLOOKUP(C51,'[14]Resumen Peso'!$B$1:$D$65536,3,0)*$C$14</f>
        <v>11242.657851637148</v>
      </c>
      <c r="H51" s="40"/>
      <c r="I51" s="41"/>
      <c r="J51" s="42">
        <f>+VLOOKUP(C51,'[14]Resumen Peso'!$B$1:$D$65536,3,0)</f>
        <v>8626.7762711759169</v>
      </c>
    </row>
    <row r="52" spans="1:10" x14ac:dyDescent="0.25">
      <c r="A52" s="26"/>
      <c r="B52" s="34">
        <f t="shared" si="0"/>
        <v>36</v>
      </c>
      <c r="C52" s="35" t="s">
        <v>59</v>
      </c>
      <c r="D52" s="36" t="str">
        <f>+"Torre de ángulo menor tipo A"&amp;IF(MID(C52,3,3)="220","C",IF(MID(C52,3,3)="138","S",""))&amp;IF(MID(C52,10,1)="D",2,1)&amp;" (30°)Tipo A"&amp;IF(MID(C52,3,3)="220","C",IF(MID(C52,3,3)="138","S",""))&amp;IF(MID(C52,10,1)="D",2,1)&amp;RIGHT(C52,2)</f>
        <v>Torre de ángulo menor tipo AC1 (30°)Tipo AC1+3</v>
      </c>
      <c r="E52" s="37" t="s">
        <v>2918</v>
      </c>
      <c r="F52" s="38">
        <v>0</v>
      </c>
      <c r="G52" s="39">
        <f>VLOOKUP(C52,'[14]Resumen Peso'!$B$1:$D$65536,3,0)*$C$14</f>
        <v>12355.680978949224</v>
      </c>
      <c r="H52" s="40"/>
      <c r="I52" s="41"/>
      <c r="J52" s="42">
        <f>+VLOOKUP(C52,'[14]Resumen Peso'!$B$1:$D$65536,3,0)</f>
        <v>9480.8271220223323</v>
      </c>
    </row>
    <row r="53" spans="1:10" x14ac:dyDescent="0.25">
      <c r="A53" s="26"/>
      <c r="B53" s="34">
        <f t="shared" si="0"/>
        <v>37</v>
      </c>
      <c r="C53" s="35" t="s">
        <v>60</v>
      </c>
      <c r="D53" s="36" t="str">
        <f>+"Torre de ángulo mayor tipo B"&amp;IF(MID(C53,3,3)="220","C",IF(MID(C53,3,3)="138","S",""))&amp;IF(MID(C53,10,1)="D",2,1)&amp;" (65°)Tipo B"&amp;IF(MID(C53,3,3)="220","C",IF(MID(C53,3,3)="138","S",""))&amp;IF(MID(C53,10,1)="D",2,1)&amp;RIGHT(C53,2)</f>
        <v>Torre de ángulo mayor tipo BC1 (65°)Tipo BC1-3</v>
      </c>
      <c r="E53" s="37" t="s">
        <v>2918</v>
      </c>
      <c r="F53" s="38">
        <v>0</v>
      </c>
      <c r="G53" s="39">
        <f>VLOOKUP(C53,'[14]Resumen Peso'!$B$1:$D$65536,3,0)*$C$14</f>
        <v>13669.857740542795</v>
      </c>
      <c r="H53" s="40"/>
      <c r="I53" s="41"/>
      <c r="J53" s="42">
        <f>+VLOOKUP(C53,'[14]Resumen Peso'!$B$1:$D$65536,3,0)</f>
        <v>10489.228253912628</v>
      </c>
    </row>
    <row r="54" spans="1:10" x14ac:dyDescent="0.25">
      <c r="A54" s="26"/>
      <c r="B54" s="34">
        <f t="shared" si="0"/>
        <v>38</v>
      </c>
      <c r="C54" s="35" t="s">
        <v>61</v>
      </c>
      <c r="D54" s="36" t="str">
        <f>+"Torre de ángulo mayor tipo B"&amp;IF(MID(C54,3,3)="220","C",IF(MID(C54,3,3)="138","S",""))&amp;IF(MID(C54,10,1)="D",2,1)&amp;" (65°)Tipo B"&amp;IF(MID(C54,3,3)="220","C",IF(MID(C54,3,3)="138","S",""))&amp;IF(MID(C54,10,1)="D",2,1)&amp;RIGHT(C54,2)</f>
        <v>Torre de ángulo mayor tipo BC1 (65°)Tipo BC1±0</v>
      </c>
      <c r="E54" s="37" t="s">
        <v>2918</v>
      </c>
      <c r="F54" s="38">
        <v>0</v>
      </c>
      <c r="G54" s="39">
        <f>VLOOKUP(C54,'[14]Resumen Peso'!$B$1:$D$65536,3,0)*$C$14</f>
        <v>15222.558731116698</v>
      </c>
      <c r="H54" s="40"/>
      <c r="I54" s="41"/>
      <c r="J54" s="42">
        <f>+VLOOKUP(C54,'[14]Resumen Peso'!$B$1:$D$65536,3,0)</f>
        <v>11680.655071172192</v>
      </c>
    </row>
    <row r="55" spans="1:10" x14ac:dyDescent="0.25">
      <c r="A55" s="26"/>
      <c r="B55" s="34">
        <f t="shared" si="0"/>
        <v>39</v>
      </c>
      <c r="C55" s="35" t="s">
        <v>62</v>
      </c>
      <c r="D55" s="36" t="str">
        <f>+"Torre de ángulo mayor tipo B"&amp;IF(MID(C55,3,3)="220","C",IF(MID(C55,3,3)="138","S",""))&amp;IF(MID(C55,10,1)="D",2,1)&amp;" (65°)Tipo B"&amp;IF(MID(C55,3,3)="220","C",IF(MID(C55,3,3)="138","S",""))&amp;IF(MID(C55,10,1)="D",2,1)&amp;RIGHT(C55,2)</f>
        <v>Torre de ángulo mayor tipo BC1 (65°)Tipo BC1+3</v>
      </c>
      <c r="E55" s="37" t="s">
        <v>2918</v>
      </c>
      <c r="F55" s="38">
        <v>0</v>
      </c>
      <c r="G55" s="39">
        <f>VLOOKUP(C55,'[14]Resumen Peso'!$B$1:$D$65536,3,0)*$C$14</f>
        <v>17049.265778850702</v>
      </c>
      <c r="H55" s="40"/>
      <c r="I55" s="41"/>
      <c r="J55" s="42">
        <f>+VLOOKUP(C55,'[14]Resumen Peso'!$B$1:$D$65536,3,0)</f>
        <v>13082.333679712856</v>
      </c>
    </row>
    <row r="56" spans="1:10" x14ac:dyDescent="0.25">
      <c r="A56" s="26"/>
      <c r="B56" s="34">
        <f t="shared" si="0"/>
        <v>40</v>
      </c>
      <c r="C56" s="35" t="s">
        <v>63</v>
      </c>
      <c r="D56" s="36" t="str">
        <f>+"Torre de anclaje, retención intermedia y terminal (15°) Tipo R"&amp;IF(MID(C56,3,3)="220","C",IF(MID(C56,3,3)="138","S",""))&amp;IF(MID(C56,10,1)="D",2,1)&amp;RIGHT(C56,2)</f>
        <v>Torre de anclaje, retención intermedia y terminal (15°) Tipo RC1-3</v>
      </c>
      <c r="E56" s="37" t="s">
        <v>2918</v>
      </c>
      <c r="F56" s="38">
        <v>0</v>
      </c>
      <c r="G56" s="39">
        <f>VLOOKUP(C56,'[14]Resumen Peso'!$B$1:$D$65536,3,0)*$C$14</f>
        <v>17600.824749355255</v>
      </c>
      <c r="H56" s="40"/>
      <c r="I56" s="41"/>
      <c r="J56" s="42">
        <f>+VLOOKUP(C56,'[14]Resumen Peso'!$B$1:$D$65536,3,0)</f>
        <v>13505.558854906638</v>
      </c>
    </row>
    <row r="57" spans="1:10" x14ac:dyDescent="0.25">
      <c r="A57" s="26"/>
      <c r="B57" s="34">
        <f t="shared" si="0"/>
        <v>41</v>
      </c>
      <c r="C57" s="35" t="s">
        <v>64</v>
      </c>
      <c r="D57" s="36" t="str">
        <f>+"Torre de anclaje, retención intermedia y terminal (15°) Tipo R"&amp;IF(MID(C57,3,3)="220","C",IF(MID(C57,3,3)="138","S",""))&amp;IF(MID(C57,10,1)="D",2,1)&amp;RIGHT(C57,2)</f>
        <v>Torre de anclaje, retención intermedia y terminal (15°) Tipo RC1±0</v>
      </c>
      <c r="E57" s="37" t="s">
        <v>2918</v>
      </c>
      <c r="F57" s="38">
        <v>0</v>
      </c>
      <c r="G57" s="39">
        <f>VLOOKUP(C57,'[14]Resumen Peso'!$B$1:$D$65536,3,0)*$C$14</f>
        <v>19621.878204409422</v>
      </c>
      <c r="H57" s="40"/>
      <c r="I57" s="41"/>
      <c r="J57" s="42">
        <f>+VLOOKUP(C57,'[14]Resumen Peso'!$B$1:$D$65536,3,0)</f>
        <v>15056.364386740956</v>
      </c>
    </row>
    <row r="58" spans="1:10" x14ac:dyDescent="0.25">
      <c r="A58" s="26"/>
      <c r="B58" s="34">
        <f t="shared" si="0"/>
        <v>42</v>
      </c>
      <c r="C58" s="35" t="s">
        <v>65</v>
      </c>
      <c r="D58" s="36" t="str">
        <f>+"Torre de anclaje, retención intermedia y terminal (15°) Tipo R"&amp;IF(MID(C58,3,3)="220","C",IF(MID(C58,3,3)="138","S",""))&amp;IF(MID(C58,10,1)="D",2,1)&amp;RIGHT(C58,2)</f>
        <v>Torre de anclaje, retención intermedia y terminal (15°) Tipo RC1+3</v>
      </c>
      <c r="E58" s="37" t="s">
        <v>2918</v>
      </c>
      <c r="F58" s="38">
        <v>0</v>
      </c>
      <c r="G58" s="39">
        <f>VLOOKUP(C58,'[14]Resumen Peso'!$B$1:$D$65536,3,0)*$C$14</f>
        <v>21642.931659463593</v>
      </c>
      <c r="H58" s="40"/>
      <c r="I58" s="41"/>
      <c r="J58" s="42">
        <f>+VLOOKUP(C58,'[14]Resumen Peso'!$B$1:$D$65536,3,0)</f>
        <v>16607.169918575273</v>
      </c>
    </row>
    <row r="59" spans="1:10" x14ac:dyDescent="0.25">
      <c r="A59" s="26"/>
      <c r="B59" s="34">
        <f t="shared" si="0"/>
        <v>43</v>
      </c>
      <c r="C59" s="35" t="s">
        <v>66</v>
      </c>
      <c r="D59" s="36" t="str">
        <f>+"Torre de suspensión tipo S"&amp;IF(MID(C59,3,3)="220","C",IF(MID(C59,3,3)="138","S",""))&amp;IF(MID(C59,10,1)="D",2,1)&amp;" (5°)Tipo S"&amp;IF(MID(C59,3,3)="220","C",IF(MID(C59,3,3)="138","S",""))&amp;IF(MID(C59,10,1)="D",2,1)&amp;RIGHT(C59,2)</f>
        <v>Torre de suspensión tipo SC2 (5°)Tipo SC2-6</v>
      </c>
      <c r="E59" s="37" t="s">
        <v>2918</v>
      </c>
      <c r="F59" s="38">
        <v>0</v>
      </c>
      <c r="G59" s="39">
        <f>VLOOKUP(C59,'[14]Resumen Peso'!$B$1:$D$65536,3,0)*$C$14</f>
        <v>8457.7751350489052</v>
      </c>
      <c r="H59" s="40"/>
      <c r="I59" s="41"/>
      <c r="J59" s="42">
        <f>+VLOOKUP(C59,'[14]Resumen Peso'!$B$1:$D$65536,3,0)</f>
        <v>6489.86519067257</v>
      </c>
    </row>
    <row r="60" spans="1:10" x14ac:dyDescent="0.25">
      <c r="A60" s="26"/>
      <c r="B60" s="34">
        <f t="shared" si="0"/>
        <v>44</v>
      </c>
      <c r="C60" s="35" t="s">
        <v>67</v>
      </c>
      <c r="D60" s="36" t="str">
        <f>+"Torre de suspensión tipo S"&amp;IF(MID(C60,3,3)="220","C",IF(MID(C60,3,3)="138","S",""))&amp;IF(MID(C60,10,1)="D",2,1)&amp;" (5°)Tipo S"&amp;IF(MID(C60,3,3)="220","C",IF(MID(C60,3,3)="138","S",""))&amp;IF(MID(C60,10,1)="D",2,1)&amp;RIGHT(C60,2)</f>
        <v>Torre de suspensión tipo SC2 (5°)Tipo SC2-3</v>
      </c>
      <c r="E60" s="37" t="s">
        <v>2918</v>
      </c>
      <c r="F60" s="38">
        <v>0</v>
      </c>
      <c r="G60" s="39">
        <f>VLOOKUP(C60,'[14]Resumen Peso'!$B$1:$D$65536,3,0)*$C$14</f>
        <v>9676.9138932541518</v>
      </c>
      <c r="H60" s="40"/>
      <c r="I60" s="41"/>
      <c r="J60" s="42">
        <f>+VLOOKUP(C60,'[14]Resumen Peso'!$B$1:$D$65536,3,0)</f>
        <v>7425.3412541929401</v>
      </c>
    </row>
    <row r="61" spans="1:10" x14ac:dyDescent="0.25">
      <c r="A61" s="26"/>
      <c r="B61" s="34">
        <f t="shared" si="0"/>
        <v>45</v>
      </c>
      <c r="C61" s="35" t="s">
        <v>68</v>
      </c>
      <c r="D61" s="36" t="str">
        <f>+"Torre de suspensión tipo S"&amp;IF(MID(C61,3,3)="220","C",IF(MID(C61,3,3)="138","S",""))&amp;IF(MID(C61,10,1)="D",2,1)&amp;" (5°)Tipo S"&amp;IF(MID(C61,3,3)="220","C",IF(MID(C61,3,3)="138","S",""))&amp;IF(MID(C61,10,1)="D",2,1)&amp;RIGHT(C61,2)</f>
        <v>Torre de suspensión tipo SC2 (5°)Tipo SC2±0</v>
      </c>
      <c r="E61" s="37" t="s">
        <v>2918</v>
      </c>
      <c r="F61" s="38">
        <v>0</v>
      </c>
      <c r="G61" s="39">
        <f>VLOOKUP(C61,'[14]Resumen Peso'!$B$1:$D$65536,3,0)*$C$14</f>
        <v>10885.167483975425</v>
      </c>
      <c r="H61" s="40"/>
      <c r="I61" s="41"/>
      <c r="J61" s="42">
        <f>+VLOOKUP(C61,'[14]Resumen Peso'!$B$1:$D$65536,3,0)</f>
        <v>8352.4648528604503</v>
      </c>
    </row>
    <row r="62" spans="1:10" x14ac:dyDescent="0.25">
      <c r="A62" s="26"/>
      <c r="B62" s="34">
        <f t="shared" si="0"/>
        <v>46</v>
      </c>
      <c r="C62" s="35" t="s">
        <v>69</v>
      </c>
      <c r="D62" s="36" t="str">
        <f>+"Torre de suspensión tipo S"&amp;IF(MID(C62,3,3)="220","C",IF(MID(C62,3,3)="138","S",""))&amp;IF(MID(C62,10,1)="D",2,1)&amp;" (5°)Tipo S"&amp;IF(MID(C62,3,3)="220","C",IF(MID(C62,3,3)="138","S",""))&amp;IF(MID(C62,10,1)="D",2,1)&amp;RIGHT(C62,2)</f>
        <v>Torre de suspensión tipo SC2 (5°)Tipo SC2+3</v>
      </c>
      <c r="E62" s="37" t="s">
        <v>2918</v>
      </c>
      <c r="F62" s="38">
        <v>0</v>
      </c>
      <c r="G62" s="39">
        <f>VLOOKUP(C62,'[14]Resumen Peso'!$B$1:$D$65536,3,0)*$C$14</f>
        <v>12082.535907212723</v>
      </c>
      <c r="H62" s="40"/>
      <c r="I62" s="41"/>
      <c r="J62" s="42">
        <f>+VLOOKUP(C62,'[14]Resumen Peso'!$B$1:$D$65536,3,0)</f>
        <v>9271.2359866751012</v>
      </c>
    </row>
    <row r="63" spans="1:10" x14ac:dyDescent="0.25">
      <c r="A63" s="26"/>
      <c r="B63" s="34">
        <f t="shared" si="0"/>
        <v>47</v>
      </c>
      <c r="C63" s="35" t="s">
        <v>70</v>
      </c>
      <c r="D63" s="36" t="str">
        <f>+"Torre de suspensión tipo S"&amp;IF(MID(C63,3,3)="220","C",IF(MID(C63,3,3)="138","S",""))&amp;IF(MID(C63,10,1)="D",2,1)&amp;" (5°)Tipo S"&amp;IF(MID(C63,3,3)="220","C",IF(MID(C63,3,3)="138","S",""))&amp;IF(MID(C63,10,1)="D",2,1)&amp;RIGHT(C63,2)</f>
        <v>Torre de suspensión tipo SC2 (5°)Tipo SC2+6</v>
      </c>
      <c r="E63" s="37" t="s">
        <v>2918</v>
      </c>
      <c r="F63" s="38">
        <v>0</v>
      </c>
      <c r="G63" s="39">
        <f>VLOOKUP(C63,'[14]Resumen Peso'!$B$1:$D$65536,3,0)*$C$14</f>
        <v>13279.904330450017</v>
      </c>
      <c r="H63" s="40"/>
      <c r="I63" s="41"/>
      <c r="J63" s="42">
        <f>+VLOOKUP(C63,'[14]Resumen Peso'!$B$1:$D$65536,3,0)</f>
        <v>10190.007120489749</v>
      </c>
    </row>
    <row r="64" spans="1:10" x14ac:dyDescent="0.25">
      <c r="A64" s="26"/>
      <c r="B64" s="34">
        <f t="shared" si="0"/>
        <v>48</v>
      </c>
      <c r="C64" s="35" t="s">
        <v>71</v>
      </c>
      <c r="D64" s="36" t="str">
        <f>+"Torre de ángulo menor tipo A"&amp;IF(MID(C64,3,3)="220","C",IF(MID(C64,3,3)="138","S",""))&amp;IF(MID(C64,10,1)="D",2,1)&amp;" (30°)Tipo A"&amp;IF(MID(C64,3,3)="220","C",IF(MID(C64,3,3)="138","S",""))&amp;IF(MID(C64,10,1)="D",2,1)&amp;RIGHT(C64,2)</f>
        <v>Torre de ángulo menor tipo AC2 (30°)Tipo AC2-3</v>
      </c>
      <c r="E64" s="37" t="s">
        <v>2918</v>
      </c>
      <c r="F64" s="38">
        <v>0</v>
      </c>
      <c r="G64" s="39">
        <f>VLOOKUP(C64,'[14]Resumen Peso'!$B$1:$D$65536,3,0)*$C$14</f>
        <v>14887.8395008479</v>
      </c>
      <c r="H64" s="40"/>
      <c r="I64" s="41"/>
      <c r="J64" s="42">
        <f>+VLOOKUP(C64,'[14]Resumen Peso'!$B$1:$D$65536,3,0)</f>
        <v>11423.81652362459</v>
      </c>
    </row>
    <row r="65" spans="1:10" x14ac:dyDescent="0.25">
      <c r="A65" s="26"/>
      <c r="B65" s="34">
        <f t="shared" si="0"/>
        <v>49</v>
      </c>
      <c r="C65" s="35" t="s">
        <v>72</v>
      </c>
      <c r="D65" s="36" t="str">
        <f>+"Torre de ángulo menor tipo A"&amp;IF(MID(C65,3,3)="220","C",IF(MID(C65,3,3)="138","S",""))&amp;IF(MID(C65,10,1)="D",2,1)&amp;" (30°)Tipo A"&amp;IF(MID(C65,3,3)="220","C",IF(MID(C65,3,3)="138","S",""))&amp;IF(MID(C65,10,1)="D",2,1)&amp;RIGHT(C65,2)</f>
        <v>Torre de ángulo menor tipo AC2 (30°)Tipo AC2±0</v>
      </c>
      <c r="E65" s="37" t="s">
        <v>2918</v>
      </c>
      <c r="F65" s="38">
        <v>0</v>
      </c>
      <c r="G65" s="39">
        <f>VLOOKUP(C65,'[14]Resumen Peso'!$B$1:$D$65536,3,0)*$C$14</f>
        <v>16523.684240674695</v>
      </c>
      <c r="H65" s="40"/>
      <c r="I65" s="41"/>
      <c r="J65" s="42">
        <f>+VLOOKUP(C65,'[14]Resumen Peso'!$B$1:$D$65536,3,0)</f>
        <v>12679.041646642163</v>
      </c>
    </row>
    <row r="66" spans="1:10" x14ac:dyDescent="0.25">
      <c r="A66" s="26"/>
      <c r="B66" s="34">
        <f t="shared" si="0"/>
        <v>50</v>
      </c>
      <c r="C66" s="35" t="s">
        <v>73</v>
      </c>
      <c r="D66" s="36" t="str">
        <f>+"Torre de ángulo menor tipo A"&amp;IF(MID(C66,3,3)="220","C",IF(MID(C66,3,3)="138","S",""))&amp;IF(MID(C66,10,1)="D",2,1)&amp;" (30°)Tipo A"&amp;IF(MID(C66,3,3)="220","C",IF(MID(C66,3,3)="138","S",""))&amp;IF(MID(C66,10,1)="D",2,1)&amp;RIGHT(C66,2)</f>
        <v>Torre de ángulo menor tipo AC2 (30°)Tipo AC2+3</v>
      </c>
      <c r="E66" s="37" t="s">
        <v>2918</v>
      </c>
      <c r="F66" s="38">
        <v>0</v>
      </c>
      <c r="G66" s="39">
        <f>VLOOKUP(C66,'[14]Resumen Peso'!$B$1:$D$65536,3,0)*$C$14</f>
        <v>18159.528980501487</v>
      </c>
      <c r="H66" s="40"/>
      <c r="I66" s="41"/>
      <c r="J66" s="42">
        <f>+VLOOKUP(C66,'[14]Resumen Peso'!$B$1:$D$65536,3,0)</f>
        <v>13934.266769659736</v>
      </c>
    </row>
    <row r="67" spans="1:10" x14ac:dyDescent="0.25">
      <c r="A67" s="26"/>
      <c r="B67" s="34">
        <f t="shared" si="0"/>
        <v>51</v>
      </c>
      <c r="C67" s="35" t="s">
        <v>74</v>
      </c>
      <c r="D67" s="36" t="str">
        <f>+"Torre de ángulo mayor tipo B"&amp;IF(MID(C67,3,3)="220","C",IF(MID(C67,3,3)="138","S",""))&amp;IF(MID(C67,10,1)="D",2,1)&amp;" (65°)Tipo B"&amp;IF(MID(C67,3,3)="220","C",IF(MID(C67,3,3)="138","S",""))&amp;IF(MID(C67,10,1)="D",2,1)&amp;RIGHT(C67,2)</f>
        <v>Torre de ángulo mayor tipo BC2 (65°)Tipo BC2-3</v>
      </c>
      <c r="E67" s="37" t="s">
        <v>2918</v>
      </c>
      <c r="F67" s="38">
        <v>0</v>
      </c>
      <c r="G67" s="39">
        <f>VLOOKUP(C67,'[14]Resumen Peso'!$B$1:$D$65536,3,0)*$C$14</f>
        <v>20091.015478762434</v>
      </c>
      <c r="H67" s="40"/>
      <c r="I67" s="41"/>
      <c r="J67" s="42">
        <f>+VLOOKUP(C67,'[14]Resumen Peso'!$B$1:$D$65536,3,0)</f>
        <v>15416.345305819033</v>
      </c>
    </row>
    <row r="68" spans="1:10" x14ac:dyDescent="0.25">
      <c r="A68" s="26"/>
      <c r="B68" s="34">
        <f t="shared" si="0"/>
        <v>52</v>
      </c>
      <c r="C68" s="35" t="s">
        <v>75</v>
      </c>
      <c r="D68" s="36" t="str">
        <f>+"Torre de ángulo mayor tipo B"&amp;IF(MID(C68,3,3)="220","C",IF(MID(C68,3,3)="138","S",""))&amp;IF(MID(C68,10,1)="D",2,1)&amp;" (65°)Tipo B"&amp;IF(MID(C68,3,3)="220","C",IF(MID(C68,3,3)="138","S",""))&amp;IF(MID(C68,10,1)="D",2,1)&amp;RIGHT(C68,2)</f>
        <v>Torre de ángulo mayor tipo BC2 (65°)Tipo BC2±0</v>
      </c>
      <c r="E68" s="37" t="s">
        <v>2918</v>
      </c>
      <c r="F68" s="38">
        <v>0</v>
      </c>
      <c r="G68" s="39">
        <f>VLOOKUP(C68,'[14]Resumen Peso'!$B$1:$D$65536,3,0)*$C$14</f>
        <v>22373.068461873536</v>
      </c>
      <c r="H68" s="40"/>
      <c r="I68" s="41"/>
      <c r="J68" s="42">
        <f>+VLOOKUP(C68,'[14]Resumen Peso'!$B$1:$D$65536,3,0)</f>
        <v>17167.422389553489</v>
      </c>
    </row>
    <row r="69" spans="1:10" x14ac:dyDescent="0.25">
      <c r="A69" s="26"/>
      <c r="B69" s="34">
        <f t="shared" si="0"/>
        <v>53</v>
      </c>
      <c r="C69" s="35" t="s">
        <v>76</v>
      </c>
      <c r="D69" s="36" t="str">
        <f>+"Torre de ángulo mayor tipo B"&amp;IF(MID(C69,3,3)="220","C",IF(MID(C69,3,3)="138","S",""))&amp;IF(MID(C69,10,1)="D",2,1)&amp;" (65°)Tipo B"&amp;IF(MID(C69,3,3)="220","C",IF(MID(C69,3,3)="138","S",""))&amp;IF(MID(C69,10,1)="D",2,1)&amp;RIGHT(C69,2)</f>
        <v>Torre de ángulo mayor tipo BC2 (65°)Tipo BC2+3</v>
      </c>
      <c r="E69" s="37" t="s">
        <v>2918</v>
      </c>
      <c r="F69" s="38">
        <v>0</v>
      </c>
      <c r="G69" s="39">
        <f>VLOOKUP(C69,'[14]Resumen Peso'!$B$1:$D$65536,3,0)*$C$14</f>
        <v>25057.836677298365</v>
      </c>
      <c r="H69" s="40"/>
      <c r="I69" s="41"/>
      <c r="J69" s="42">
        <f>+VLOOKUP(C69,'[14]Resumen Peso'!$B$1:$D$65536,3,0)</f>
        <v>19227.513076299911</v>
      </c>
    </row>
    <row r="70" spans="1:10" x14ac:dyDescent="0.25">
      <c r="A70" s="26"/>
      <c r="B70" s="34">
        <f t="shared" si="0"/>
        <v>54</v>
      </c>
      <c r="C70" s="35" t="s">
        <v>77</v>
      </c>
      <c r="D70" s="36" t="str">
        <f>+"Torre de anclaje, retención intermedia y terminal (15°) Tipo R"&amp;IF(MID(C70,3,3)="220","C",IF(MID(C70,3,3)="138","S",""))&amp;IF(MID(C70,10,1)="D",2,1)&amp;RIGHT(C70,2)</f>
        <v>Torre de anclaje, retención intermedia y terminal (15°) Tipo RC2-3</v>
      </c>
      <c r="E70" s="37" t="s">
        <v>2918</v>
      </c>
      <c r="F70" s="38">
        <v>0</v>
      </c>
      <c r="G70" s="39">
        <f>VLOOKUP(C70,'[14]Resumen Peso'!$B$1:$D$65536,3,0)*$C$14</f>
        <v>25868.480066877422</v>
      </c>
      <c r="H70" s="40"/>
      <c r="I70" s="41"/>
      <c r="J70" s="42">
        <f>+VLOOKUP(C70,'[14]Resumen Peso'!$B$1:$D$65536,3,0)</f>
        <v>19849.540291740599</v>
      </c>
    </row>
    <row r="71" spans="1:10" x14ac:dyDescent="0.25">
      <c r="A71" s="26"/>
      <c r="B71" s="34">
        <f t="shared" si="0"/>
        <v>55</v>
      </c>
      <c r="C71" s="35" t="s">
        <v>78</v>
      </c>
      <c r="D71" s="36" t="str">
        <f>+"Torre de anclaje, retención intermedia y terminal (15°) Tipo R"&amp;IF(MID(C71,3,3)="220","C",IF(MID(C71,3,3)="138","S",""))&amp;IF(MID(C71,10,1)="D",2,1)&amp;RIGHT(C71,2)</f>
        <v>Torre de anclaje, retención intermedia y terminal (15°) Tipo RC2±0</v>
      </c>
      <c r="E71" s="37" t="s">
        <v>2918</v>
      </c>
      <c r="F71" s="38">
        <v>0</v>
      </c>
      <c r="G71" s="39">
        <f>VLOOKUP(C71,'[14]Resumen Peso'!$B$1:$D$65536,3,0)*$C$14</f>
        <v>28838.885247354985</v>
      </c>
      <c r="H71" s="40"/>
      <c r="I71" s="41"/>
      <c r="J71" s="42">
        <f>+VLOOKUP(C71,'[14]Resumen Peso'!$B$1:$D$65536,3,0)</f>
        <v>22128.807460134445</v>
      </c>
    </row>
    <row r="72" spans="1:10" x14ac:dyDescent="0.25">
      <c r="A72" s="26"/>
      <c r="B72" s="34">
        <f t="shared" si="0"/>
        <v>56</v>
      </c>
      <c r="C72" s="35" t="s">
        <v>79</v>
      </c>
      <c r="D72" s="36" t="str">
        <f>+"Torre de anclaje, retención intermedia y terminal (15°) Tipo R"&amp;IF(MID(C72,3,3)="220","C",IF(MID(C72,3,3)="138","S",""))&amp;IF(MID(C72,10,1)="D",2,1)&amp;RIGHT(C72,2)</f>
        <v>Torre de anclaje, retención intermedia y terminal (15°) Tipo RC2+3</v>
      </c>
      <c r="E72" s="37" t="s">
        <v>2918</v>
      </c>
      <c r="F72" s="38">
        <v>0</v>
      </c>
      <c r="G72" s="39">
        <f>VLOOKUP(C72,'[14]Resumen Peso'!$B$1:$D$65536,3,0)*$C$14</f>
        <v>31809.290427832548</v>
      </c>
      <c r="H72" s="40"/>
      <c r="I72" s="41"/>
      <c r="J72" s="42">
        <f>+VLOOKUP(C72,'[14]Resumen Peso'!$B$1:$D$65536,3,0)</f>
        <v>24408.074628528291</v>
      </c>
    </row>
    <row r="73" spans="1:10" x14ac:dyDescent="0.25">
      <c r="A73" s="26"/>
      <c r="B73" s="34">
        <f t="shared" si="0"/>
        <v>57</v>
      </c>
      <c r="C73" s="35" t="s">
        <v>80</v>
      </c>
      <c r="D73" s="36" t="str">
        <f>+"Torre de suspensión tipo S"&amp;IF(MID(C73,3,3)="220","C",IF(MID(C73,3,3)="138","S",""))&amp;IF(MID(C73,10,1)="D",2,1)&amp;" (5°)Tipo S"&amp;IF(MID(C73,3,3)="220","C",IF(MID(C73,3,3)="138","S",""))&amp;IF(MID(C73,10,1)="D",2,1)&amp;RIGHT(C73,2)</f>
        <v>Torre de suspensión tipo SC2 (5°)Tipo SC2-6</v>
      </c>
      <c r="E73" s="37" t="s">
        <v>2918</v>
      </c>
      <c r="F73" s="38">
        <v>0</v>
      </c>
      <c r="G73" s="39">
        <f>VLOOKUP(C73,'[14]Resumen Peso'!$B$1:$D$65536,3,0)*$C$14</f>
        <v>7721.2966505231525</v>
      </c>
      <c r="H73" s="40"/>
      <c r="I73" s="41"/>
      <c r="J73" s="42">
        <f>+VLOOKUP(C73,'[14]Resumen Peso'!$B$1:$D$65536,3,0)</f>
        <v>5924.7465863015241</v>
      </c>
    </row>
    <row r="74" spans="1:10" x14ac:dyDescent="0.25">
      <c r="A74" s="26"/>
      <c r="B74" s="34">
        <f t="shared" si="0"/>
        <v>58</v>
      </c>
      <c r="C74" s="35" t="s">
        <v>81</v>
      </c>
      <c r="D74" s="36" t="str">
        <f>+"Torre de suspensión tipo S"&amp;IF(MID(C74,3,3)="220","C",IF(MID(C74,3,3)="138","S",""))&amp;IF(MID(C74,10,1)="D",2,1)&amp;" (5°)Tipo S"&amp;IF(MID(C74,3,3)="220","C",IF(MID(C74,3,3)="138","S",""))&amp;IF(MID(C74,10,1)="D",2,1)&amp;RIGHT(C74,2)</f>
        <v>Torre de suspensión tipo SC2 (5°)Tipo SC2-3</v>
      </c>
      <c r="E74" s="37" t="s">
        <v>2918</v>
      </c>
      <c r="F74" s="38">
        <v>0</v>
      </c>
      <c r="G74" s="39">
        <f>VLOOKUP(C74,'[14]Resumen Peso'!$B$1:$D$65536,3,0)*$C$14</f>
        <v>8834.2763478958586</v>
      </c>
      <c r="H74" s="40"/>
      <c r="I74" s="41"/>
      <c r="J74" s="42">
        <f>+VLOOKUP(C74,'[14]Resumen Peso'!$B$1:$D$65536,3,0)</f>
        <v>6778.7641122548966</v>
      </c>
    </row>
    <row r="75" spans="1:10" x14ac:dyDescent="0.25">
      <c r="A75" s="26"/>
      <c r="B75" s="34">
        <f t="shared" si="0"/>
        <v>59</v>
      </c>
      <c r="C75" s="35" t="s">
        <v>82</v>
      </c>
      <c r="D75" s="36" t="str">
        <f>+"Torre de suspensión tipo S"&amp;IF(MID(C75,3,3)="220","C",IF(MID(C75,3,3)="138","S",""))&amp;IF(MID(C75,10,1)="D",2,1)&amp;" (5°)Tipo S"&amp;IF(MID(C75,3,3)="220","C",IF(MID(C75,3,3)="138","S",""))&amp;IF(MID(C75,10,1)="D",2,1)&amp;RIGHT(C75,2)</f>
        <v>Torre de suspensión tipo SC2 (5°)Tipo SC2±0</v>
      </c>
      <c r="E75" s="37" t="s">
        <v>2918</v>
      </c>
      <c r="F75" s="38">
        <v>0</v>
      </c>
      <c r="G75" s="39">
        <f>VLOOKUP(C75,'[14]Resumen Peso'!$B$1:$D$65536,3,0)*$C$14</f>
        <v>9937.318726542022</v>
      </c>
      <c r="H75" s="40"/>
      <c r="I75" s="41"/>
      <c r="J75" s="42">
        <f>+VLOOKUP(C75,'[14]Resumen Peso'!$B$1:$D$65536,3,0)</f>
        <v>7625.1564817265426</v>
      </c>
    </row>
    <row r="76" spans="1:10" x14ac:dyDescent="0.25">
      <c r="A76" s="26"/>
      <c r="B76" s="34">
        <f t="shared" si="0"/>
        <v>60</v>
      </c>
      <c r="C76" s="35" t="s">
        <v>83</v>
      </c>
      <c r="D76" s="36" t="str">
        <f>+"Torre de suspensión tipo S"&amp;IF(MID(C76,3,3)="220","C",IF(MID(C76,3,3)="138","S",""))&amp;IF(MID(C76,10,1)="D",2,1)&amp;" (5°)Tipo S"&amp;IF(MID(C76,3,3)="220","C",IF(MID(C76,3,3)="138","S",""))&amp;IF(MID(C76,10,1)="D",2,1)&amp;RIGHT(C76,2)</f>
        <v>Torre de suspensión tipo SC2 (5°)Tipo SC2+3</v>
      </c>
      <c r="E76" s="37" t="s">
        <v>2918</v>
      </c>
      <c r="F76" s="38">
        <v>0</v>
      </c>
      <c r="G76" s="39">
        <f>VLOOKUP(C76,'[14]Resumen Peso'!$B$1:$D$65536,3,0)*$C$14</f>
        <v>11030.423786461646</v>
      </c>
      <c r="H76" s="40"/>
      <c r="I76" s="41"/>
      <c r="J76" s="42">
        <f>+VLOOKUP(C76,'[14]Resumen Peso'!$B$1:$D$65536,3,0)</f>
        <v>8463.9236947164627</v>
      </c>
    </row>
    <row r="77" spans="1:10" x14ac:dyDescent="0.25">
      <c r="A77" s="26"/>
      <c r="B77" s="34">
        <f t="shared" si="0"/>
        <v>61</v>
      </c>
      <c r="C77" s="35" t="s">
        <v>84</v>
      </c>
      <c r="D77" s="36" t="str">
        <f>+"Torre de suspensión tipo S"&amp;IF(MID(C77,3,3)="220","C",IF(MID(C77,3,3)="138","S",""))&amp;IF(MID(C77,10,1)="D",2,1)&amp;" (5°)Tipo S"&amp;IF(MID(C77,3,3)="220","C",IF(MID(C77,3,3)="138","S",""))&amp;IF(MID(C77,10,1)="D",2,1)&amp;RIGHT(C77,2)</f>
        <v>Torre de suspensión tipo SC2 (5°)Tipo SC2+6</v>
      </c>
      <c r="E77" s="37" t="s">
        <v>2918</v>
      </c>
      <c r="F77" s="38">
        <v>0</v>
      </c>
      <c r="G77" s="39">
        <f>VLOOKUP(C77,'[14]Resumen Peso'!$B$1:$D$65536,3,0)*$C$14</f>
        <v>12123.528846381267</v>
      </c>
      <c r="H77" s="40"/>
      <c r="I77" s="41"/>
      <c r="J77" s="42">
        <f>+VLOOKUP(C77,'[14]Resumen Peso'!$B$1:$D$65536,3,0)</f>
        <v>9302.690907706381</v>
      </c>
    </row>
    <row r="78" spans="1:10" x14ac:dyDescent="0.25">
      <c r="A78" s="26"/>
      <c r="B78" s="34">
        <f t="shared" si="0"/>
        <v>62</v>
      </c>
      <c r="C78" s="35" t="s">
        <v>85</v>
      </c>
      <c r="D78" s="36" t="str">
        <f>+"Torre de ángulo menor tipo A"&amp;IF(MID(C78,3,3)="220","C",IF(MID(C78,3,3)="138","S",""))&amp;IF(MID(C78,10,1)="D",2,1)&amp;" (30°)Tipo A"&amp;IF(MID(C78,3,3)="220","C",IF(MID(C78,3,3)="138","S",""))&amp;IF(MID(C78,10,1)="D",2,1)&amp;RIGHT(C78,2)</f>
        <v>Torre de ángulo menor tipo AC2 (30°)Tipo AC2-3</v>
      </c>
      <c r="E78" s="37" t="s">
        <v>2918</v>
      </c>
      <c r="F78" s="38">
        <v>0</v>
      </c>
      <c r="G78" s="39">
        <f>VLOOKUP(C78,'[14]Resumen Peso'!$B$1:$D$65536,3,0)*$C$14</f>
        <v>13591.449694028603</v>
      </c>
      <c r="H78" s="40"/>
      <c r="I78" s="41"/>
      <c r="J78" s="42">
        <f>+VLOOKUP(C78,'[14]Resumen Peso'!$B$1:$D$65536,3,0)</f>
        <v>10429.063772874064</v>
      </c>
    </row>
    <row r="79" spans="1:10" x14ac:dyDescent="0.25">
      <c r="A79" s="26"/>
      <c r="B79" s="34">
        <f t="shared" si="0"/>
        <v>63</v>
      </c>
      <c r="C79" s="35" t="s">
        <v>86</v>
      </c>
      <c r="D79" s="36" t="str">
        <f>+"Torre de ángulo menor tipo A"&amp;IF(MID(C79,3,3)="220","C",IF(MID(C79,3,3)="138","S",""))&amp;IF(MID(C79,10,1)="D",2,1)&amp;" (30°)Tipo A"&amp;IF(MID(C79,3,3)="220","C",IF(MID(C79,3,3)="138","S",""))&amp;IF(MID(C79,10,1)="D",2,1)&amp;RIGHT(C79,2)</f>
        <v>Torre de ángulo menor tipo AC2 (30°)Tipo AC2±0</v>
      </c>
      <c r="E79" s="37" t="s">
        <v>2918</v>
      </c>
      <c r="F79" s="38">
        <v>0</v>
      </c>
      <c r="G79" s="39">
        <f>VLOOKUP(C79,'[14]Resumen Peso'!$B$1:$D$65536,3,0)*$C$14</f>
        <v>15084.84982689079</v>
      </c>
      <c r="H79" s="40"/>
      <c r="I79" s="41"/>
      <c r="J79" s="42">
        <f>+VLOOKUP(C79,'[14]Resumen Peso'!$B$1:$D$65536,3,0)</f>
        <v>11574.987539260892</v>
      </c>
    </row>
    <row r="80" spans="1:10" x14ac:dyDescent="0.25">
      <c r="A80" s="26"/>
      <c r="B80" s="34">
        <f t="shared" si="0"/>
        <v>64</v>
      </c>
      <c r="C80" s="35" t="s">
        <v>87</v>
      </c>
      <c r="D80" s="36" t="str">
        <f>+"Torre de ángulo menor tipo A"&amp;IF(MID(C80,3,3)="220","C",IF(MID(C80,3,3)="138","S",""))&amp;IF(MID(C80,10,1)="D",2,1)&amp;" (30°)Tipo A"&amp;IF(MID(C80,3,3)="220","C",IF(MID(C80,3,3)="138","S",""))&amp;IF(MID(C80,10,1)="D",2,1)&amp;RIGHT(C80,2)</f>
        <v>Torre de ángulo menor tipo AC2 (30°)Tipo AC2+3</v>
      </c>
      <c r="E80" s="37" t="s">
        <v>2918</v>
      </c>
      <c r="F80" s="38">
        <v>0</v>
      </c>
      <c r="G80" s="39">
        <f>VLOOKUP(C80,'[14]Resumen Peso'!$B$1:$D$65536,3,0)*$C$14</f>
        <v>16578.249959752979</v>
      </c>
      <c r="H80" s="40"/>
      <c r="I80" s="41"/>
      <c r="J80" s="42">
        <f>+VLOOKUP(C80,'[14]Resumen Peso'!$B$1:$D$65536,3,0)</f>
        <v>12720.91130564772</v>
      </c>
    </row>
    <row r="81" spans="1:10" x14ac:dyDescent="0.25">
      <c r="A81" s="26"/>
      <c r="B81" s="34">
        <f t="shared" si="0"/>
        <v>65</v>
      </c>
      <c r="C81" s="35" t="s">
        <v>88</v>
      </c>
      <c r="D81" s="36" t="str">
        <f>+"Torre de ángulo mayor tipo B"&amp;IF(MID(C81,3,3)="220","C",IF(MID(C81,3,3)="138","S",""))&amp;IF(MID(C81,10,1)="D",2,1)&amp;" (65°)Tipo B"&amp;IF(MID(C81,3,3)="220","C",IF(MID(C81,3,3)="138","S",""))&amp;IF(MID(C81,10,1)="D",2,1)&amp;RIGHT(C81,2)</f>
        <v>Torre de ángulo mayor tipo BC2 (65°)Tipo BC2-3</v>
      </c>
      <c r="E81" s="37" t="s">
        <v>2918</v>
      </c>
      <c r="F81" s="38">
        <v>0</v>
      </c>
      <c r="G81" s="39">
        <f>VLOOKUP(C81,'[14]Resumen Peso'!$B$1:$D$65536,3,0)*$C$14</f>
        <v>18341.548225717899</v>
      </c>
      <c r="H81" s="40"/>
      <c r="I81" s="41"/>
      <c r="J81" s="42">
        <f>+VLOOKUP(C81,'[14]Resumen Peso'!$B$1:$D$65536,3,0)</f>
        <v>14073.934749087006</v>
      </c>
    </row>
    <row r="82" spans="1:10" x14ac:dyDescent="0.25">
      <c r="A82" s="26"/>
      <c r="B82" s="34">
        <f t="shared" ref="B82:B145" si="1">1+B81</f>
        <v>66</v>
      </c>
      <c r="C82" s="35" t="s">
        <v>89</v>
      </c>
      <c r="D82" s="36" t="str">
        <f>+"Torre de ángulo mayor tipo B"&amp;IF(MID(C82,3,3)="220","C",IF(MID(C82,3,3)="138","S",""))&amp;IF(MID(C82,10,1)="D",2,1)&amp;" (65°)Tipo B"&amp;IF(MID(C82,3,3)="220","C",IF(MID(C82,3,3)="138","S",""))&amp;IF(MID(C82,10,1)="D",2,1)&amp;RIGHT(C82,2)</f>
        <v>Torre de ángulo mayor tipo BC2 (65°)Tipo BC2±0</v>
      </c>
      <c r="E82" s="37" t="s">
        <v>2918</v>
      </c>
      <c r="F82" s="38">
        <v>0</v>
      </c>
      <c r="G82" s="39">
        <f>VLOOKUP(C82,'[14]Resumen Peso'!$B$1:$D$65536,3,0)*$C$14</f>
        <v>20424.886665610131</v>
      </c>
      <c r="H82" s="40"/>
      <c r="I82" s="41"/>
      <c r="J82" s="42">
        <f>+VLOOKUP(C82,'[14]Resumen Peso'!$B$1:$D$65536,3,0)</f>
        <v>15672.533128159248</v>
      </c>
    </row>
    <row r="83" spans="1:10" x14ac:dyDescent="0.25">
      <c r="A83" s="26"/>
      <c r="B83" s="34">
        <f t="shared" si="1"/>
        <v>67</v>
      </c>
      <c r="C83" s="35" t="s">
        <v>90</v>
      </c>
      <c r="D83" s="36" t="str">
        <f>+"Torre de ángulo mayor tipo B"&amp;IF(MID(C83,3,3)="220","C",IF(MID(C83,3,3)="138","S",""))&amp;IF(MID(C83,10,1)="D",2,1)&amp;" (65°)Tipo B"&amp;IF(MID(C83,3,3)="220","C",IF(MID(C83,3,3)="138","S",""))&amp;IF(MID(C83,10,1)="D",2,1)&amp;RIGHT(C83,2)</f>
        <v>Torre de ángulo mayor tipo BC2 (65°)Tipo BC2+3</v>
      </c>
      <c r="E83" s="37" t="s">
        <v>2918</v>
      </c>
      <c r="F83" s="38">
        <v>0</v>
      </c>
      <c r="G83" s="39">
        <f>VLOOKUP(C83,'[14]Resumen Peso'!$B$1:$D$65536,3,0)*$C$14</f>
        <v>22875.873065483349</v>
      </c>
      <c r="H83" s="40"/>
      <c r="I83" s="41"/>
      <c r="J83" s="42">
        <f>+VLOOKUP(C83,'[14]Resumen Peso'!$B$1:$D$65536,3,0)</f>
        <v>17553.237103538358</v>
      </c>
    </row>
    <row r="84" spans="1:10" x14ac:dyDescent="0.25">
      <c r="A84" s="26"/>
      <c r="B84" s="34">
        <f t="shared" si="1"/>
        <v>68</v>
      </c>
      <c r="C84" s="35" t="s">
        <v>91</v>
      </c>
      <c r="D84" s="36" t="str">
        <f>+"Torre de anclaje, retención intermedia y terminal (15°) Tipo R"&amp;IF(MID(C84,3,3)="220","C",IF(MID(C84,3,3)="138","S",""))&amp;IF(MID(C84,10,1)="D",2,1)&amp;RIGHT(C84,2)</f>
        <v>Torre de anclaje, retención intermedia y terminal (15°) Tipo RC2-3</v>
      </c>
      <c r="E84" s="37" t="s">
        <v>2918</v>
      </c>
      <c r="F84" s="38">
        <v>0</v>
      </c>
      <c r="G84" s="39">
        <f>VLOOKUP(C84,'[14]Resumen Peso'!$B$1:$D$65536,3,0)*$C$14</f>
        <v>23615.927984038397</v>
      </c>
      <c r="H84" s="40"/>
      <c r="I84" s="41"/>
      <c r="J84" s="42">
        <f>+VLOOKUP(C84,'[14]Resumen Peso'!$B$1:$D$65536,3,0)</f>
        <v>18121.099996370951</v>
      </c>
    </row>
    <row r="85" spans="1:10" x14ac:dyDescent="0.25">
      <c r="A85" s="26"/>
      <c r="B85" s="34">
        <f t="shared" si="1"/>
        <v>69</v>
      </c>
      <c r="C85" s="35" t="s">
        <v>92</v>
      </c>
      <c r="D85" s="36" t="str">
        <f>+"Torre de anclaje, retención intermedia y terminal (15°) Tipo R"&amp;IF(MID(C85,3,3)="220","C",IF(MID(C85,3,3)="138","S",""))&amp;IF(MID(C85,10,1)="D",2,1)&amp;RIGHT(C85,2)</f>
        <v>Torre de anclaje, retención intermedia y terminal (15°) Tipo RC2±0</v>
      </c>
      <c r="E85" s="37" t="s">
        <v>2918</v>
      </c>
      <c r="F85" s="38">
        <v>0</v>
      </c>
      <c r="G85" s="39">
        <f>VLOOKUP(C85,'[14]Resumen Peso'!$B$1:$D$65536,3,0)*$C$14</f>
        <v>26327.678911971456</v>
      </c>
      <c r="H85" s="40"/>
      <c r="I85" s="41"/>
      <c r="J85" s="42">
        <f>+VLOOKUP(C85,'[14]Resumen Peso'!$B$1:$D$65536,3,0)</f>
        <v>20201.895202197269</v>
      </c>
    </row>
    <row r="86" spans="1:10" x14ac:dyDescent="0.25">
      <c r="A86" s="26"/>
      <c r="B86" s="34">
        <f t="shared" si="1"/>
        <v>70</v>
      </c>
      <c r="C86" s="35" t="s">
        <v>93</v>
      </c>
      <c r="D86" s="36" t="str">
        <f>+"Torre de anclaje, retención intermedia y terminal (15°) Tipo R"&amp;IF(MID(C86,3,3)="220","C",IF(MID(C86,3,3)="138","S",""))&amp;IF(MID(C86,10,1)="D",2,1)&amp;RIGHT(C86,2)</f>
        <v>Torre de anclaje, retención intermedia y terminal (15°) Tipo RC2+3</v>
      </c>
      <c r="E86" s="37" t="s">
        <v>2918</v>
      </c>
      <c r="F86" s="38">
        <v>0</v>
      </c>
      <c r="G86" s="39">
        <f>VLOOKUP(C86,'[14]Resumen Peso'!$B$1:$D$65536,3,0)*$C$14</f>
        <v>29039.429839904515</v>
      </c>
      <c r="H86" s="40"/>
      <c r="I86" s="41"/>
      <c r="J86" s="42">
        <f>+VLOOKUP(C86,'[14]Resumen Peso'!$B$1:$D$65536,3,0)</f>
        <v>22282.690408023587</v>
      </c>
    </row>
    <row r="87" spans="1:10" x14ac:dyDescent="0.25">
      <c r="A87" s="26"/>
      <c r="B87" s="34">
        <f t="shared" si="1"/>
        <v>71</v>
      </c>
      <c r="C87" s="35" t="s">
        <v>94</v>
      </c>
      <c r="D87" s="36" t="str">
        <f>+"Torre de suspensión tipo S"&amp;IF(MID(C87,3,3)="220","C",IF(MID(C87,3,3)="138","S",""))&amp;IF(MID(C87,10,1)="D",2,1)&amp;" (5°)Tipo S"&amp;IF(MID(C87,3,3)="220","C",IF(MID(C87,3,3)="138","S",""))&amp;IF(MID(C87,10,1)="D",2,1)&amp;RIGHT(C87,2)</f>
        <v>Torre de suspensión tipo SC1 (5°)Tipo SC1-6</v>
      </c>
      <c r="E87" s="37" t="s">
        <v>2918</v>
      </c>
      <c r="F87" s="38">
        <v>0</v>
      </c>
      <c r="G87" s="39">
        <f>VLOOKUP(C87,'[14]Resumen Peso'!$B$1:$D$65536,3,0)*$C$14</f>
        <v>6010.6681211582581</v>
      </c>
      <c r="H87" s="40"/>
      <c r="I87" s="41"/>
      <c r="J87" s="42">
        <f>+VLOOKUP(C87,'[14]Resumen Peso'!$B$1:$D$65536,3,0)</f>
        <v>4612.1379664658962</v>
      </c>
    </row>
    <row r="88" spans="1:10" x14ac:dyDescent="0.25">
      <c r="A88" s="26"/>
      <c r="B88" s="34">
        <f t="shared" si="1"/>
        <v>72</v>
      </c>
      <c r="C88" s="35" t="s">
        <v>95</v>
      </c>
      <c r="D88" s="36" t="str">
        <f>+"Torre de suspensión tipo S"&amp;IF(MID(C88,3,3)="220","C",IF(MID(C88,3,3)="138","S",""))&amp;IF(MID(C88,10,1)="D",2,1)&amp;" (5°)Tipo S"&amp;IF(MID(C88,3,3)="220","C",IF(MID(C88,3,3)="138","S",""))&amp;IF(MID(C88,10,1)="D",2,1)&amp;RIGHT(C88,2)</f>
        <v>Torre de suspensión tipo SC1 (5°)Tipo SC1-3</v>
      </c>
      <c r="E88" s="37" t="s">
        <v>2918</v>
      </c>
      <c r="F88" s="38">
        <v>0</v>
      </c>
      <c r="G88" s="39">
        <f>VLOOKUP(C88,'[14]Resumen Peso'!$B$1:$D$65536,3,0)*$C$14</f>
        <v>6877.0707332171069</v>
      </c>
      <c r="H88" s="40"/>
      <c r="I88" s="41"/>
      <c r="J88" s="42">
        <f>+VLOOKUP(C88,'[14]Resumen Peso'!$B$1:$D$65536,3,0)</f>
        <v>5276.9506463168364</v>
      </c>
    </row>
    <row r="89" spans="1:10" x14ac:dyDescent="0.25">
      <c r="A89" s="26"/>
      <c r="B89" s="34">
        <f t="shared" si="1"/>
        <v>73</v>
      </c>
      <c r="C89" s="35" t="s">
        <v>96</v>
      </c>
      <c r="D89" s="36" t="str">
        <f>+"Torre de suspensión tipo S"&amp;IF(MID(C89,3,3)="220","C",IF(MID(C89,3,3)="138","S",""))&amp;IF(MID(C89,10,1)="D",2,1)&amp;" (5°)Tipo S"&amp;IF(MID(C89,3,3)="220","C",IF(MID(C89,3,3)="138","S",""))&amp;IF(MID(C89,10,1)="D",2,1)&amp;RIGHT(C89,2)</f>
        <v>Torre de suspensión tipo SC1 (5°)Tipo SC1±0</v>
      </c>
      <c r="E89" s="37" t="s">
        <v>2918</v>
      </c>
      <c r="F89" s="38">
        <v>0</v>
      </c>
      <c r="G89" s="39">
        <f>VLOOKUP(C89,'[14]Resumen Peso'!$B$1:$D$65536,3,0)*$C$14</f>
        <v>7735.7376076682858</v>
      </c>
      <c r="H89" s="40"/>
      <c r="I89" s="41"/>
      <c r="J89" s="42">
        <f>+VLOOKUP(C89,'[14]Resumen Peso'!$B$1:$D$65536,3,0)</f>
        <v>5935.8274986691067</v>
      </c>
    </row>
    <row r="90" spans="1:10" x14ac:dyDescent="0.25">
      <c r="A90" s="26"/>
      <c r="B90" s="34">
        <f t="shared" si="1"/>
        <v>74</v>
      </c>
      <c r="C90" s="35" t="s">
        <v>97</v>
      </c>
      <c r="D90" s="36" t="str">
        <f>+"Torre de suspensión tipo S"&amp;IF(MID(C90,3,3)="220","C",IF(MID(C90,3,3)="138","S",""))&amp;IF(MID(C90,10,1)="D",2,1)&amp;" (5°)Tipo S"&amp;IF(MID(C90,3,3)="220","C",IF(MID(C90,3,3)="138","S",""))&amp;IF(MID(C90,10,1)="D",2,1)&amp;RIGHT(C90,2)</f>
        <v>Torre de suspensión tipo SC1 (5°)Tipo SC1+3</v>
      </c>
      <c r="E90" s="37" t="s">
        <v>2918</v>
      </c>
      <c r="F90" s="38">
        <v>0</v>
      </c>
      <c r="G90" s="39">
        <f>VLOOKUP(C90,'[14]Resumen Peso'!$B$1:$D$65536,3,0)*$C$14</f>
        <v>8586.6687445117986</v>
      </c>
      <c r="H90" s="40"/>
      <c r="I90" s="41"/>
      <c r="J90" s="42">
        <f>+VLOOKUP(C90,'[14]Resumen Peso'!$B$1:$D$65536,3,0)</f>
        <v>6588.7685235227091</v>
      </c>
    </row>
    <row r="91" spans="1:10" x14ac:dyDescent="0.25">
      <c r="A91" s="26"/>
      <c r="B91" s="34">
        <f t="shared" si="1"/>
        <v>75</v>
      </c>
      <c r="C91" s="35" t="s">
        <v>98</v>
      </c>
      <c r="D91" s="36" t="str">
        <f>+"Torre de suspensión tipo S"&amp;IF(MID(C91,3,3)="220","C",IF(MID(C91,3,3)="138","S",""))&amp;IF(MID(C91,10,1)="D",2,1)&amp;" (5°)Tipo S"&amp;IF(MID(C91,3,3)="220","C",IF(MID(C91,3,3)="138","S",""))&amp;IF(MID(C91,10,1)="D",2,1)&amp;RIGHT(C91,2)</f>
        <v>Torre de suspensión tipo SC1 (5°)Tipo SC1+6</v>
      </c>
      <c r="E91" s="37" t="s">
        <v>2918</v>
      </c>
      <c r="F91" s="38">
        <v>0</v>
      </c>
      <c r="G91" s="39">
        <f>VLOOKUP(C91,'[14]Resumen Peso'!$B$1:$D$65536,3,0)*$C$14</f>
        <v>9437.5998813553069</v>
      </c>
      <c r="H91" s="40"/>
      <c r="I91" s="41"/>
      <c r="J91" s="42">
        <f>+VLOOKUP(C91,'[14]Resumen Peso'!$B$1:$D$65536,3,0)</f>
        <v>7241.7095483763096</v>
      </c>
    </row>
    <row r="92" spans="1:10" x14ac:dyDescent="0.25">
      <c r="A92" s="26"/>
      <c r="B92" s="34">
        <f t="shared" si="1"/>
        <v>76</v>
      </c>
      <c r="C92" s="35" t="s">
        <v>99</v>
      </c>
      <c r="D92" s="36" t="str">
        <f>+"Torre de ángulo menor tipo A"&amp;IF(MID(C92,3,3)="220","C",IF(MID(C92,3,3)="138","S",""))&amp;IF(MID(C92,10,1)="D",2,1)&amp;" (30°)Tipo A"&amp;IF(MID(C92,3,3)="220","C",IF(MID(C92,3,3)="138","S",""))&amp;IF(MID(C92,10,1)="D",2,1)&amp;RIGHT(C92,2)</f>
        <v>Torre de ángulo menor tipo AC1 (30°)Tipo AC1-3</v>
      </c>
      <c r="E92" s="37" t="s">
        <v>2918</v>
      </c>
      <c r="F92" s="38">
        <v>0</v>
      </c>
      <c r="G92" s="39">
        <f>VLOOKUP(C92,'[14]Resumen Peso'!$B$1:$D$65536,3,0)*$C$14</f>
        <v>10580.307569284852</v>
      </c>
      <c r="H92" s="40"/>
      <c r="I92" s="41"/>
      <c r="J92" s="42">
        <f>+VLOOKUP(C92,'[14]Resumen Peso'!$B$1:$D$65536,3,0)</f>
        <v>8118.5381148247134</v>
      </c>
    </row>
    <row r="93" spans="1:10" x14ac:dyDescent="0.25">
      <c r="A93" s="26"/>
      <c r="B93" s="34">
        <f t="shared" si="1"/>
        <v>77</v>
      </c>
      <c r="C93" s="35" t="s">
        <v>100</v>
      </c>
      <c r="D93" s="36" t="str">
        <f>+"Torre de ángulo menor tipo A"&amp;IF(MID(C93,3,3)="220","C",IF(MID(C93,3,3)="138","S",""))&amp;IF(MID(C93,10,1)="D",2,1)&amp;" (30°)Tipo A"&amp;IF(MID(C93,3,3)="220","C",IF(MID(C93,3,3)="138","S",""))&amp;IF(MID(C93,10,1)="D",2,1)&amp;RIGHT(C93,2)</f>
        <v>Torre de ángulo menor tipo AC1 (30°)Tipo AC1±0</v>
      </c>
      <c r="E93" s="37" t="s">
        <v>2918</v>
      </c>
      <c r="F93" s="38">
        <v>0</v>
      </c>
      <c r="G93" s="39">
        <f>VLOOKUP(C93,'[14]Resumen Peso'!$B$1:$D$65536,3,0)*$C$14</f>
        <v>11742.849688440458</v>
      </c>
      <c r="H93" s="40"/>
      <c r="I93" s="41"/>
      <c r="J93" s="42">
        <f>+VLOOKUP(C93,'[14]Resumen Peso'!$B$1:$D$65536,3,0)</f>
        <v>9010.5861429797042</v>
      </c>
    </row>
    <row r="94" spans="1:10" x14ac:dyDescent="0.25">
      <c r="A94" s="26"/>
      <c r="B94" s="34">
        <f t="shared" si="1"/>
        <v>78</v>
      </c>
      <c r="C94" s="35" t="s">
        <v>101</v>
      </c>
      <c r="D94" s="36" t="str">
        <f>+"Torre de ángulo menor tipo A"&amp;IF(MID(C94,3,3)="220","C",IF(MID(C94,3,3)="138","S",""))&amp;IF(MID(C94,10,1)="D",2,1)&amp;" (30°)Tipo A"&amp;IF(MID(C94,3,3)="220","C",IF(MID(C94,3,3)="138","S",""))&amp;IF(MID(C94,10,1)="D",2,1)&amp;RIGHT(C94,2)</f>
        <v>Torre de ángulo menor tipo AC1 (30°)Tipo AC1+3</v>
      </c>
      <c r="E94" s="37" t="s">
        <v>2918</v>
      </c>
      <c r="F94" s="38">
        <v>0</v>
      </c>
      <c r="G94" s="39">
        <f>VLOOKUP(C94,'[14]Resumen Peso'!$B$1:$D$65536,3,0)*$C$14</f>
        <v>12905.391807596063</v>
      </c>
      <c r="H94" s="40"/>
      <c r="I94" s="41"/>
      <c r="J94" s="42">
        <f>+VLOOKUP(C94,'[14]Resumen Peso'!$B$1:$D$65536,3,0)</f>
        <v>9902.634171134694</v>
      </c>
    </row>
    <row r="95" spans="1:10" x14ac:dyDescent="0.25">
      <c r="A95" s="26"/>
      <c r="B95" s="34">
        <f t="shared" si="1"/>
        <v>79</v>
      </c>
      <c r="C95" s="35" t="s">
        <v>102</v>
      </c>
      <c r="D95" s="36" t="str">
        <f>+"Torre de ángulo mayor tipo B"&amp;IF(MID(C95,3,3)="220","C",IF(MID(C95,3,3)="138","S",""))&amp;IF(MID(C95,10,1)="D",2,1)&amp;" (65°)Tipo B"&amp;IF(MID(C95,3,3)="220","C",IF(MID(C95,3,3)="138","S",""))&amp;IF(MID(C95,10,1)="D",2,1)&amp;RIGHT(C95,2)</f>
        <v>Torre de ángulo mayor tipo BC1 (65°)Tipo BC1-3</v>
      </c>
      <c r="E95" s="37" t="s">
        <v>2918</v>
      </c>
      <c r="F95" s="38">
        <v>0</v>
      </c>
      <c r="G95" s="39">
        <f>VLOOKUP(C95,'[14]Resumen Peso'!$B$1:$D$65536,3,0)*$C$14</f>
        <v>14278.036993377245</v>
      </c>
      <c r="H95" s="40"/>
      <c r="I95" s="41"/>
      <c r="J95" s="42">
        <f>+VLOOKUP(C95,'[14]Resumen Peso'!$B$1:$D$65536,3,0)</f>
        <v>10955.899606559879</v>
      </c>
    </row>
    <row r="96" spans="1:10" x14ac:dyDescent="0.25">
      <c r="A96" s="26"/>
      <c r="B96" s="34">
        <f t="shared" si="1"/>
        <v>80</v>
      </c>
      <c r="C96" s="35" t="s">
        <v>103</v>
      </c>
      <c r="D96" s="36" t="str">
        <f>+"Torre de ángulo mayor tipo B"&amp;IF(MID(C96,3,3)="220","C",IF(MID(C96,3,3)="138","S",""))&amp;IF(MID(C96,10,1)="D",2,1)&amp;" (65°)Tipo B"&amp;IF(MID(C96,3,3)="220","C",IF(MID(C96,3,3)="138","S",""))&amp;IF(MID(C96,10,1)="D",2,1)&amp;RIGHT(C96,2)</f>
        <v>Torre de ángulo mayor tipo BC1 (65°)Tipo BC1±0</v>
      </c>
      <c r="E96" s="37" t="s">
        <v>2918</v>
      </c>
      <c r="F96" s="38">
        <v>0</v>
      </c>
      <c r="G96" s="39">
        <f>VLOOKUP(C96,'[14]Resumen Peso'!$B$1:$D$65536,3,0)*$C$14</f>
        <v>15899.818478148381</v>
      </c>
      <c r="H96" s="40"/>
      <c r="I96" s="41"/>
      <c r="J96" s="42">
        <f>+VLOOKUP(C96,'[14]Resumen Peso'!$B$1:$D$65536,3,0)</f>
        <v>12200.33363759452</v>
      </c>
    </row>
    <row r="97" spans="1:10" x14ac:dyDescent="0.25">
      <c r="A97" s="26"/>
      <c r="B97" s="34">
        <f t="shared" si="1"/>
        <v>81</v>
      </c>
      <c r="C97" s="35" t="s">
        <v>104</v>
      </c>
      <c r="D97" s="36" t="str">
        <f>+"Torre de ángulo mayor tipo B"&amp;IF(MID(C97,3,3)="220","C",IF(MID(C97,3,3)="138","S",""))&amp;IF(MID(C97,10,1)="D",2,1)&amp;" (65°)Tipo B"&amp;IF(MID(C97,3,3)="220","C",IF(MID(C97,3,3)="138","S",""))&amp;IF(MID(C97,10,1)="D",2,1)&amp;RIGHT(C97,2)</f>
        <v>Torre de ángulo mayor tipo BC1 (65°)Tipo BC1+3</v>
      </c>
      <c r="E97" s="37" t="s">
        <v>2918</v>
      </c>
      <c r="F97" s="38">
        <v>0</v>
      </c>
      <c r="G97" s="39">
        <f>VLOOKUP(C97,'[14]Resumen Peso'!$B$1:$D$65536,3,0)*$C$14</f>
        <v>17807.796695526187</v>
      </c>
      <c r="H97" s="40"/>
      <c r="I97" s="41"/>
      <c r="J97" s="42">
        <f>+VLOOKUP(C97,'[14]Resumen Peso'!$B$1:$D$65536,3,0)</f>
        <v>13664.373674105864</v>
      </c>
    </row>
    <row r="98" spans="1:10" x14ac:dyDescent="0.25">
      <c r="A98" s="26"/>
      <c r="B98" s="34">
        <f t="shared" si="1"/>
        <v>82</v>
      </c>
      <c r="C98" s="35" t="s">
        <v>105</v>
      </c>
      <c r="D98" s="36" t="str">
        <f>+"Torre de anclaje, retención intermedia y terminal (15°) Tipo R"&amp;IF(MID(C98,3,3)="220","C",IF(MID(C98,3,3)="138","S",""))&amp;IF(MID(C98,10,1)="D",2,1)&amp;RIGHT(C98,2)</f>
        <v>Torre de anclaje, retención intermedia y terminal (15°) Tipo RC1-3</v>
      </c>
      <c r="E98" s="37" t="s">
        <v>2918</v>
      </c>
      <c r="F98" s="38">
        <v>0</v>
      </c>
      <c r="G98" s="39">
        <f>VLOOKUP(C98,'[14]Resumen Peso'!$B$1:$D$65536,3,0)*$C$14</f>
        <v>18383.894818444936</v>
      </c>
      <c r="H98" s="40"/>
      <c r="I98" s="41"/>
      <c r="J98" s="42">
        <f>+VLOOKUP(C98,'[14]Resumen Peso'!$B$1:$D$65536,3,0)</f>
        <v>14106.428362796823</v>
      </c>
    </row>
    <row r="99" spans="1:10" x14ac:dyDescent="0.25">
      <c r="A99" s="26"/>
      <c r="B99" s="34">
        <f t="shared" si="1"/>
        <v>83</v>
      </c>
      <c r="C99" s="35" t="s">
        <v>106</v>
      </c>
      <c r="D99" s="36" t="str">
        <f>+"Torre de anclaje, retención intermedia y terminal (15°) Tipo R"&amp;IF(MID(C99,3,3)="220","C",IF(MID(C99,3,3)="138","S",""))&amp;IF(MID(C99,10,1)="D",2,1)&amp;RIGHT(C99,2)</f>
        <v>Torre de anclaje, retención intermedia y terminal (15°) Tipo RC1±0</v>
      </c>
      <c r="E99" s="37" t="s">
        <v>2918</v>
      </c>
      <c r="F99" s="38">
        <v>0</v>
      </c>
      <c r="G99" s="39">
        <f>VLOOKUP(C99,'[14]Resumen Peso'!$B$1:$D$65536,3,0)*$C$14</f>
        <v>20494.866018333261</v>
      </c>
      <c r="H99" s="40"/>
      <c r="I99" s="41"/>
      <c r="J99" s="42">
        <f>+VLOOKUP(C99,'[14]Resumen Peso'!$B$1:$D$65536,3,0)</f>
        <v>15726.230058859335</v>
      </c>
    </row>
    <row r="100" spans="1:10" x14ac:dyDescent="0.25">
      <c r="A100" s="26"/>
      <c r="B100" s="34">
        <f t="shared" si="1"/>
        <v>84</v>
      </c>
      <c r="C100" s="35" t="s">
        <v>107</v>
      </c>
      <c r="D100" s="36" t="str">
        <f>+"Torre de anclaje, retención intermedia y terminal (15°) Tipo R"&amp;IF(MID(C100,3,3)="220","C",IF(MID(C100,3,3)="138","S",""))&amp;IF(MID(C100,10,1)="D",2,1)&amp;RIGHT(C100,2)</f>
        <v>Torre de anclaje, retención intermedia y terminal (15°) Tipo RC1+3</v>
      </c>
      <c r="E100" s="37" t="s">
        <v>2918</v>
      </c>
      <c r="F100" s="38">
        <v>0</v>
      </c>
      <c r="G100" s="39">
        <f>VLOOKUP(C100,'[14]Resumen Peso'!$B$1:$D$65536,3,0)*$C$14</f>
        <v>22605.837218221586</v>
      </c>
      <c r="H100" s="40"/>
      <c r="I100" s="41"/>
      <c r="J100" s="42">
        <f>+VLOOKUP(C100,'[14]Resumen Peso'!$B$1:$D$65536,3,0)</f>
        <v>17346.031754921845</v>
      </c>
    </row>
    <row r="101" spans="1:10" x14ac:dyDescent="0.25">
      <c r="A101" s="26"/>
      <c r="B101" s="34">
        <f t="shared" si="1"/>
        <v>85</v>
      </c>
      <c r="C101" s="35" t="s">
        <v>108</v>
      </c>
      <c r="D101" s="36" t="str">
        <f>+"Torre de suspensión tipo S"&amp;IF(MID(C101,3,3)="220","C",IF(MID(C101,3,3)="138","S",""))&amp;IF(MID(C101,10,1)="D",2,1)&amp;" (5°)Tipo S"&amp;IF(MID(C101,3,3)="220","C",IF(MID(C101,3,3)="138","S",""))&amp;IF(MID(C101,10,1)="D",2,1)&amp;RIGHT(C101,2)</f>
        <v>Torre de suspensión tipo SC1 (5°)Tipo SC1-6</v>
      </c>
      <c r="E101" s="37" t="s">
        <v>2918</v>
      </c>
      <c r="F101" s="38">
        <v>0</v>
      </c>
      <c r="G101" s="39">
        <f>VLOOKUP(C101,'[14]Resumen Peso'!$B$1:$D$65536,3,0)*$C$14</f>
        <v>5480.9294977381242</v>
      </c>
      <c r="H101" s="40"/>
      <c r="I101" s="41"/>
      <c r="J101" s="42">
        <f>+VLOOKUP(C101,'[14]Resumen Peso'!$B$1:$D$65536,3,0)</f>
        <v>4205.6560965421631</v>
      </c>
    </row>
    <row r="102" spans="1:10" x14ac:dyDescent="0.25">
      <c r="A102" s="26"/>
      <c r="B102" s="34">
        <f t="shared" si="1"/>
        <v>86</v>
      </c>
      <c r="C102" s="35" t="s">
        <v>109</v>
      </c>
      <c r="D102" s="36" t="str">
        <f>+"Torre de suspensión tipo S"&amp;IF(MID(C102,3,3)="220","C",IF(MID(C102,3,3)="138","S",""))&amp;IF(MID(C102,10,1)="D",2,1)&amp;" (5°)Tipo S"&amp;IF(MID(C102,3,3)="220","C",IF(MID(C102,3,3)="138","S",""))&amp;IF(MID(C102,10,1)="D",2,1)&amp;RIGHT(C102,2)</f>
        <v>Torre de suspensión tipo SC1 (5°)Tipo SC1-3</v>
      </c>
      <c r="E102" s="37" t="s">
        <v>2918</v>
      </c>
      <c r="F102" s="38">
        <v>0</v>
      </c>
      <c r="G102" s="39">
        <f>VLOOKUP(C102,'[14]Resumen Peso'!$B$1:$D$65536,3,0)*$C$14</f>
        <v>6270.9733893039802</v>
      </c>
      <c r="H102" s="40"/>
      <c r="I102" s="41"/>
      <c r="J102" s="42">
        <f>+VLOOKUP(C102,'[14]Resumen Peso'!$B$1:$D$65536,3,0)</f>
        <v>4811.8767951428354</v>
      </c>
    </row>
    <row r="103" spans="1:10" x14ac:dyDescent="0.25">
      <c r="A103" s="26"/>
      <c r="B103" s="34">
        <f t="shared" si="1"/>
        <v>87</v>
      </c>
      <c r="C103" s="35" t="s">
        <v>110</v>
      </c>
      <c r="D103" s="36" t="str">
        <f>+"Torre de suspensión tipo S"&amp;IF(MID(C103,3,3)="220","C",IF(MID(C103,3,3)="138","S",""))&amp;IF(MID(C103,10,1)="D",2,1)&amp;" (5°)Tipo S"&amp;IF(MID(C103,3,3)="220","C",IF(MID(C103,3,3)="138","S",""))&amp;IF(MID(C103,10,1)="D",2,1)&amp;RIGHT(C103,2)</f>
        <v>Torre de suspensión tipo SC1 (5°)Tipo SC1±0</v>
      </c>
      <c r="E103" s="37" t="s">
        <v>2918</v>
      </c>
      <c r="F103" s="38">
        <v>0</v>
      </c>
      <c r="G103" s="39">
        <f>VLOOKUP(C103,'[14]Resumen Peso'!$B$1:$D$65536,3,0)*$C$14</f>
        <v>7053.963317552284</v>
      </c>
      <c r="H103" s="40"/>
      <c r="I103" s="41"/>
      <c r="J103" s="42">
        <f>+VLOOKUP(C103,'[14]Resumen Peso'!$B$1:$D$65536,3,0)</f>
        <v>5412.6848089345731</v>
      </c>
    </row>
    <row r="104" spans="1:10" x14ac:dyDescent="0.25">
      <c r="A104" s="26"/>
      <c r="B104" s="34">
        <f t="shared" si="1"/>
        <v>88</v>
      </c>
      <c r="C104" s="35" t="s">
        <v>111</v>
      </c>
      <c r="D104" s="36" t="str">
        <f>+"Torre de suspensión tipo S"&amp;IF(MID(C104,3,3)="220","C",IF(MID(C104,3,3)="138","S",""))&amp;IF(MID(C104,10,1)="D",2,1)&amp;" (5°)Tipo S"&amp;IF(MID(C104,3,3)="220","C",IF(MID(C104,3,3)="138","S",""))&amp;IF(MID(C104,10,1)="D",2,1)&amp;RIGHT(C104,2)</f>
        <v>Torre de suspensión tipo SC1 (5°)Tipo SC1+3</v>
      </c>
      <c r="E104" s="37" t="s">
        <v>2918</v>
      </c>
      <c r="F104" s="38">
        <v>0</v>
      </c>
      <c r="G104" s="39">
        <f>VLOOKUP(C104,'[14]Resumen Peso'!$B$1:$D$65536,3,0)*$C$14</f>
        <v>7829.8992824830348</v>
      </c>
      <c r="H104" s="40"/>
      <c r="I104" s="41"/>
      <c r="J104" s="42">
        <f>+VLOOKUP(C104,'[14]Resumen Peso'!$B$1:$D$65536,3,0)</f>
        <v>6008.0801379173763</v>
      </c>
    </row>
    <row r="105" spans="1:10" x14ac:dyDescent="0.25">
      <c r="A105" s="26"/>
      <c r="B105" s="34">
        <f t="shared" si="1"/>
        <v>89</v>
      </c>
      <c r="C105" s="35" t="s">
        <v>112</v>
      </c>
      <c r="D105" s="36" t="str">
        <f>+"Torre de suspensión tipo S"&amp;IF(MID(C105,3,3)="220","C",IF(MID(C105,3,3)="138","S",""))&amp;IF(MID(C105,10,1)="D",2,1)&amp;" (5°)Tipo S"&amp;IF(MID(C105,3,3)="220","C",IF(MID(C105,3,3)="138","S",""))&amp;IF(MID(C105,10,1)="D",2,1)&amp;RIGHT(C105,2)</f>
        <v>Torre de suspensión tipo SC1 (5°)Tipo SC1+6</v>
      </c>
      <c r="E105" s="37" t="s">
        <v>2918</v>
      </c>
      <c r="F105" s="38">
        <v>0</v>
      </c>
      <c r="G105" s="39">
        <f>VLOOKUP(C105,'[14]Resumen Peso'!$B$1:$D$65536,3,0)*$C$14</f>
        <v>8605.8352474137846</v>
      </c>
      <c r="H105" s="40"/>
      <c r="I105" s="41"/>
      <c r="J105" s="42">
        <f>+VLOOKUP(C105,'[14]Resumen Peso'!$B$1:$D$65536,3,0)</f>
        <v>6603.4754669001786</v>
      </c>
    </row>
    <row r="106" spans="1:10" x14ac:dyDescent="0.25">
      <c r="A106" s="26"/>
      <c r="B106" s="34">
        <f t="shared" si="1"/>
        <v>90</v>
      </c>
      <c r="C106" s="35" t="s">
        <v>113</v>
      </c>
      <c r="D106" s="36" t="str">
        <f>+"Torre de ángulo menor tipo A"&amp;IF(MID(C106,3,3)="220","C",IF(MID(C106,3,3)="138","S",""))&amp;IF(MID(C106,10,1)="D",2,1)&amp;" (30°)Tipo A"&amp;IF(MID(C106,3,3)="220","C",IF(MID(C106,3,3)="138","S",""))&amp;IF(MID(C106,10,1)="D",2,1)&amp;RIGHT(C106,2)</f>
        <v>Torre de ángulo menor tipo AC1 (30°)Tipo AC1-3</v>
      </c>
      <c r="E106" s="37" t="s">
        <v>2918</v>
      </c>
      <c r="F106" s="38">
        <v>0</v>
      </c>
      <c r="G106" s="39">
        <f>VLOOKUP(C106,'[14]Resumen Peso'!$B$1:$D$65536,3,0)*$C$14</f>
        <v>9647.8326007559754</v>
      </c>
      <c r="H106" s="40"/>
      <c r="I106" s="41"/>
      <c r="J106" s="42">
        <f>+VLOOKUP(C106,'[14]Resumen Peso'!$B$1:$D$65536,3,0)</f>
        <v>7403.0264415063775</v>
      </c>
    </row>
    <row r="107" spans="1:10" x14ac:dyDescent="0.25">
      <c r="A107" s="26"/>
      <c r="B107" s="34">
        <f t="shared" si="1"/>
        <v>91</v>
      </c>
      <c r="C107" s="35" t="s">
        <v>114</v>
      </c>
      <c r="D107" s="36" t="str">
        <f>+"Torre de ángulo menor tipo A"&amp;IF(MID(C107,3,3)="220","C",IF(MID(C107,3,3)="138","S",""))&amp;IF(MID(C107,10,1)="D",2,1)&amp;" (30°)Tipo A"&amp;IF(MID(C107,3,3)="220","C",IF(MID(C107,3,3)="138","S",""))&amp;IF(MID(C107,10,1)="D",2,1)&amp;RIGHT(C107,2)</f>
        <v>Torre de ángulo menor tipo AC1 (30°)Tipo AC1±0</v>
      </c>
      <c r="E107" s="37" t="s">
        <v>2918</v>
      </c>
      <c r="F107" s="38">
        <v>0</v>
      </c>
      <c r="G107" s="39">
        <f>VLOOKUP(C107,'[14]Resumen Peso'!$B$1:$D$65536,3,0)*$C$14</f>
        <v>10707.916316044368</v>
      </c>
      <c r="H107" s="40"/>
      <c r="I107" s="41"/>
      <c r="J107" s="42">
        <f>+VLOOKUP(C107,'[14]Resumen Peso'!$B$1:$D$65536,3,0)</f>
        <v>8216.4555399626825</v>
      </c>
    </row>
    <row r="108" spans="1:10" x14ac:dyDescent="0.25">
      <c r="A108" s="26"/>
      <c r="B108" s="34">
        <f t="shared" si="1"/>
        <v>92</v>
      </c>
      <c r="C108" s="35" t="s">
        <v>115</v>
      </c>
      <c r="D108" s="36" t="str">
        <f>+"Torre de ángulo menor tipo A"&amp;IF(MID(C108,3,3)="220","C",IF(MID(C108,3,3)="138","S",""))&amp;IF(MID(C108,10,1)="D",2,1)&amp;" (30°)Tipo A"&amp;IF(MID(C108,3,3)="220","C",IF(MID(C108,3,3)="138","S",""))&amp;IF(MID(C108,10,1)="D",2,1)&amp;RIGHT(C108,2)</f>
        <v>Torre de ángulo menor tipo AC1 (30°)Tipo AC1+3</v>
      </c>
      <c r="E108" s="37" t="s">
        <v>2918</v>
      </c>
      <c r="F108" s="38">
        <v>0</v>
      </c>
      <c r="G108" s="39">
        <f>VLOOKUP(C108,'[14]Resumen Peso'!$B$1:$D$65536,3,0)*$C$14</f>
        <v>11768.000031332758</v>
      </c>
      <c r="H108" s="40"/>
      <c r="I108" s="41"/>
      <c r="J108" s="42">
        <f>+VLOOKUP(C108,'[14]Resumen Peso'!$B$1:$D$65536,3,0)</f>
        <v>9029.8846384189874</v>
      </c>
    </row>
    <row r="109" spans="1:10" x14ac:dyDescent="0.25">
      <c r="A109" s="26"/>
      <c r="B109" s="34">
        <f t="shared" si="1"/>
        <v>93</v>
      </c>
      <c r="C109" s="35" t="s">
        <v>116</v>
      </c>
      <c r="D109" s="36" t="str">
        <f>+"Torre de ángulo mayor tipo B"&amp;IF(MID(C109,3,3)="220","C",IF(MID(C109,3,3)="138","S",""))&amp;IF(MID(C109,10,1)="D",2,1)&amp;" (65°)Tipo B"&amp;IF(MID(C109,3,3)="220","C",IF(MID(C109,3,3)="138","S",""))&amp;IF(MID(C109,10,1)="D",2,1)&amp;RIGHT(C109,2)</f>
        <v>Torre de ángulo mayor tipo BC1 (65°)Tipo BC1-3</v>
      </c>
      <c r="E109" s="37" t="s">
        <v>2918</v>
      </c>
      <c r="F109" s="38">
        <v>0</v>
      </c>
      <c r="G109" s="39">
        <f>VLOOKUP(C109,'[14]Resumen Peso'!$B$1:$D$65536,3,0)*$C$14</f>
        <v>13019.66978534782</v>
      </c>
      <c r="H109" s="40"/>
      <c r="I109" s="41"/>
      <c r="J109" s="42">
        <f>+VLOOKUP(C109,'[14]Resumen Peso'!$B$1:$D$65536,3,0)</f>
        <v>9990.322559396307</v>
      </c>
    </row>
    <row r="110" spans="1:10" x14ac:dyDescent="0.25">
      <c r="A110" s="26"/>
      <c r="B110" s="34">
        <f t="shared" si="1"/>
        <v>94</v>
      </c>
      <c r="C110" s="35" t="s">
        <v>117</v>
      </c>
      <c r="D110" s="36" t="str">
        <f>+"Torre de ángulo mayor tipo B"&amp;IF(MID(C110,3,3)="220","C",IF(MID(C110,3,3)="138","S",""))&amp;IF(MID(C110,10,1)="D",2,1)&amp;" (65°)Tipo B"&amp;IF(MID(C110,3,3)="220","C",IF(MID(C110,3,3)="138","S",""))&amp;IF(MID(C110,10,1)="D",2,1)&amp;RIGHT(C110,2)</f>
        <v>Torre de ángulo mayor tipo BC1 (65°)Tipo BC1±0</v>
      </c>
      <c r="E110" s="37" t="s">
        <v>2918</v>
      </c>
      <c r="F110" s="38">
        <v>0</v>
      </c>
      <c r="G110" s="39">
        <f>VLOOKUP(C110,'[14]Resumen Peso'!$B$1:$D$65536,3,0)*$C$14</f>
        <v>14498.518691924073</v>
      </c>
      <c r="H110" s="40"/>
      <c r="I110" s="41"/>
      <c r="J110" s="42">
        <f>+VLOOKUP(C110,'[14]Resumen Peso'!$B$1:$D$65536,3,0)</f>
        <v>11125.080801109472</v>
      </c>
    </row>
    <row r="111" spans="1:10" x14ac:dyDescent="0.25">
      <c r="A111" s="26"/>
      <c r="B111" s="34">
        <f t="shared" si="1"/>
        <v>95</v>
      </c>
      <c r="C111" s="35" t="s">
        <v>118</v>
      </c>
      <c r="D111" s="36" t="str">
        <f>+"Torre de ángulo mayor tipo B"&amp;IF(MID(C111,3,3)="220","C",IF(MID(C111,3,3)="138","S",""))&amp;IF(MID(C111,10,1)="D",2,1)&amp;" (65°)Tipo B"&amp;IF(MID(C111,3,3)="220","C",IF(MID(C111,3,3)="138","S",""))&amp;IF(MID(C111,10,1)="D",2,1)&amp;RIGHT(C111,2)</f>
        <v>Torre de ángulo mayor tipo BC1 (65°)Tipo BC1+3</v>
      </c>
      <c r="E111" s="37" t="s">
        <v>2918</v>
      </c>
      <c r="F111" s="38">
        <v>0</v>
      </c>
      <c r="G111" s="39">
        <f>VLOOKUP(C111,'[14]Resumen Peso'!$B$1:$D$65536,3,0)*$C$14</f>
        <v>16238.340934954966</v>
      </c>
      <c r="H111" s="40"/>
      <c r="I111" s="41"/>
      <c r="J111" s="42">
        <f>+VLOOKUP(C111,'[14]Resumen Peso'!$B$1:$D$65536,3,0)</f>
        <v>12460.090497242611</v>
      </c>
    </row>
    <row r="112" spans="1:10" x14ac:dyDescent="0.25">
      <c r="A112" s="26"/>
      <c r="B112" s="34">
        <f t="shared" si="1"/>
        <v>96</v>
      </c>
      <c r="C112" s="35" t="s">
        <v>119</v>
      </c>
      <c r="D112" s="36" t="str">
        <f>+"Torre de anclaje, retención intermedia y terminal (15°) Tipo R"&amp;IF(MID(C112,3,3)="220","C",IF(MID(C112,3,3)="138","S",""))&amp;IF(MID(C112,10,1)="D",2,1)&amp;RIGHT(C112,2)</f>
        <v>Torre de anclaje, retención intermedia y terminal (15°) Tipo RC1-3</v>
      </c>
      <c r="E112" s="37" t="s">
        <v>2918</v>
      </c>
      <c r="F112" s="38">
        <v>0</v>
      </c>
      <c r="G112" s="39">
        <f>VLOOKUP(C112,'[14]Resumen Peso'!$B$1:$D$65536,3,0)*$C$14</f>
        <v>16763.665762719447</v>
      </c>
      <c r="H112" s="40"/>
      <c r="I112" s="41"/>
      <c r="J112" s="42">
        <f>+VLOOKUP(C112,'[14]Resumen Peso'!$B$1:$D$65536,3,0)</f>
        <v>12863.185549909207</v>
      </c>
    </row>
    <row r="113" spans="1:10" x14ac:dyDescent="0.25">
      <c r="A113" s="26"/>
      <c r="B113" s="34">
        <f t="shared" si="1"/>
        <v>97</v>
      </c>
      <c r="C113" s="35" t="s">
        <v>120</v>
      </c>
      <c r="D113" s="36" t="str">
        <f>+"Torre de anclaje, retención intermedia y terminal (15°) Tipo R"&amp;IF(MID(C113,3,3)="220","C",IF(MID(C113,3,3)="138","S",""))&amp;IF(MID(C113,10,1)="D",2,1)&amp;RIGHT(C113,2)</f>
        <v>Torre de anclaje, retención intermedia y terminal (15°) Tipo RC1±0</v>
      </c>
      <c r="E113" s="37" t="s">
        <v>2918</v>
      </c>
      <c r="F113" s="38">
        <v>0</v>
      </c>
      <c r="G113" s="39">
        <f>VLOOKUP(C113,'[14]Resumen Peso'!$B$1:$D$65536,3,0)*$C$14</f>
        <v>18688.590593890131</v>
      </c>
      <c r="H113" s="40"/>
      <c r="I113" s="41"/>
      <c r="J113" s="42">
        <f>+VLOOKUP(C113,'[14]Resumen Peso'!$B$1:$D$65536,3,0)</f>
        <v>14340.229152630109</v>
      </c>
    </row>
    <row r="114" spans="1:10" x14ac:dyDescent="0.25">
      <c r="A114" s="26"/>
      <c r="B114" s="34">
        <f t="shared" si="1"/>
        <v>98</v>
      </c>
      <c r="C114" s="35" t="s">
        <v>121</v>
      </c>
      <c r="D114" s="36" t="str">
        <f>+"Torre de anclaje, retención intermedia y terminal (15°) Tipo R"&amp;IF(MID(C114,3,3)="220","C",IF(MID(C114,3,3)="138","S",""))&amp;IF(MID(C114,10,1)="D",2,1)&amp;RIGHT(C114,2)</f>
        <v>Torre de anclaje, retención intermedia y terminal (15°) Tipo RC1+3</v>
      </c>
      <c r="E114" s="37" t="s">
        <v>2918</v>
      </c>
      <c r="F114" s="38">
        <v>0</v>
      </c>
      <c r="G114" s="39">
        <f>VLOOKUP(C114,'[14]Resumen Peso'!$B$1:$D$65536,3,0)*$C$14</f>
        <v>20613.515425060814</v>
      </c>
      <c r="H114" s="40"/>
      <c r="I114" s="41"/>
      <c r="J114" s="42">
        <f>+VLOOKUP(C114,'[14]Resumen Peso'!$B$1:$D$65536,3,0)</f>
        <v>15817.27275535101</v>
      </c>
    </row>
    <row r="115" spans="1:10" x14ac:dyDescent="0.25">
      <c r="A115" s="26"/>
      <c r="B115" s="34">
        <f t="shared" si="1"/>
        <v>99</v>
      </c>
      <c r="C115" s="35" t="s">
        <v>122</v>
      </c>
      <c r="D115" s="36" t="str">
        <f>+"Torre de suspensión tipo S"&amp;IF(MID(C115,3,3)="220","C",IF(MID(C115,3,3)="138","S",""))&amp;IF(MID(C115,10,1)="D",2,1)&amp;" (5°)Tipo S"&amp;IF(MID(C115,3,3)="220","C",IF(MID(C115,3,3)="138","S",""))&amp;IF(MID(C115,10,1)="D",2,1)&amp;RIGHT(C115,2)</f>
        <v>Torre de suspensión tipo SC1 (5°)Tipo SC1-6</v>
      </c>
      <c r="E115" s="37" t="s">
        <v>2918</v>
      </c>
      <c r="F115" s="38">
        <v>0</v>
      </c>
      <c r="G115" s="39">
        <f>VLOOKUP(C115,'[14]Resumen Peso'!$B$1:$D$65536,3,0)*$C$14</f>
        <v>6741.4201017678761</v>
      </c>
      <c r="H115" s="40"/>
      <c r="I115" s="41"/>
      <c r="J115" s="42">
        <f>+VLOOKUP(C115,'[14]Resumen Peso'!$B$1:$D$65536,3,0)</f>
        <v>5172.8624792660312</v>
      </c>
    </row>
    <row r="116" spans="1:10" x14ac:dyDescent="0.25">
      <c r="A116" s="26"/>
      <c r="B116" s="34">
        <f t="shared" si="1"/>
        <v>100</v>
      </c>
      <c r="C116" s="35" t="s">
        <v>123</v>
      </c>
      <c r="D116" s="36" t="str">
        <f>+"Torre de suspensión tipo S"&amp;IF(MID(C116,3,3)="220","C",IF(MID(C116,3,3)="138","S",""))&amp;IF(MID(C116,10,1)="D",2,1)&amp;" (5°)Tipo S"&amp;IF(MID(C116,3,3)="220","C",IF(MID(C116,3,3)="138","S",""))&amp;IF(MID(C116,10,1)="D",2,1)&amp;RIGHT(C116,2)</f>
        <v>Torre de suspensión tipo SC1 (5°)Tipo SC1-3</v>
      </c>
      <c r="E116" s="37" t="s">
        <v>2918</v>
      </c>
      <c r="F116" s="38">
        <v>0</v>
      </c>
      <c r="G116" s="39">
        <f>VLOOKUP(C116,'[14]Resumen Peso'!$B$1:$D$65536,3,0)*$C$14</f>
        <v>7713.156332653336</v>
      </c>
      <c r="H116" s="40"/>
      <c r="I116" s="41"/>
      <c r="J116" s="42">
        <f>+VLOOKUP(C116,'[14]Resumen Peso'!$B$1:$D$65536,3,0)</f>
        <v>5918.5003141151892</v>
      </c>
    </row>
    <row r="117" spans="1:10" x14ac:dyDescent="0.25">
      <c r="A117" s="26"/>
      <c r="B117" s="34">
        <f t="shared" si="1"/>
        <v>101</v>
      </c>
      <c r="C117" s="35" t="s">
        <v>124</v>
      </c>
      <c r="D117" s="36" t="str">
        <f>+"Torre de suspensión tipo S"&amp;IF(MID(C117,3,3)="220","C",IF(MID(C117,3,3)="138","S",""))&amp;IF(MID(C117,10,1)="D",2,1)&amp;" (5°)Tipo S"&amp;IF(MID(C117,3,3)="220","C",IF(MID(C117,3,3)="138","S",""))&amp;IF(MID(C117,10,1)="D",2,1)&amp;RIGHT(C117,2)</f>
        <v>Torre de suspensión tipo SC1 (5°)Tipo SC1±0</v>
      </c>
      <c r="E117" s="37" t="s">
        <v>2918</v>
      </c>
      <c r="F117" s="38">
        <v>0</v>
      </c>
      <c r="G117" s="39">
        <f>VLOOKUP(C117,'[14]Resumen Peso'!$B$1:$D$65536,3,0)*$C$14</f>
        <v>8676.2163471916028</v>
      </c>
      <c r="H117" s="40"/>
      <c r="I117" s="41"/>
      <c r="J117" s="42">
        <f>+VLOOKUP(C117,'[14]Resumen Peso'!$B$1:$D$65536,3,0)</f>
        <v>6657.4806682960507</v>
      </c>
    </row>
    <row r="118" spans="1:10" x14ac:dyDescent="0.25">
      <c r="A118" s="26"/>
      <c r="B118" s="34">
        <f t="shared" si="1"/>
        <v>102</v>
      </c>
      <c r="C118" s="35" t="s">
        <v>125</v>
      </c>
      <c r="D118" s="36" t="str">
        <f>+"Torre de suspensión tipo S"&amp;IF(MID(C118,3,3)="220","C",IF(MID(C118,3,3)="138","S",""))&amp;IF(MID(C118,10,1)="D",2,1)&amp;" (5°)Tipo S"&amp;IF(MID(C118,3,3)="220","C",IF(MID(C118,3,3)="138","S",""))&amp;IF(MID(C118,10,1)="D",2,1)&amp;RIGHT(C118,2)</f>
        <v>Torre de suspensión tipo SC1 (5°)Tipo SC1+3</v>
      </c>
      <c r="E118" s="37" t="s">
        <v>2918</v>
      </c>
      <c r="F118" s="38">
        <v>0</v>
      </c>
      <c r="G118" s="39">
        <f>VLOOKUP(C118,'[14]Resumen Peso'!$B$1:$D$65536,3,0)*$C$14</f>
        <v>9630.6001453826811</v>
      </c>
      <c r="H118" s="40"/>
      <c r="I118" s="41"/>
      <c r="J118" s="42">
        <f>+VLOOKUP(C118,'[14]Resumen Peso'!$B$1:$D$65536,3,0)</f>
        <v>7389.8035418086165</v>
      </c>
    </row>
    <row r="119" spans="1:10" x14ac:dyDescent="0.25">
      <c r="A119" s="26"/>
      <c r="B119" s="34">
        <f t="shared" si="1"/>
        <v>103</v>
      </c>
      <c r="C119" s="35" t="s">
        <v>126</v>
      </c>
      <c r="D119" s="36" t="str">
        <f>+"Torre de suspensión tipo S"&amp;IF(MID(C119,3,3)="220","C",IF(MID(C119,3,3)="138","S",""))&amp;IF(MID(C119,10,1)="D",2,1)&amp;" (5°)Tipo S"&amp;IF(MID(C119,3,3)="220","C",IF(MID(C119,3,3)="138","S",""))&amp;IF(MID(C119,10,1)="D",2,1)&amp;RIGHT(C119,2)</f>
        <v>Torre de suspensión tipo SC1 (5°)Tipo SC1+6</v>
      </c>
      <c r="E119" s="37" t="s">
        <v>2918</v>
      </c>
      <c r="F119" s="38">
        <v>0</v>
      </c>
      <c r="G119" s="39">
        <f>VLOOKUP(C119,'[14]Resumen Peso'!$B$1:$D$65536,3,0)*$C$14</f>
        <v>10584.983943573756</v>
      </c>
      <c r="H119" s="40"/>
      <c r="I119" s="41"/>
      <c r="J119" s="42">
        <f>+VLOOKUP(C119,'[14]Resumen Peso'!$B$1:$D$65536,3,0)</f>
        <v>8122.1264153211814</v>
      </c>
    </row>
    <row r="120" spans="1:10" x14ac:dyDescent="0.25">
      <c r="A120" s="26"/>
      <c r="B120" s="34">
        <f t="shared" si="1"/>
        <v>104</v>
      </c>
      <c r="C120" s="35" t="s">
        <v>127</v>
      </c>
      <c r="D120" s="36" t="str">
        <f>+"Torre de ángulo menor tipo A"&amp;IF(MID(C120,3,3)="220","C",IF(MID(C120,3,3)="138","S",""))&amp;IF(MID(C120,10,1)="D",2,1)&amp;" (30°)Tipo A"&amp;IF(MID(C120,3,3)="220","C",IF(MID(C120,3,3)="138","S",""))&amp;IF(MID(C120,10,1)="D",2,1)&amp;RIGHT(C120,2)</f>
        <v>Torre de ángulo menor tipo AC1 (30°)Tipo AC1-3</v>
      </c>
      <c r="E120" s="37" t="s">
        <v>2918</v>
      </c>
      <c r="F120" s="38">
        <v>0</v>
      </c>
      <c r="G120" s="39">
        <f>VLOOKUP(C120,'[14]Resumen Peso'!$B$1:$D$65536,3,0)*$C$14</f>
        <v>11866.617269948205</v>
      </c>
      <c r="H120" s="40"/>
      <c r="I120" s="41"/>
      <c r="J120" s="42">
        <f>+VLOOKUP(C120,'[14]Resumen Peso'!$B$1:$D$65536,3,0)</f>
        <v>9105.5561446805368</v>
      </c>
    </row>
    <row r="121" spans="1:10" x14ac:dyDescent="0.25">
      <c r="A121" s="26"/>
      <c r="B121" s="34">
        <f t="shared" si="1"/>
        <v>105</v>
      </c>
      <c r="C121" s="35" t="s">
        <v>128</v>
      </c>
      <c r="D121" s="36" t="str">
        <f>+"Torre de ángulo menor tipo A"&amp;IF(MID(C121,3,3)="220","C",IF(MID(C121,3,3)="138","S",""))&amp;IF(MID(C121,10,1)="D",2,1)&amp;" (30°)Tipo A"&amp;IF(MID(C121,3,3)="220","C",IF(MID(C121,3,3)="138","S",""))&amp;IF(MID(C121,10,1)="D",2,1)&amp;RIGHT(C121,2)</f>
        <v>Torre de ángulo menor tipo AC1 (30°)Tipo AC1±0</v>
      </c>
      <c r="E121" s="37" t="s">
        <v>2918</v>
      </c>
      <c r="F121" s="38">
        <v>0</v>
      </c>
      <c r="G121" s="39">
        <f>VLOOKUP(C121,'[14]Resumen Peso'!$B$1:$D$65536,3,0)*$C$14</f>
        <v>13170.496415036854</v>
      </c>
      <c r="H121" s="40"/>
      <c r="I121" s="41"/>
      <c r="J121" s="42">
        <f>+VLOOKUP(C121,'[14]Resumen Peso'!$B$1:$D$65536,3,0)</f>
        <v>10106.055654473405</v>
      </c>
    </row>
    <row r="122" spans="1:10" x14ac:dyDescent="0.25">
      <c r="A122" s="26"/>
      <c r="B122" s="34">
        <f t="shared" si="1"/>
        <v>106</v>
      </c>
      <c r="C122" s="35" t="s">
        <v>129</v>
      </c>
      <c r="D122" s="36" t="str">
        <f>+"Torre de ángulo menor tipo A"&amp;IF(MID(C122,3,3)="220","C",IF(MID(C122,3,3)="138","S",""))&amp;IF(MID(C122,10,1)="D",2,1)&amp;" (30°)Tipo A"&amp;IF(MID(C122,3,3)="220","C",IF(MID(C122,3,3)="138","S",""))&amp;IF(MID(C122,10,1)="D",2,1)&amp;RIGHT(C122,2)</f>
        <v>Torre de ángulo menor tipo AC1 (30°)Tipo AC1+3</v>
      </c>
      <c r="E122" s="37" t="s">
        <v>2918</v>
      </c>
      <c r="F122" s="38">
        <v>0</v>
      </c>
      <c r="G122" s="39">
        <f>VLOOKUP(C122,'[14]Resumen Peso'!$B$1:$D$65536,3,0)*$C$14</f>
        <v>14474.375560125503</v>
      </c>
      <c r="H122" s="40"/>
      <c r="I122" s="41"/>
      <c r="J122" s="42">
        <f>+VLOOKUP(C122,'[14]Resumen Peso'!$B$1:$D$65536,3,0)</f>
        <v>11106.555164266272</v>
      </c>
    </row>
    <row r="123" spans="1:10" x14ac:dyDescent="0.25">
      <c r="A123" s="26"/>
      <c r="B123" s="34">
        <f t="shared" si="1"/>
        <v>107</v>
      </c>
      <c r="C123" s="35" t="s">
        <v>130</v>
      </c>
      <c r="D123" s="36" t="str">
        <f>+"Torre de ángulo mayor tipo B"&amp;IF(MID(C123,3,3)="220","C",IF(MID(C123,3,3)="138","S",""))&amp;IF(MID(C123,10,1)="D",2,1)&amp;" (65°)Tipo B"&amp;IF(MID(C123,3,3)="220","C",IF(MID(C123,3,3)="138","S",""))&amp;IF(MID(C123,10,1)="D",2,1)&amp;RIGHT(C123,2)</f>
        <v>Torre de ángulo mayor tipo BC1 (65°)Tipo BC1-3</v>
      </c>
      <c r="E123" s="37" t="s">
        <v>2918</v>
      </c>
      <c r="F123" s="38">
        <v>0</v>
      </c>
      <c r="G123" s="39">
        <f>VLOOKUP(C123,'[14]Resumen Peso'!$B$1:$D$65536,3,0)*$C$14</f>
        <v>16013.90122707199</v>
      </c>
      <c r="H123" s="40"/>
      <c r="I123" s="41"/>
      <c r="J123" s="42">
        <f>+VLOOKUP(C123,'[14]Resumen Peso'!$B$1:$D$65536,3,0)</f>
        <v>12287.872221828977</v>
      </c>
    </row>
    <row r="124" spans="1:10" x14ac:dyDescent="0.25">
      <c r="A124" s="26"/>
      <c r="B124" s="34">
        <f t="shared" si="1"/>
        <v>108</v>
      </c>
      <c r="C124" s="35" t="s">
        <v>131</v>
      </c>
      <c r="D124" s="36" t="str">
        <f>+"Torre de ángulo mayor tipo B"&amp;IF(MID(C124,3,3)="220","C",IF(MID(C124,3,3)="138","S",""))&amp;IF(MID(C124,10,1)="D",2,1)&amp;" (65°)Tipo B"&amp;IF(MID(C124,3,3)="220","C",IF(MID(C124,3,3)="138","S",""))&amp;IF(MID(C124,10,1)="D",2,1)&amp;RIGHT(C124,2)</f>
        <v>Torre de ángulo mayor tipo BC1 (65°)Tipo BC1±0</v>
      </c>
      <c r="E124" s="37" t="s">
        <v>2918</v>
      </c>
      <c r="F124" s="38">
        <v>0</v>
      </c>
      <c r="G124" s="39">
        <f>VLOOKUP(C124,'[14]Resumen Peso'!$B$1:$D$65536,3,0)*$C$14</f>
        <v>17832.8521459599</v>
      </c>
      <c r="H124" s="40"/>
      <c r="I124" s="41"/>
      <c r="J124" s="42">
        <f>+VLOOKUP(C124,'[14]Resumen Peso'!$B$1:$D$65536,3,0)</f>
        <v>13683.59935615699</v>
      </c>
    </row>
    <row r="125" spans="1:10" x14ac:dyDescent="0.25">
      <c r="A125" s="26"/>
      <c r="B125" s="34">
        <f t="shared" si="1"/>
        <v>109</v>
      </c>
      <c r="C125" s="35" t="s">
        <v>132</v>
      </c>
      <c r="D125" s="36" t="str">
        <f>+"Torre de ángulo mayor tipo B"&amp;IF(MID(C125,3,3)="220","C",IF(MID(C125,3,3)="138","S",""))&amp;IF(MID(C125,10,1)="D",2,1)&amp;" (65°)Tipo B"&amp;IF(MID(C125,3,3)="220","C",IF(MID(C125,3,3)="138","S",""))&amp;IF(MID(C125,10,1)="D",2,1)&amp;RIGHT(C125,2)</f>
        <v>Torre de ángulo mayor tipo BC1 (65°)Tipo BC1+3</v>
      </c>
      <c r="E125" s="37" t="s">
        <v>2918</v>
      </c>
      <c r="F125" s="38">
        <v>0</v>
      </c>
      <c r="G125" s="39">
        <f>VLOOKUP(C125,'[14]Resumen Peso'!$B$1:$D$65536,3,0)*$C$14</f>
        <v>19972.794403475091</v>
      </c>
      <c r="H125" s="40"/>
      <c r="I125" s="41"/>
      <c r="J125" s="42">
        <f>+VLOOKUP(C125,'[14]Resumen Peso'!$B$1:$D$65536,3,0)</f>
        <v>15325.631278895831</v>
      </c>
    </row>
    <row r="126" spans="1:10" x14ac:dyDescent="0.25">
      <c r="A126" s="26"/>
      <c r="B126" s="34">
        <f t="shared" si="1"/>
        <v>110</v>
      </c>
      <c r="C126" s="35" t="s">
        <v>133</v>
      </c>
      <c r="D126" s="36" t="str">
        <f>+"Torre de anclaje, retención intermedia y terminal (15°) Tipo R"&amp;IF(MID(C126,3,3)="220","C",IF(MID(C126,3,3)="138","S",""))&amp;IF(MID(C126,10,1)="D",2,1)&amp;RIGHT(C126,2)</f>
        <v>Torre de anclaje, retención intermedia y terminal (15°) Tipo RC1-3</v>
      </c>
      <c r="E126" s="37" t="s">
        <v>2918</v>
      </c>
      <c r="F126" s="38">
        <v>0</v>
      </c>
      <c r="G126" s="39">
        <f>VLOOKUP(C126,'[14]Resumen Peso'!$B$1:$D$65536,3,0)*$C$14</f>
        <v>20618.932135279651</v>
      </c>
      <c r="H126" s="40"/>
      <c r="I126" s="41"/>
      <c r="J126" s="42">
        <f>+VLOOKUP(C126,'[14]Resumen Peso'!$B$1:$D$65536,3,0)</f>
        <v>15821.429134367463</v>
      </c>
    </row>
    <row r="127" spans="1:10" x14ac:dyDescent="0.25">
      <c r="A127" s="26"/>
      <c r="B127" s="34">
        <f t="shared" si="1"/>
        <v>111</v>
      </c>
      <c r="C127" s="35" t="s">
        <v>134</v>
      </c>
      <c r="D127" s="36" t="str">
        <f>+"Torre de anclaje, retención intermedia y terminal (15°) Tipo R"&amp;IF(MID(C127,3,3)="220","C",IF(MID(C127,3,3)="138","S",""))&amp;IF(MID(C127,10,1)="D",2,1)&amp;RIGHT(C127,2)</f>
        <v>Torre de anclaje, retención intermedia y terminal (15°) Tipo RC1±0</v>
      </c>
      <c r="E127" s="37" t="s">
        <v>2918</v>
      </c>
      <c r="F127" s="38">
        <v>0</v>
      </c>
      <c r="G127" s="39">
        <f>VLOOKUP(C127,'[14]Resumen Peso'!$B$1:$D$65536,3,0)*$C$14</f>
        <v>22986.546416142308</v>
      </c>
      <c r="H127" s="40"/>
      <c r="I127" s="41"/>
      <c r="J127" s="42">
        <f>+VLOOKUP(C127,'[14]Resumen Peso'!$B$1:$D$65536,3,0)</f>
        <v>17638.159570086358</v>
      </c>
    </row>
    <row r="128" spans="1:10" x14ac:dyDescent="0.25">
      <c r="A128" s="26"/>
      <c r="B128" s="34">
        <f t="shared" si="1"/>
        <v>112</v>
      </c>
      <c r="C128" s="35" t="s">
        <v>135</v>
      </c>
      <c r="D128" s="36" t="str">
        <f>+"Torre de anclaje, retención intermedia y terminal (15°) Tipo R"&amp;IF(MID(C128,3,3)="220","C",IF(MID(C128,3,3)="138","S",""))&amp;IF(MID(C128,10,1)="D",2,1)&amp;RIGHT(C128,2)</f>
        <v>Torre de anclaje, retención intermedia y terminal (15°) Tipo RC1+3</v>
      </c>
      <c r="E128" s="37" t="s">
        <v>2918</v>
      </c>
      <c r="F128" s="38">
        <v>0</v>
      </c>
      <c r="G128" s="39">
        <f>VLOOKUP(C128,'[14]Resumen Peso'!$B$1:$D$65536,3,0)*$C$14</f>
        <v>25354.160697004969</v>
      </c>
      <c r="H128" s="40"/>
      <c r="I128" s="41"/>
      <c r="J128" s="42">
        <f>+VLOOKUP(C128,'[14]Resumen Peso'!$B$1:$D$65536,3,0)</f>
        <v>19454.890005805253</v>
      </c>
    </row>
    <row r="129" spans="1:10" x14ac:dyDescent="0.25">
      <c r="A129" s="26"/>
      <c r="B129" s="34">
        <f t="shared" si="1"/>
        <v>113</v>
      </c>
      <c r="C129" s="35" t="s">
        <v>136</v>
      </c>
      <c r="D129" s="36" t="str">
        <f>+"Torre de suspensión tipo S"&amp;IF(MID(C129,3,3)="220","C",IF(MID(C129,3,3)="138","S",""))&amp;IF(MID(C129,10,1)="D",2,1)&amp;" (5°)Tipo S"&amp;IF(MID(C129,3,3)="220","C",IF(MID(C129,3,3)="138","S",""))&amp;IF(MID(C129,10,1)="D",2,1)&amp;RIGHT(C129,2)</f>
        <v>Torre de suspensión tipo SC1 (5°)Tipo SC1-6</v>
      </c>
      <c r="E129" s="37" t="s">
        <v>2918</v>
      </c>
      <c r="F129" s="38">
        <v>0</v>
      </c>
      <c r="G129" s="39">
        <f>VLOOKUP(C129,'[14]Resumen Peso'!$B$1:$D$65536,3,0)*$C$14</f>
        <v>6224.6118008300136</v>
      </c>
      <c r="H129" s="40"/>
      <c r="I129" s="41"/>
      <c r="J129" s="42">
        <f>+VLOOKUP(C129,'[14]Resumen Peso'!$B$1:$D$65536,3,0)</f>
        <v>4776.3023734518829</v>
      </c>
    </row>
    <row r="130" spans="1:10" x14ac:dyDescent="0.25">
      <c r="A130" s="26"/>
      <c r="B130" s="34">
        <f t="shared" si="1"/>
        <v>114</v>
      </c>
      <c r="C130" s="35" t="s">
        <v>137</v>
      </c>
      <c r="D130" s="36" t="str">
        <f>+"Torre de suspensión tipo S"&amp;IF(MID(C130,3,3)="220","C",IF(MID(C130,3,3)="138","S",""))&amp;IF(MID(C130,10,1)="D",2,1)&amp;" (5°)Tipo S"&amp;IF(MID(C130,3,3)="220","C",IF(MID(C130,3,3)="138","S",""))&amp;IF(MID(C130,10,1)="D",2,1)&amp;RIGHT(C130,2)</f>
        <v>Torre de suspensión tipo SC1 (5°)Tipo SC1-3</v>
      </c>
      <c r="E130" s="37" t="s">
        <v>2918</v>
      </c>
      <c r="F130" s="38">
        <v>0</v>
      </c>
      <c r="G130" s="39">
        <f>VLOOKUP(C130,'[14]Resumen Peso'!$B$1:$D$65536,3,0)*$C$14</f>
        <v>7121.8531414901954</v>
      </c>
      <c r="H130" s="40"/>
      <c r="I130" s="41"/>
      <c r="J130" s="42">
        <f>+VLOOKUP(C130,'[14]Resumen Peso'!$B$1:$D$65536,3,0)</f>
        <v>5464.7783912467485</v>
      </c>
    </row>
    <row r="131" spans="1:10" x14ac:dyDescent="0.25">
      <c r="A131" s="26"/>
      <c r="B131" s="34">
        <f t="shared" si="1"/>
        <v>115</v>
      </c>
      <c r="C131" s="35" t="s">
        <v>138</v>
      </c>
      <c r="D131" s="36" t="str">
        <f>+"Torre de suspensión tipo S"&amp;IF(MID(C131,3,3)="220","C",IF(MID(C131,3,3)="138","S",""))&amp;IF(MID(C131,10,1)="D",2,1)&amp;" (5°)Tipo S"&amp;IF(MID(C131,3,3)="220","C",IF(MID(C131,3,3)="138","S",""))&amp;IF(MID(C131,10,1)="D",2,1)&amp;RIGHT(C131,2)</f>
        <v>Torre de suspensión tipo SC1 (5°)Tipo SC1±0</v>
      </c>
      <c r="E131" s="37" t="s">
        <v>2918</v>
      </c>
      <c r="F131" s="38">
        <v>0</v>
      </c>
      <c r="G131" s="39">
        <f>VLOOKUP(C131,'[14]Resumen Peso'!$B$1:$D$65536,3,0)*$C$14</f>
        <v>8011.0833987516262</v>
      </c>
      <c r="H131" s="40"/>
      <c r="I131" s="41"/>
      <c r="J131" s="42">
        <f>+VLOOKUP(C131,'[14]Resumen Peso'!$B$1:$D$65536,3,0)</f>
        <v>6147.1073017398749</v>
      </c>
    </row>
    <row r="132" spans="1:10" x14ac:dyDescent="0.25">
      <c r="A132" s="26"/>
      <c r="B132" s="34">
        <f t="shared" si="1"/>
        <v>116</v>
      </c>
      <c r="C132" s="35" t="s">
        <v>139</v>
      </c>
      <c r="D132" s="36" t="str">
        <f>+"Torre de suspensión tipo S"&amp;IF(MID(C132,3,3)="220","C",IF(MID(C132,3,3)="138","S",""))&amp;IF(MID(C132,10,1)="D",2,1)&amp;" (5°)Tipo S"&amp;IF(MID(C132,3,3)="220","C",IF(MID(C132,3,3)="138","S",""))&amp;IF(MID(C132,10,1)="D",2,1)&amp;RIGHT(C132,2)</f>
        <v>Torre de suspensión tipo SC1 (5°)Tipo SC1+3</v>
      </c>
      <c r="E132" s="37" t="s">
        <v>2918</v>
      </c>
      <c r="F132" s="38">
        <v>0</v>
      </c>
      <c r="G132" s="39">
        <f>VLOOKUP(C132,'[14]Resumen Peso'!$B$1:$D$65536,3,0)*$C$14</f>
        <v>8892.302572614306</v>
      </c>
      <c r="H132" s="40"/>
      <c r="I132" s="41"/>
      <c r="J132" s="42">
        <f>+VLOOKUP(C132,'[14]Resumen Peso'!$B$1:$D$65536,3,0)</f>
        <v>6823.289104931262</v>
      </c>
    </row>
    <row r="133" spans="1:10" x14ac:dyDescent="0.25">
      <c r="A133" s="26"/>
      <c r="B133" s="34">
        <f t="shared" si="1"/>
        <v>117</v>
      </c>
      <c r="C133" s="35" t="s">
        <v>140</v>
      </c>
      <c r="D133" s="36" t="str">
        <f>+"Torre de suspensión tipo S"&amp;IF(MID(C133,3,3)="220","C",IF(MID(C133,3,3)="138","S",""))&amp;IF(MID(C133,10,1)="D",2,1)&amp;" (5°)Tipo S"&amp;IF(MID(C133,3,3)="220","C",IF(MID(C133,3,3)="138","S",""))&amp;IF(MID(C133,10,1)="D",2,1)&amp;RIGHT(C133,2)</f>
        <v>Torre de suspensión tipo SC1 (5°)Tipo SC1+6</v>
      </c>
      <c r="E133" s="37" t="s">
        <v>2918</v>
      </c>
      <c r="F133" s="38">
        <v>0</v>
      </c>
      <c r="G133" s="39">
        <f>VLOOKUP(C133,'[14]Resumen Peso'!$B$1:$D$65536,3,0)*$C$14</f>
        <v>9773.521746476983</v>
      </c>
      <c r="H133" s="40"/>
      <c r="I133" s="41"/>
      <c r="J133" s="42">
        <f>+VLOOKUP(C133,'[14]Resumen Peso'!$B$1:$D$65536,3,0)</f>
        <v>7499.4709081226474</v>
      </c>
    </row>
    <row r="134" spans="1:10" x14ac:dyDescent="0.25">
      <c r="A134" s="26"/>
      <c r="B134" s="34">
        <f t="shared" si="1"/>
        <v>118</v>
      </c>
      <c r="C134" s="35" t="s">
        <v>141</v>
      </c>
      <c r="D134" s="36" t="str">
        <f>+"Torre de ángulo menor tipo A"&amp;IF(MID(C134,3,3)="220","C",IF(MID(C134,3,3)="138","S",""))&amp;IF(MID(C134,10,1)="D",2,1)&amp;" (30°)Tipo A"&amp;IF(MID(C134,3,3)="220","C",IF(MID(C134,3,3)="138","S",""))&amp;IF(MID(C134,10,1)="D",2,1)&amp;RIGHT(C134,2)</f>
        <v>Torre de ángulo menor tipo AC1 (30°)Tipo AC1-3</v>
      </c>
      <c r="E134" s="37" t="s">
        <v>2918</v>
      </c>
      <c r="F134" s="38">
        <v>0</v>
      </c>
      <c r="G134" s="39">
        <f>VLOOKUP(C134,'[14]Resumen Peso'!$B$1:$D$65536,3,0)*$C$14</f>
        <v>10956.902963973778</v>
      </c>
      <c r="H134" s="40"/>
      <c r="I134" s="41"/>
      <c r="J134" s="42">
        <f>+VLOOKUP(C134,'[14]Resumen Peso'!$B$1:$D$65536,3,0)</f>
        <v>8407.5093045210597</v>
      </c>
    </row>
    <row r="135" spans="1:10" x14ac:dyDescent="0.25">
      <c r="A135" s="26"/>
      <c r="B135" s="34">
        <f t="shared" si="1"/>
        <v>119</v>
      </c>
      <c r="C135" s="35" t="s">
        <v>142</v>
      </c>
      <c r="D135" s="36" t="str">
        <f>+"Torre de ángulo menor tipo A"&amp;IF(MID(C135,3,3)="220","C",IF(MID(C135,3,3)="138","S",""))&amp;IF(MID(C135,10,1)="D",2,1)&amp;" (30°)Tipo A"&amp;IF(MID(C135,3,3)="220","C",IF(MID(C135,3,3)="138","S",""))&amp;IF(MID(C135,10,1)="D",2,1)&amp;RIGHT(C135,2)</f>
        <v>Torre de ángulo menor tipo AC1 (30°)Tipo AC1±0</v>
      </c>
      <c r="E135" s="37" t="s">
        <v>2918</v>
      </c>
      <c r="F135" s="38">
        <v>0</v>
      </c>
      <c r="G135" s="39">
        <f>VLOOKUP(C135,'[14]Resumen Peso'!$B$1:$D$65536,3,0)*$C$14</f>
        <v>12160.82459930497</v>
      </c>
      <c r="H135" s="40"/>
      <c r="I135" s="41"/>
      <c r="J135" s="42">
        <f>+VLOOKUP(C135,'[14]Resumen Peso'!$B$1:$D$65536,3,0)</f>
        <v>9331.308884041131</v>
      </c>
    </row>
    <row r="136" spans="1:10" x14ac:dyDescent="0.25">
      <c r="A136" s="26"/>
      <c r="B136" s="34">
        <f t="shared" si="1"/>
        <v>120</v>
      </c>
      <c r="C136" s="35" t="s">
        <v>143</v>
      </c>
      <c r="D136" s="36" t="str">
        <f>+"Torre de ángulo menor tipo A"&amp;IF(MID(C136,3,3)="220","C",IF(MID(C136,3,3)="138","S",""))&amp;IF(MID(C136,10,1)="D",2,1)&amp;" (30°)Tipo A"&amp;IF(MID(C136,3,3)="220","C",IF(MID(C136,3,3)="138","S",""))&amp;IF(MID(C136,10,1)="D",2,1)&amp;RIGHT(C136,2)</f>
        <v>Torre de ángulo menor tipo AC1 (30°)Tipo AC1+3</v>
      </c>
      <c r="E136" s="37" t="s">
        <v>2918</v>
      </c>
      <c r="F136" s="38">
        <v>0</v>
      </c>
      <c r="G136" s="39">
        <f>VLOOKUP(C136,'[14]Resumen Peso'!$B$1:$D$65536,3,0)*$C$14</f>
        <v>13364.746234636161</v>
      </c>
      <c r="H136" s="40"/>
      <c r="I136" s="41"/>
      <c r="J136" s="42">
        <f>+VLOOKUP(C136,'[14]Resumen Peso'!$B$1:$D$65536,3,0)</f>
        <v>10255.108463561202</v>
      </c>
    </row>
    <row r="137" spans="1:10" x14ac:dyDescent="0.25">
      <c r="A137" s="26"/>
      <c r="B137" s="34">
        <f t="shared" si="1"/>
        <v>121</v>
      </c>
      <c r="C137" s="35" t="s">
        <v>144</v>
      </c>
      <c r="D137" s="36" t="str">
        <f>+"Torre de ángulo mayor tipo B"&amp;IF(MID(C137,3,3)="220","C",IF(MID(C137,3,3)="138","S",""))&amp;IF(MID(C137,10,1)="D",2,1)&amp;" (65°)Tipo B"&amp;IF(MID(C137,3,3)="220","C",IF(MID(C137,3,3)="138","S",""))&amp;IF(MID(C137,10,1)="D",2,1)&amp;RIGHT(C137,2)</f>
        <v>Torre de ángulo mayor tipo BC1 (65°)Tipo BC1-3</v>
      </c>
      <c r="E137" s="37" t="s">
        <v>2918</v>
      </c>
      <c r="F137" s="38">
        <v>0</v>
      </c>
      <c r="G137" s="39">
        <f>VLOOKUP(C137,'[14]Resumen Peso'!$B$1:$D$65536,3,0)*$C$14</f>
        <v>14786.24934369812</v>
      </c>
      <c r="H137" s="40"/>
      <c r="I137" s="41"/>
      <c r="J137" s="42">
        <f>+VLOOKUP(C137,'[14]Resumen Peso'!$B$1:$D$65536,3,0)</f>
        <v>11345.863821634541</v>
      </c>
    </row>
    <row r="138" spans="1:10" x14ac:dyDescent="0.25">
      <c r="A138" s="26"/>
      <c r="B138" s="34">
        <f t="shared" si="1"/>
        <v>122</v>
      </c>
      <c r="C138" s="35" t="s">
        <v>145</v>
      </c>
      <c r="D138" s="36" t="str">
        <f>+"Torre de ángulo mayor tipo B"&amp;IF(MID(C138,3,3)="220","C",IF(MID(C138,3,3)="138","S",""))&amp;IF(MID(C138,10,1)="D",2,1)&amp;" (65°)Tipo B"&amp;IF(MID(C138,3,3)="220","C",IF(MID(C138,3,3)="138","S",""))&amp;IF(MID(C138,10,1)="D",2,1)&amp;RIGHT(C138,2)</f>
        <v>Torre de ángulo mayor tipo BC1 (65°)Tipo BC1±0</v>
      </c>
      <c r="E138" s="37" t="s">
        <v>2918</v>
      </c>
      <c r="F138" s="38">
        <v>0</v>
      </c>
      <c r="G138" s="39">
        <f>VLOOKUP(C138,'[14]Resumen Peso'!$B$1:$D$65536,3,0)*$C$14</f>
        <v>16465.756507458929</v>
      </c>
      <c r="H138" s="40"/>
      <c r="I138" s="41"/>
      <c r="J138" s="42">
        <f>+VLOOKUP(C138,'[14]Resumen Peso'!$B$1:$D$65536,3,0)</f>
        <v>12634.592228991693</v>
      </c>
    </row>
    <row r="139" spans="1:10" x14ac:dyDescent="0.25">
      <c r="A139" s="26"/>
      <c r="B139" s="34">
        <f t="shared" si="1"/>
        <v>123</v>
      </c>
      <c r="C139" s="35" t="s">
        <v>146</v>
      </c>
      <c r="D139" s="36" t="str">
        <f>+"Torre de ángulo mayor tipo B"&amp;IF(MID(C139,3,3)="220","C",IF(MID(C139,3,3)="138","S",""))&amp;IF(MID(C139,10,1)="D",2,1)&amp;" (65°)Tipo B"&amp;IF(MID(C139,3,3)="220","C",IF(MID(C139,3,3)="138","S",""))&amp;IF(MID(C139,10,1)="D",2,1)&amp;RIGHT(C139,2)</f>
        <v>Torre de ángulo mayor tipo BC1 (65°)Tipo BC1+3</v>
      </c>
      <c r="E139" s="37" t="s">
        <v>2918</v>
      </c>
      <c r="F139" s="38">
        <v>0</v>
      </c>
      <c r="G139" s="39">
        <f>VLOOKUP(C139,'[14]Resumen Peso'!$B$1:$D$65536,3,0)*$C$14</f>
        <v>18441.647288354005</v>
      </c>
      <c r="H139" s="40"/>
      <c r="I139" s="41"/>
      <c r="J139" s="42">
        <f>+VLOOKUP(C139,'[14]Resumen Peso'!$B$1:$D$65536,3,0)</f>
        <v>14150.743296470697</v>
      </c>
    </row>
    <row r="140" spans="1:10" x14ac:dyDescent="0.25">
      <c r="A140" s="26"/>
      <c r="B140" s="34">
        <f t="shared" si="1"/>
        <v>124</v>
      </c>
      <c r="C140" s="35" t="s">
        <v>147</v>
      </c>
      <c r="D140" s="36" t="str">
        <f>+"Torre de anclaje, retención intermedia y terminal (15°) Tipo R"&amp;IF(MID(C140,3,3)="220","C",IF(MID(C140,3,3)="138","S",""))&amp;IF(MID(C140,10,1)="D",2,1)&amp;RIGHT(C140,2)</f>
        <v>Torre de anclaje, retención intermedia y terminal (15°) Tipo RC1-3</v>
      </c>
      <c r="E140" s="37" t="s">
        <v>2918</v>
      </c>
      <c r="F140" s="38">
        <v>0</v>
      </c>
      <c r="G140" s="39">
        <f>VLOOKUP(C140,'[14]Resumen Peso'!$B$1:$D$65536,3,0)*$C$14</f>
        <v>19038.251043888762</v>
      </c>
      <c r="H140" s="40"/>
      <c r="I140" s="41"/>
      <c r="J140" s="42">
        <f>+VLOOKUP(C140,'[14]Resumen Peso'!$B$1:$D$65536,3,0)</f>
        <v>14608.532476703751</v>
      </c>
    </row>
    <row r="141" spans="1:10" x14ac:dyDescent="0.25">
      <c r="A141" s="26"/>
      <c r="B141" s="34">
        <f t="shared" si="1"/>
        <v>125</v>
      </c>
      <c r="C141" s="35" t="s">
        <v>148</v>
      </c>
      <c r="D141" s="36" t="str">
        <f>+"Torre de anclaje, retención intermedia y terminal (15°) Tipo R"&amp;IF(MID(C141,3,3)="220","C",IF(MID(C141,3,3)="138","S",""))&amp;IF(MID(C141,10,1)="D",2,1)&amp;RIGHT(C141,2)</f>
        <v>Torre de anclaje, retención intermedia y terminal (15°) Tipo RC1±0</v>
      </c>
      <c r="E141" s="37" t="s">
        <v>2918</v>
      </c>
      <c r="F141" s="38">
        <v>0</v>
      </c>
      <c r="G141" s="39">
        <f>VLOOKUP(C141,'[14]Resumen Peso'!$B$1:$D$65536,3,0)*$C$14</f>
        <v>21224.36013811456</v>
      </c>
      <c r="H141" s="40"/>
      <c r="I141" s="41"/>
      <c r="J141" s="42">
        <f>+VLOOKUP(C141,'[14]Resumen Peso'!$B$1:$D$65536,3,0)</f>
        <v>16285.98938317029</v>
      </c>
    </row>
    <row r="142" spans="1:10" x14ac:dyDescent="0.25">
      <c r="A142" s="26"/>
      <c r="B142" s="34">
        <f t="shared" si="1"/>
        <v>126</v>
      </c>
      <c r="C142" s="35" t="s">
        <v>149</v>
      </c>
      <c r="D142" s="36" t="str">
        <f>+"Torre de anclaje, retención intermedia y terminal (15°) Tipo R"&amp;IF(MID(C142,3,3)="220","C",IF(MID(C142,3,3)="138","S",""))&amp;IF(MID(C142,10,1)="D",2,1)&amp;RIGHT(C142,2)</f>
        <v>Torre de anclaje, retención intermedia y terminal (15°) Tipo RC1+3</v>
      </c>
      <c r="E142" s="37" t="s">
        <v>2918</v>
      </c>
      <c r="F142" s="38">
        <v>0</v>
      </c>
      <c r="G142" s="39">
        <f>VLOOKUP(C142,'[14]Resumen Peso'!$B$1:$D$65536,3,0)*$C$14</f>
        <v>23410.469232340361</v>
      </c>
      <c r="H142" s="40"/>
      <c r="I142" s="41"/>
      <c r="J142" s="42">
        <f>+VLOOKUP(C142,'[14]Resumen Peso'!$B$1:$D$65536,3,0)</f>
        <v>17963.446289636831</v>
      </c>
    </row>
    <row r="143" spans="1:10" x14ac:dyDescent="0.25">
      <c r="A143" s="26"/>
      <c r="B143" s="34">
        <f t="shared" si="1"/>
        <v>127</v>
      </c>
      <c r="C143" s="35" t="s">
        <v>150</v>
      </c>
      <c r="D143" s="36" t="str">
        <f>+"Torre de suspensión tipo S"&amp;IF(MID(C143,3,3)="220","C",IF(MID(C143,3,3)="138","S",""))&amp;IF(MID(C143,10,1)="D",2,1)&amp;" (5°)Tipo S"&amp;IF(MID(C143,3,3)="220","C",IF(MID(C143,3,3)="138","S",""))&amp;IF(MID(C143,10,1)="D",2,1)&amp;RIGHT(C143,2)</f>
        <v>Torre de suspensión tipo SC2 (5°)Tipo SC2-6</v>
      </c>
      <c r="E143" s="37" t="s">
        <v>2918</v>
      </c>
      <c r="F143" s="38">
        <v>0</v>
      </c>
      <c r="G143" s="39">
        <f>VLOOKUP(C143,'[14]Resumen Peso'!$B$1:$D$65536,3,0)*$C$14</f>
        <v>8082.1158655140589</v>
      </c>
      <c r="H143" s="40"/>
      <c r="I143" s="41"/>
      <c r="J143" s="42">
        <f>+VLOOKUP(C143,'[14]Resumen Peso'!$B$1:$D$65536,3,0)</f>
        <v>6201.6123135294147</v>
      </c>
    </row>
    <row r="144" spans="1:10" x14ac:dyDescent="0.25">
      <c r="A144" s="26"/>
      <c r="B144" s="34">
        <f t="shared" si="1"/>
        <v>128</v>
      </c>
      <c r="C144" s="35" t="s">
        <v>151</v>
      </c>
      <c r="D144" s="36" t="str">
        <f>+"Torre de suspensión tipo S"&amp;IF(MID(C144,3,3)="220","C",IF(MID(C144,3,3)="138","S",""))&amp;IF(MID(C144,10,1)="D",2,1)&amp;" (5°)Tipo S"&amp;IF(MID(C144,3,3)="220","C",IF(MID(C144,3,3)="138","S",""))&amp;IF(MID(C144,10,1)="D",2,1)&amp;RIGHT(C144,2)</f>
        <v>Torre de suspensión tipo SC2 (5°)Tipo SC2-3</v>
      </c>
      <c r="E144" s="37" t="s">
        <v>2918</v>
      </c>
      <c r="F144" s="38">
        <v>0</v>
      </c>
      <c r="G144" s="39">
        <f>VLOOKUP(C144,'[14]Resumen Peso'!$B$1:$D$65536,3,0)*$C$14</f>
        <v>9247.1055398223907</v>
      </c>
      <c r="H144" s="40"/>
      <c r="I144" s="41"/>
      <c r="J144" s="42">
        <f>+VLOOKUP(C144,'[14]Resumen Peso'!$B$1:$D$65536,3,0)</f>
        <v>7095.5384127768975</v>
      </c>
    </row>
    <row r="145" spans="1:10" x14ac:dyDescent="0.25">
      <c r="A145" s="26"/>
      <c r="B145" s="34">
        <f t="shared" si="1"/>
        <v>129</v>
      </c>
      <c r="C145" s="35" t="s">
        <v>152</v>
      </c>
      <c r="D145" s="36" t="str">
        <f>+"Torre de suspensión tipo S"&amp;IF(MID(C145,3,3)="220","C",IF(MID(C145,3,3)="138","S",""))&amp;IF(MID(C145,10,1)="D",2,1)&amp;" (5°)Tipo S"&amp;IF(MID(C145,3,3)="220","C",IF(MID(C145,3,3)="138","S",""))&amp;IF(MID(C145,10,1)="D",2,1)&amp;RIGHT(C145,2)</f>
        <v>Torre de suspensión tipo SC2 (5°)Tipo SC2±0</v>
      </c>
      <c r="E145" s="37" t="s">
        <v>2918</v>
      </c>
      <c r="F145" s="38">
        <v>0</v>
      </c>
      <c r="G145" s="39">
        <f>VLOOKUP(C145,'[14]Resumen Peso'!$B$1:$D$65536,3,0)*$C$14</f>
        <v>10401.693520610113</v>
      </c>
      <c r="H145" s="40"/>
      <c r="I145" s="41"/>
      <c r="J145" s="42">
        <f>+VLOOKUP(C145,'[14]Resumen Peso'!$B$1:$D$65536,3,0)</f>
        <v>7981.4830289953852</v>
      </c>
    </row>
    <row r="146" spans="1:10" x14ac:dyDescent="0.25">
      <c r="A146" s="26"/>
      <c r="B146" s="34">
        <f t="shared" ref="B146:B209" si="2">1+B145</f>
        <v>130</v>
      </c>
      <c r="C146" s="35" t="s">
        <v>153</v>
      </c>
      <c r="D146" s="36" t="str">
        <f>+"Torre de suspensión tipo S"&amp;IF(MID(C146,3,3)="220","C",IF(MID(C146,3,3)="138","S",""))&amp;IF(MID(C146,10,1)="D",2,1)&amp;" (5°)Tipo S"&amp;IF(MID(C146,3,3)="220","C",IF(MID(C146,3,3)="138","S",""))&amp;IF(MID(C146,10,1)="D",2,1)&amp;RIGHT(C146,2)</f>
        <v>Torre de suspensión tipo SC2 (5°)Tipo SC2+3</v>
      </c>
      <c r="E146" s="37" t="s">
        <v>2918</v>
      </c>
      <c r="F146" s="38">
        <v>0</v>
      </c>
      <c r="G146" s="39">
        <f>VLOOKUP(C146,'[14]Resumen Peso'!$B$1:$D$65536,3,0)*$C$14</f>
        <v>11545.879807877227</v>
      </c>
      <c r="H146" s="40"/>
      <c r="I146" s="41"/>
      <c r="J146" s="42">
        <f>+VLOOKUP(C146,'[14]Resumen Peso'!$B$1:$D$65536,3,0)</f>
        <v>8859.4461621848786</v>
      </c>
    </row>
    <row r="147" spans="1:10" x14ac:dyDescent="0.25">
      <c r="A147" s="26"/>
      <c r="B147" s="34">
        <f t="shared" si="2"/>
        <v>131</v>
      </c>
      <c r="C147" s="35" t="s">
        <v>154</v>
      </c>
      <c r="D147" s="36" t="str">
        <f>+"Torre de suspensión tipo S"&amp;IF(MID(C147,3,3)="220","C",IF(MID(C147,3,3)="138","S",""))&amp;IF(MID(C147,10,1)="D",2,1)&amp;" (5°)Tipo S"&amp;IF(MID(C147,3,3)="220","C",IF(MID(C147,3,3)="138","S",""))&amp;IF(MID(C147,10,1)="D",2,1)&amp;RIGHT(C147,2)</f>
        <v>Torre de suspensión tipo SC2 (5°)Tipo SC2+6</v>
      </c>
      <c r="E147" s="37" t="s">
        <v>2918</v>
      </c>
      <c r="F147" s="38">
        <v>0</v>
      </c>
      <c r="G147" s="39">
        <f>VLOOKUP(C147,'[14]Resumen Peso'!$B$1:$D$65536,3,0)*$C$14</f>
        <v>12690.066095144337</v>
      </c>
      <c r="H147" s="40"/>
      <c r="I147" s="41"/>
      <c r="J147" s="42">
        <f>+VLOOKUP(C147,'[14]Resumen Peso'!$B$1:$D$65536,3,0)</f>
        <v>9737.4092953743693</v>
      </c>
    </row>
    <row r="148" spans="1:10" x14ac:dyDescent="0.25">
      <c r="A148" s="26"/>
      <c r="B148" s="34">
        <f t="shared" si="2"/>
        <v>132</v>
      </c>
      <c r="C148" s="35" t="s">
        <v>155</v>
      </c>
      <c r="D148" s="36" t="str">
        <f>+"Torre de ángulo menor tipo A"&amp;IF(MID(C148,3,3)="220","C",IF(MID(C148,3,3)="138","S",""))&amp;IF(MID(C148,10,1)="D",2,1)&amp;" (30°)Tipo A"&amp;IF(MID(C148,3,3)="220","C",IF(MID(C148,3,3)="138","S",""))&amp;IF(MID(C148,10,1)="D",2,1)&amp;RIGHT(C148,2)</f>
        <v>Torre de ángulo menor tipo AC2 (30°)Tipo AC2-3</v>
      </c>
      <c r="E148" s="37" t="s">
        <v>2918</v>
      </c>
      <c r="F148" s="38">
        <v>0</v>
      </c>
      <c r="G148" s="39">
        <f>VLOOKUP(C148,'[14]Resumen Peso'!$B$1:$D$65536,3,0)*$C$14</f>
        <v>14226.583458621821</v>
      </c>
      <c r="H148" s="40"/>
      <c r="I148" s="41"/>
      <c r="J148" s="42">
        <f>+VLOOKUP(C148,'[14]Resumen Peso'!$B$1:$D$65536,3,0)</f>
        <v>10916.418005451509</v>
      </c>
    </row>
    <row r="149" spans="1:10" x14ac:dyDescent="0.25">
      <c r="A149" s="26"/>
      <c r="B149" s="34">
        <f t="shared" si="2"/>
        <v>133</v>
      </c>
      <c r="C149" s="35" t="s">
        <v>156</v>
      </c>
      <c r="D149" s="36" t="str">
        <f>+"Torre de ángulo menor tipo A"&amp;IF(MID(C149,3,3)="220","C",IF(MID(C149,3,3)="138","S",""))&amp;IF(MID(C149,10,1)="D",2,1)&amp;" (30°)Tipo A"&amp;IF(MID(C149,3,3)="220","C",IF(MID(C149,3,3)="138","S",""))&amp;IF(MID(C149,10,1)="D",2,1)&amp;RIGHT(C149,2)</f>
        <v>Torre de ángulo menor tipo AC2 (30°)Tipo AC2±0</v>
      </c>
      <c r="E149" s="37" t="s">
        <v>2918</v>
      </c>
      <c r="F149" s="38">
        <v>0</v>
      </c>
      <c r="G149" s="39">
        <f>VLOOKUP(C149,'[14]Resumen Peso'!$B$1:$D$65536,3,0)*$C$14</f>
        <v>15789.770764286151</v>
      </c>
      <c r="H149" s="40"/>
      <c r="I149" s="41"/>
      <c r="J149" s="42">
        <f>+VLOOKUP(C149,'[14]Resumen Peso'!$B$1:$D$65536,3,0)</f>
        <v>12115.891238014994</v>
      </c>
    </row>
    <row r="150" spans="1:10" x14ac:dyDescent="0.25">
      <c r="A150" s="26"/>
      <c r="B150" s="34">
        <f t="shared" si="2"/>
        <v>134</v>
      </c>
      <c r="C150" s="35" t="s">
        <v>157</v>
      </c>
      <c r="D150" s="36" t="str">
        <f>+"Torre de ángulo menor tipo A"&amp;IF(MID(C150,3,3)="220","C",IF(MID(C150,3,3)="138","S",""))&amp;IF(MID(C150,10,1)="D",2,1)&amp;" (30°)Tipo A"&amp;IF(MID(C150,3,3)="220","C",IF(MID(C150,3,3)="138","S",""))&amp;IF(MID(C150,10,1)="D",2,1)&amp;RIGHT(C150,2)</f>
        <v>Torre de ángulo menor tipo AC2 (30°)Tipo AC2+3</v>
      </c>
      <c r="E150" s="37" t="s">
        <v>2918</v>
      </c>
      <c r="F150" s="38">
        <v>0</v>
      </c>
      <c r="G150" s="39">
        <f>VLOOKUP(C150,'[14]Resumen Peso'!$B$1:$D$65536,3,0)*$C$14</f>
        <v>17352.95806995048</v>
      </c>
      <c r="H150" s="40"/>
      <c r="I150" s="41"/>
      <c r="J150" s="42">
        <f>+VLOOKUP(C150,'[14]Resumen Peso'!$B$1:$D$65536,3,0)</f>
        <v>13315.364470578479</v>
      </c>
    </row>
    <row r="151" spans="1:10" x14ac:dyDescent="0.25">
      <c r="A151" s="26"/>
      <c r="B151" s="34">
        <f t="shared" si="2"/>
        <v>135</v>
      </c>
      <c r="C151" s="35" t="s">
        <v>158</v>
      </c>
      <c r="D151" s="36" t="str">
        <f>+"Torre de ángulo mayor tipo B"&amp;IF(MID(C151,3,3)="220","C",IF(MID(C151,3,3)="138","S",""))&amp;IF(MID(C151,10,1)="D",2,1)&amp;" (65°)Tipo B"&amp;IF(MID(C151,3,3)="220","C",IF(MID(C151,3,3)="138","S",""))&amp;IF(MID(C151,10,1)="D",2,1)&amp;RIGHT(C151,2)</f>
        <v>Torre de ángulo mayor tipo BC2 (65°)Tipo BC2-3</v>
      </c>
      <c r="E151" s="37" t="s">
        <v>2918</v>
      </c>
      <c r="F151" s="38">
        <v>0</v>
      </c>
      <c r="G151" s="39">
        <f>VLOOKUP(C151,'[14]Resumen Peso'!$B$1:$D$65536,3,0)*$C$14</f>
        <v>19198.655954129415</v>
      </c>
      <c r="H151" s="40"/>
      <c r="I151" s="41"/>
      <c r="J151" s="42">
        <f>+VLOOKUP(C151,'[14]Resumen Peso'!$B$1:$D$65536,3,0)</f>
        <v>14731.615229172527</v>
      </c>
    </row>
    <row r="152" spans="1:10" x14ac:dyDescent="0.25">
      <c r="A152" s="26"/>
      <c r="B152" s="34">
        <f t="shared" si="2"/>
        <v>136</v>
      </c>
      <c r="C152" s="35" t="s">
        <v>159</v>
      </c>
      <c r="D152" s="36" t="str">
        <f>+"Torre de ángulo mayor tipo B"&amp;IF(MID(C152,3,3)="220","C",IF(MID(C152,3,3)="138","S",""))&amp;IF(MID(C152,10,1)="D",2,1)&amp;" (65°)Tipo B"&amp;IF(MID(C152,3,3)="220","C",IF(MID(C152,3,3)="138","S",""))&amp;IF(MID(C152,10,1)="D",2,1)&amp;RIGHT(C152,2)</f>
        <v>Torre de ángulo mayor tipo BC2 (65°)Tipo BC2±0</v>
      </c>
      <c r="E152" s="37" t="s">
        <v>2918</v>
      </c>
      <c r="F152" s="38">
        <v>0</v>
      </c>
      <c r="G152" s="39">
        <f>VLOOKUP(C152,'[14]Resumen Peso'!$B$1:$D$65536,3,0)*$C$14</f>
        <v>21379.34961484345</v>
      </c>
      <c r="H152" s="40"/>
      <c r="I152" s="41"/>
      <c r="J152" s="42">
        <f>+VLOOKUP(C152,'[14]Resumen Peso'!$B$1:$D$65536,3,0)</f>
        <v>16404.916736272302</v>
      </c>
    </row>
    <row r="153" spans="1:10" x14ac:dyDescent="0.25">
      <c r="A153" s="26"/>
      <c r="B153" s="34">
        <f t="shared" si="2"/>
        <v>137</v>
      </c>
      <c r="C153" s="35" t="s">
        <v>160</v>
      </c>
      <c r="D153" s="36" t="str">
        <f>+"Torre de ángulo mayor tipo B"&amp;IF(MID(C153,3,3)="220","C",IF(MID(C153,3,3)="138","S",""))&amp;IF(MID(C153,10,1)="D",2,1)&amp;" (65°)Tipo B"&amp;IF(MID(C153,3,3)="220","C",IF(MID(C153,3,3)="138","S",""))&amp;IF(MID(C153,10,1)="D",2,1)&amp;RIGHT(C153,2)</f>
        <v>Torre de ángulo mayor tipo BC2 (65°)Tipo BC2+3</v>
      </c>
      <c r="E153" s="37" t="s">
        <v>2918</v>
      </c>
      <c r="F153" s="38">
        <v>0</v>
      </c>
      <c r="G153" s="39">
        <f>VLOOKUP(C153,'[14]Resumen Peso'!$B$1:$D$65536,3,0)*$C$14</f>
        <v>23944.871568624665</v>
      </c>
      <c r="H153" s="40"/>
      <c r="I153" s="41"/>
      <c r="J153" s="42">
        <f>+VLOOKUP(C153,'[14]Resumen Peso'!$B$1:$D$65536,3,0)</f>
        <v>18373.506744624981</v>
      </c>
    </row>
    <row r="154" spans="1:10" x14ac:dyDescent="0.25">
      <c r="A154" s="26"/>
      <c r="B154" s="34">
        <f t="shared" si="2"/>
        <v>138</v>
      </c>
      <c r="C154" s="35" t="s">
        <v>161</v>
      </c>
      <c r="D154" s="36" t="str">
        <f>+"Torre de anclaje, retención intermedia y terminal (15°) Tipo R"&amp;IF(MID(C154,3,3)="220","C",IF(MID(C154,3,3)="138","S",""))&amp;IF(MID(C154,10,1)="D",2,1)&amp;RIGHT(C154,2)</f>
        <v>Torre de anclaje, retención intermedia y terminal (15°) Tipo RC2-3</v>
      </c>
      <c r="E154" s="37" t="s">
        <v>2918</v>
      </c>
      <c r="F154" s="38">
        <v>0</v>
      </c>
      <c r="G154" s="39">
        <f>VLOOKUP(C154,'[14]Resumen Peso'!$B$1:$D$65536,3,0)*$C$14</f>
        <v>24719.509543219287</v>
      </c>
      <c r="H154" s="40"/>
      <c r="I154" s="41"/>
      <c r="J154" s="42">
        <f>+VLOOKUP(C154,'[14]Resumen Peso'!$B$1:$D$65536,3,0)</f>
        <v>18967.906092730333</v>
      </c>
    </row>
    <row r="155" spans="1:10" x14ac:dyDescent="0.25">
      <c r="A155" s="26"/>
      <c r="B155" s="34">
        <f t="shared" si="2"/>
        <v>139</v>
      </c>
      <c r="C155" s="35" t="s">
        <v>162</v>
      </c>
      <c r="D155" s="36" t="str">
        <f>+"Torre de anclaje, retención intermedia y terminal (15°) Tipo R"&amp;IF(MID(C155,3,3)="220","C",IF(MID(C155,3,3)="138","S",""))&amp;IF(MID(C155,10,1)="D",2,1)&amp;RIGHT(C155,2)</f>
        <v>Torre de anclaje, retención intermedia y terminal (15°) Tipo RC2±0</v>
      </c>
      <c r="E155" s="37" t="s">
        <v>2918</v>
      </c>
      <c r="F155" s="38">
        <v>0</v>
      </c>
      <c r="G155" s="39">
        <f>VLOOKUP(C155,'[14]Resumen Peso'!$B$1:$D$65536,3,0)*$C$14</f>
        <v>27557.981653533203</v>
      </c>
      <c r="H155" s="40"/>
      <c r="I155" s="41"/>
      <c r="J155" s="42">
        <f>+VLOOKUP(C155,'[14]Resumen Peso'!$B$1:$D$65536,3,0)</f>
        <v>21145.937673054996</v>
      </c>
    </row>
    <row r="156" spans="1:10" x14ac:dyDescent="0.25">
      <c r="A156" s="26"/>
      <c r="B156" s="34">
        <f t="shared" si="2"/>
        <v>140</v>
      </c>
      <c r="C156" s="35" t="s">
        <v>163</v>
      </c>
      <c r="D156" s="36" t="str">
        <f>+"Torre de anclaje, retención intermedia y terminal (15°) Tipo R"&amp;IF(MID(C156,3,3)="220","C",IF(MID(C156,3,3)="138","S",""))&amp;IF(MID(C156,10,1)="D",2,1)&amp;RIGHT(C156,2)</f>
        <v>Torre de anclaje, retención intermedia y terminal (15°) Tipo RC2+3</v>
      </c>
      <c r="E156" s="37" t="s">
        <v>2918</v>
      </c>
      <c r="F156" s="38">
        <v>0</v>
      </c>
      <c r="G156" s="39">
        <f>VLOOKUP(C156,'[14]Resumen Peso'!$B$1:$D$65536,3,0)*$C$14</f>
        <v>30396.453763847123</v>
      </c>
      <c r="H156" s="40"/>
      <c r="I156" s="41"/>
      <c r="J156" s="42">
        <f>+VLOOKUP(C156,'[14]Resumen Peso'!$B$1:$D$65536,3,0)</f>
        <v>23323.969253379659</v>
      </c>
    </row>
    <row r="157" spans="1:10" x14ac:dyDescent="0.25">
      <c r="A157" s="26"/>
      <c r="B157" s="34">
        <f t="shared" si="2"/>
        <v>141</v>
      </c>
      <c r="C157" s="35" t="s">
        <v>164</v>
      </c>
      <c r="D157" s="36" t="str">
        <f>+"Torre de suspensión tipo S"&amp;IF(MID(C157,3,3)="220","C",IF(MID(C157,3,3)="138","S",""))&amp;IF(MID(C157,10,1)="D",2,1)&amp;" (5°)Tipo S"&amp;IF(MID(C157,3,3)="220","C",IF(MID(C157,3,3)="138","S",""))&amp;IF(MID(C157,10,1)="D",2,1)&amp;RIGHT(C157,2)</f>
        <v>Torre de suspensión tipo SC2 (5°)Tipo SC2-6</v>
      </c>
      <c r="E157" s="37" t="s">
        <v>2918</v>
      </c>
      <c r="F157" s="38">
        <v>0</v>
      </c>
      <c r="G157" s="39">
        <f>VLOOKUP(C157,'[14]Resumen Peso'!$B$1:$D$65536,3,0)*$C$14</f>
        <v>7364.3275967188756</v>
      </c>
      <c r="H157" s="40"/>
      <c r="I157" s="41"/>
      <c r="J157" s="42">
        <f>+VLOOKUP(C157,'[14]Resumen Peso'!$B$1:$D$65536,3,0)</f>
        <v>5650.8351853195563</v>
      </c>
    </row>
    <row r="158" spans="1:10" x14ac:dyDescent="0.25">
      <c r="A158" s="26"/>
      <c r="B158" s="34">
        <f t="shared" si="2"/>
        <v>142</v>
      </c>
      <c r="C158" s="35" t="s">
        <v>165</v>
      </c>
      <c r="D158" s="36" t="str">
        <f>+"Torre de suspensión tipo S"&amp;IF(MID(C158,3,3)="220","C",IF(MID(C158,3,3)="138","S",""))&amp;IF(MID(C158,10,1)="D",2,1)&amp;" (5°)Tipo S"&amp;IF(MID(C158,3,3)="220","C",IF(MID(C158,3,3)="138","S",""))&amp;IF(MID(C158,10,1)="D",2,1)&amp;RIGHT(C158,2)</f>
        <v>Torre de suspensión tipo SC2 (5°)Tipo SC2-3</v>
      </c>
      <c r="E158" s="37" t="s">
        <v>2918</v>
      </c>
      <c r="F158" s="38">
        <v>0</v>
      </c>
      <c r="G158" s="39">
        <f>VLOOKUP(C158,'[14]Resumen Peso'!$B$1:$D$65536,3,0)*$C$14</f>
        <v>8425.8522953450192</v>
      </c>
      <c r="H158" s="40"/>
      <c r="I158" s="41"/>
      <c r="J158" s="42">
        <f>+VLOOKUP(C158,'[14]Resumen Peso'!$B$1:$D$65536,3,0)</f>
        <v>6465.3699868070598</v>
      </c>
    </row>
    <row r="159" spans="1:10" x14ac:dyDescent="0.25">
      <c r="A159" s="26"/>
      <c r="B159" s="34">
        <f t="shared" si="2"/>
        <v>143</v>
      </c>
      <c r="C159" s="35" t="s">
        <v>166</v>
      </c>
      <c r="D159" s="36" t="str">
        <f>+"Torre de suspensión tipo S"&amp;IF(MID(C159,3,3)="220","C",IF(MID(C159,3,3)="138","S",""))&amp;IF(MID(C159,10,1)="D",2,1)&amp;" (5°)Tipo S"&amp;IF(MID(C159,3,3)="220","C",IF(MID(C159,3,3)="138","S",""))&amp;IF(MID(C159,10,1)="D",2,1)&amp;RIGHT(C159,2)</f>
        <v>Torre de suspensión tipo SC2 (5°)Tipo SC2±0</v>
      </c>
      <c r="E159" s="37" t="s">
        <v>2918</v>
      </c>
      <c r="F159" s="38">
        <v>0</v>
      </c>
      <c r="G159" s="39">
        <f>VLOOKUP(C159,'[14]Resumen Peso'!$B$1:$D$65536,3,0)*$C$14</f>
        <v>9477.8990948762876</v>
      </c>
      <c r="H159" s="40"/>
      <c r="I159" s="41"/>
      <c r="J159" s="42">
        <f>+VLOOKUP(C159,'[14]Resumen Peso'!$B$1:$D$65536,3,0)</f>
        <v>7272.6321561384248</v>
      </c>
    </row>
    <row r="160" spans="1:10" x14ac:dyDescent="0.25">
      <c r="A160" s="26"/>
      <c r="B160" s="34">
        <f t="shared" si="2"/>
        <v>144</v>
      </c>
      <c r="C160" s="35" t="s">
        <v>167</v>
      </c>
      <c r="D160" s="36" t="str">
        <f>+"Torre de suspensión tipo S"&amp;IF(MID(C160,3,3)="220","C",IF(MID(C160,3,3)="138","S",""))&amp;IF(MID(C160,10,1)="D",2,1)&amp;" (5°)Tipo S"&amp;IF(MID(C160,3,3)="220","C",IF(MID(C160,3,3)="138","S",""))&amp;IF(MID(C160,10,1)="D",2,1)&amp;RIGHT(C160,2)</f>
        <v>Torre de suspensión tipo SC2 (5°)Tipo SC2+3</v>
      </c>
      <c r="E160" s="37" t="s">
        <v>2918</v>
      </c>
      <c r="F160" s="38">
        <v>0</v>
      </c>
      <c r="G160" s="39">
        <f>VLOOKUP(C160,'[14]Resumen Peso'!$B$1:$D$65536,3,0)*$C$14</f>
        <v>10520.46799531268</v>
      </c>
      <c r="H160" s="40"/>
      <c r="I160" s="41"/>
      <c r="J160" s="42">
        <f>+VLOOKUP(C160,'[14]Resumen Peso'!$B$1:$D$65536,3,0)</f>
        <v>8072.621693313652</v>
      </c>
    </row>
    <row r="161" spans="1:10" x14ac:dyDescent="0.25">
      <c r="A161" s="26"/>
      <c r="B161" s="34">
        <f t="shared" si="2"/>
        <v>145</v>
      </c>
      <c r="C161" s="35" t="s">
        <v>168</v>
      </c>
      <c r="D161" s="36" t="str">
        <f>+"Torre de suspensión tipo S"&amp;IF(MID(C161,3,3)="220","C",IF(MID(C161,3,3)="138","S",""))&amp;IF(MID(C161,10,1)="D",2,1)&amp;" (5°)Tipo S"&amp;IF(MID(C161,3,3)="220","C",IF(MID(C161,3,3)="138","S",""))&amp;IF(MID(C161,10,1)="D",2,1)&amp;RIGHT(C161,2)</f>
        <v>Torre de suspensión tipo SC2 (5°)Tipo SC2+6</v>
      </c>
      <c r="E161" s="37" t="s">
        <v>2918</v>
      </c>
      <c r="F161" s="38">
        <v>0</v>
      </c>
      <c r="G161" s="39">
        <f>VLOOKUP(C161,'[14]Resumen Peso'!$B$1:$D$65536,3,0)*$C$14</f>
        <v>11563.03689574907</v>
      </c>
      <c r="H161" s="40"/>
      <c r="I161" s="41"/>
      <c r="J161" s="42">
        <f>+VLOOKUP(C161,'[14]Resumen Peso'!$B$1:$D$65536,3,0)</f>
        <v>8872.6112304888775</v>
      </c>
    </row>
    <row r="162" spans="1:10" x14ac:dyDescent="0.25">
      <c r="A162" s="26"/>
      <c r="B162" s="34">
        <f t="shared" si="2"/>
        <v>146</v>
      </c>
      <c r="C162" s="35" t="s">
        <v>169</v>
      </c>
      <c r="D162" s="36" t="str">
        <f>+"Torre de ángulo menor tipo A"&amp;IF(MID(C162,3,3)="220","C",IF(MID(C162,3,3)="138","S",""))&amp;IF(MID(C162,10,1)="D",2,1)&amp;" (30°)Tipo A"&amp;IF(MID(C162,3,3)="220","C",IF(MID(C162,3,3)="138","S",""))&amp;IF(MID(C162,10,1)="D",2,1)&amp;RIGHT(C162,2)</f>
        <v>Torre de ángulo menor tipo AC2 (30°)Tipo AC2-3</v>
      </c>
      <c r="E162" s="37" t="s">
        <v>2918</v>
      </c>
      <c r="F162" s="38">
        <v>0</v>
      </c>
      <c r="G162" s="39">
        <f>VLOOKUP(C162,'[14]Resumen Peso'!$B$1:$D$65536,3,0)*$C$14</f>
        <v>12963.093194246007</v>
      </c>
      <c r="H162" s="40"/>
      <c r="I162" s="41"/>
      <c r="J162" s="42">
        <f>+VLOOKUP(C162,'[14]Resumen Peso'!$B$1:$D$65536,3,0)</f>
        <v>9946.9099073293346</v>
      </c>
    </row>
    <row r="163" spans="1:10" x14ac:dyDescent="0.25">
      <c r="A163" s="26"/>
      <c r="B163" s="34">
        <f t="shared" si="2"/>
        <v>147</v>
      </c>
      <c r="C163" s="35" t="s">
        <v>170</v>
      </c>
      <c r="D163" s="36" t="str">
        <f>+"Torre de ángulo menor tipo A"&amp;IF(MID(C163,3,3)="220","C",IF(MID(C163,3,3)="138","S",""))&amp;IF(MID(C163,10,1)="D",2,1)&amp;" (30°)Tipo A"&amp;IF(MID(C163,3,3)="220","C",IF(MID(C163,3,3)="138","S",""))&amp;IF(MID(C163,10,1)="D",2,1)&amp;RIGHT(C163,2)</f>
        <v>Torre de ángulo menor tipo AC2 (30°)Tipo AC2±0</v>
      </c>
      <c r="E163" s="37" t="s">
        <v>2918</v>
      </c>
      <c r="F163" s="38">
        <v>0</v>
      </c>
      <c r="G163" s="39">
        <f>VLOOKUP(C163,'[14]Resumen Peso'!$B$1:$D$65536,3,0)*$C$14</f>
        <v>14387.450826022205</v>
      </c>
      <c r="H163" s="40"/>
      <c r="I163" s="41"/>
      <c r="J163" s="42">
        <f>+VLOOKUP(C163,'[14]Resumen Peso'!$B$1:$D$65536,3,0)</f>
        <v>11039.85561301813</v>
      </c>
    </row>
    <row r="164" spans="1:10" x14ac:dyDescent="0.25">
      <c r="A164" s="26"/>
      <c r="B164" s="34">
        <f t="shared" si="2"/>
        <v>148</v>
      </c>
      <c r="C164" s="35" t="s">
        <v>171</v>
      </c>
      <c r="D164" s="36" t="str">
        <f>+"Torre de ángulo menor tipo A"&amp;IF(MID(C164,3,3)="220","C",IF(MID(C164,3,3)="138","S",""))&amp;IF(MID(C164,10,1)="D",2,1)&amp;" (30°)Tipo A"&amp;IF(MID(C164,3,3)="220","C",IF(MID(C164,3,3)="138","S",""))&amp;IF(MID(C164,10,1)="D",2,1)&amp;RIGHT(C164,2)</f>
        <v>Torre de ángulo menor tipo AC2 (30°)Tipo AC2+3</v>
      </c>
      <c r="E164" s="37" t="s">
        <v>2918</v>
      </c>
      <c r="F164" s="38">
        <v>0</v>
      </c>
      <c r="G164" s="39">
        <f>VLOOKUP(C164,'[14]Resumen Peso'!$B$1:$D$65536,3,0)*$C$14</f>
        <v>15811.808457798405</v>
      </c>
      <c r="H164" s="40"/>
      <c r="I164" s="41"/>
      <c r="J164" s="42">
        <f>+VLOOKUP(C164,'[14]Resumen Peso'!$B$1:$D$65536,3,0)</f>
        <v>12132.801318706925</v>
      </c>
    </row>
    <row r="165" spans="1:10" x14ac:dyDescent="0.25">
      <c r="A165" s="26"/>
      <c r="B165" s="34">
        <f t="shared" si="2"/>
        <v>149</v>
      </c>
      <c r="C165" s="35" t="s">
        <v>172</v>
      </c>
      <c r="D165" s="36" t="str">
        <f>+"Torre de ángulo mayor tipo B"&amp;IF(MID(C165,3,3)="220","C",IF(MID(C165,3,3)="138","S",""))&amp;IF(MID(C165,10,1)="D",2,1)&amp;" (65°)Tipo B"&amp;IF(MID(C165,3,3)="220","C",IF(MID(C165,3,3)="138","S",""))&amp;IF(MID(C165,10,1)="D",2,1)&amp;RIGHT(C165,2)</f>
        <v>Torre de ángulo mayor tipo BC2 (65°)Tipo BC2-3</v>
      </c>
      <c r="E165" s="37" t="s">
        <v>2918</v>
      </c>
      <c r="F165" s="38">
        <v>0</v>
      </c>
      <c r="G165" s="39">
        <f>VLOOKUP(C165,'[14]Resumen Peso'!$B$1:$D$65536,3,0)*$C$14</f>
        <v>17493.586359753794</v>
      </c>
      <c r="H165" s="40"/>
      <c r="I165" s="41"/>
      <c r="J165" s="42">
        <f>+VLOOKUP(C165,'[14]Resumen Peso'!$B$1:$D$65536,3,0)</f>
        <v>13423.272121023841</v>
      </c>
    </row>
    <row r="166" spans="1:10" x14ac:dyDescent="0.25">
      <c r="A166" s="26"/>
      <c r="B166" s="34">
        <f t="shared" si="2"/>
        <v>150</v>
      </c>
      <c r="C166" s="35" t="s">
        <v>173</v>
      </c>
      <c r="D166" s="36" t="str">
        <f>+"Torre de ángulo mayor tipo B"&amp;IF(MID(C166,3,3)="220","C",IF(MID(C166,3,3)="138","S",""))&amp;IF(MID(C166,10,1)="D",2,1)&amp;" (65°)Tipo B"&amp;IF(MID(C166,3,3)="220","C",IF(MID(C166,3,3)="138","S",""))&amp;IF(MID(C166,10,1)="D",2,1)&amp;RIGHT(C166,2)</f>
        <v>Torre de ángulo mayor tipo BC2 (65°)Tipo BC2±0</v>
      </c>
      <c r="E166" s="37" t="s">
        <v>2918</v>
      </c>
      <c r="F166" s="38">
        <v>0</v>
      </c>
      <c r="G166" s="39">
        <f>VLOOKUP(C166,'[14]Resumen Peso'!$B$1:$D$65536,3,0)*$C$14</f>
        <v>19480.608418434069</v>
      </c>
      <c r="H166" s="40"/>
      <c r="I166" s="41"/>
      <c r="J166" s="42">
        <f>+VLOOKUP(C166,'[14]Resumen Peso'!$B$1:$D$65536,3,0)</f>
        <v>14947.964500026548</v>
      </c>
    </row>
    <row r="167" spans="1:10" x14ac:dyDescent="0.25">
      <c r="A167" s="26"/>
      <c r="B167" s="34">
        <f t="shared" si="2"/>
        <v>151</v>
      </c>
      <c r="C167" s="35" t="s">
        <v>174</v>
      </c>
      <c r="D167" s="36" t="str">
        <f>+"Torre de ángulo mayor tipo B"&amp;IF(MID(C167,3,3)="220","C",IF(MID(C167,3,3)="138","S",""))&amp;IF(MID(C167,10,1)="D",2,1)&amp;" (65°)Tipo B"&amp;IF(MID(C167,3,3)="220","C",IF(MID(C167,3,3)="138","S",""))&amp;IF(MID(C167,10,1)="D",2,1)&amp;RIGHT(C167,2)</f>
        <v>Torre de ángulo mayor tipo BC2 (65°)Tipo BC2+3</v>
      </c>
      <c r="E167" s="37" t="s">
        <v>2918</v>
      </c>
      <c r="F167" s="38">
        <v>0</v>
      </c>
      <c r="G167" s="39">
        <f>VLOOKUP(C167,'[14]Resumen Peso'!$B$1:$D$65536,3,0)*$C$14</f>
        <v>21818.281428646158</v>
      </c>
      <c r="H167" s="40"/>
      <c r="I167" s="41"/>
      <c r="J167" s="42">
        <f>+VLOOKUP(C167,'[14]Resumen Peso'!$B$1:$D$65536,3,0)</f>
        <v>16741.720240029736</v>
      </c>
    </row>
    <row r="168" spans="1:10" x14ac:dyDescent="0.25">
      <c r="A168" s="26"/>
      <c r="B168" s="34">
        <f t="shared" si="2"/>
        <v>152</v>
      </c>
      <c r="C168" s="35" t="s">
        <v>175</v>
      </c>
      <c r="D168" s="36" t="str">
        <f>+"Torre de anclaje, retención intermedia y terminal (15°) Tipo R"&amp;IF(MID(C168,3,3)="220","C",IF(MID(C168,3,3)="138","S",""))&amp;IF(MID(C168,10,1)="D",2,1)&amp;RIGHT(C168,2)</f>
        <v>Torre de anclaje, retención intermedia y terminal (15°) Tipo RC2-3</v>
      </c>
      <c r="E168" s="37" t="s">
        <v>2918</v>
      </c>
      <c r="F168" s="38">
        <v>0</v>
      </c>
      <c r="G168" s="39">
        <f>VLOOKUP(C168,'[14]Resumen Peso'!$B$1:$D$65536,3,0)*$C$14</f>
        <v>22524.122313471278</v>
      </c>
      <c r="H168" s="40"/>
      <c r="I168" s="41"/>
      <c r="J168" s="42">
        <f>+VLOOKUP(C168,'[14]Resumen Peso'!$B$1:$D$65536,3,0)</f>
        <v>17283.329837759196</v>
      </c>
    </row>
    <row r="169" spans="1:10" x14ac:dyDescent="0.25">
      <c r="A169" s="26"/>
      <c r="B169" s="34">
        <f t="shared" si="2"/>
        <v>153</v>
      </c>
      <c r="C169" s="35" t="s">
        <v>176</v>
      </c>
      <c r="D169" s="36" t="str">
        <f>+"Torre de anclaje, retención intermedia y terminal (15°) Tipo R"&amp;IF(MID(C169,3,3)="220","C",IF(MID(C169,3,3)="138","S",""))&amp;IF(MID(C169,10,1)="D",2,1)&amp;RIGHT(C169,2)</f>
        <v>Torre de anclaje, retención intermedia y terminal (15°) Tipo RC2±0</v>
      </c>
      <c r="E169" s="37" t="s">
        <v>2918</v>
      </c>
      <c r="F169" s="38">
        <v>0</v>
      </c>
      <c r="G169" s="39">
        <f>VLOOKUP(C169,'[14]Resumen Peso'!$B$1:$D$65536,3,0)*$C$14</f>
        <v>25110.504251361512</v>
      </c>
      <c r="H169" s="40"/>
      <c r="I169" s="41"/>
      <c r="J169" s="42">
        <f>+VLOOKUP(C169,'[14]Resumen Peso'!$B$1:$D$65536,3,0)</f>
        <v>19267.92624053422</v>
      </c>
    </row>
    <row r="170" spans="1:10" x14ac:dyDescent="0.25">
      <c r="A170" s="26"/>
      <c r="B170" s="34">
        <f t="shared" si="2"/>
        <v>154</v>
      </c>
      <c r="C170" s="35" t="s">
        <v>177</v>
      </c>
      <c r="D170" s="36" t="str">
        <f>+"Torre de anclaje, retención intermedia y terminal (15°) Tipo R"&amp;IF(MID(C170,3,3)="220","C",IF(MID(C170,3,3)="138","S",""))&amp;IF(MID(C170,10,1)="D",2,1)&amp;RIGHT(C170,2)</f>
        <v>Torre de anclaje, retención intermedia y terminal (15°) Tipo RC2+3</v>
      </c>
      <c r="E170" s="37" t="s">
        <v>2918</v>
      </c>
      <c r="F170" s="38">
        <v>0</v>
      </c>
      <c r="G170" s="39">
        <f>VLOOKUP(C170,'[14]Resumen Peso'!$B$1:$D$65536,3,0)*$C$14</f>
        <v>27696.886189251745</v>
      </c>
      <c r="H170" s="40"/>
      <c r="I170" s="41"/>
      <c r="J170" s="42">
        <f>+VLOOKUP(C170,'[14]Resumen Peso'!$B$1:$D$65536,3,0)</f>
        <v>21252.522643309243</v>
      </c>
    </row>
    <row r="171" spans="1:10" x14ac:dyDescent="0.25">
      <c r="A171" s="26"/>
      <c r="B171" s="34">
        <f t="shared" si="2"/>
        <v>155</v>
      </c>
      <c r="C171" s="35" t="s">
        <v>178</v>
      </c>
      <c r="D171" s="36" t="str">
        <f>+"Torre de suspensión tipo S"&amp;IF(MID(C171,3,3)="220","C",IF(MID(C171,3,3)="138","S",""))&amp;IF(MID(C171,10,1)="D",2,1)&amp;" (5°)Tipo S"&amp;IF(MID(C171,3,3)="220","C",IF(MID(C171,3,3)="138","S",""))&amp;IF(MID(C171,10,1)="D",2,1)&amp;RIGHT(C171,2)</f>
        <v>Torre de suspensión tipo SC2 (5°)Tipo SC2-6</v>
      </c>
      <c r="E171" s="37" t="s">
        <v>2918</v>
      </c>
      <c r="F171" s="38">
        <v>0</v>
      </c>
      <c r="G171" s="39">
        <f>VLOOKUP(C171,'[14]Resumen Peso'!$B$1:$D$65536,3,0)*$C$14</f>
        <v>8752.0436370621064</v>
      </c>
      <c r="H171" s="40"/>
      <c r="I171" s="41"/>
      <c r="J171" s="42">
        <f>+VLOOKUP(C171,'[14]Resumen Peso'!$B$1:$D$65536,3,0)</f>
        <v>6715.6648693626321</v>
      </c>
    </row>
    <row r="172" spans="1:10" x14ac:dyDescent="0.25">
      <c r="A172" s="26"/>
      <c r="B172" s="34">
        <f t="shared" si="2"/>
        <v>156</v>
      </c>
      <c r="C172" s="35" t="s">
        <v>179</v>
      </c>
      <c r="D172" s="36" t="str">
        <f>+"Torre de suspensión tipo S"&amp;IF(MID(C172,3,3)="220","C",IF(MID(C172,3,3)="138","S",""))&amp;IF(MID(C172,10,1)="D",2,1)&amp;" (5°)Tipo S"&amp;IF(MID(C172,3,3)="220","C",IF(MID(C172,3,3)="138","S",""))&amp;IF(MID(C172,10,1)="D",2,1)&amp;RIGHT(C172,2)</f>
        <v>Torre de suspensión tipo SC2 (5°)Tipo SC2-3</v>
      </c>
      <c r="E172" s="37" t="s">
        <v>2918</v>
      </c>
      <c r="F172" s="38">
        <v>0</v>
      </c>
      <c r="G172" s="39">
        <f>VLOOKUP(C172,'[14]Resumen Peso'!$B$1:$D$65536,3,0)*$C$14</f>
        <v>10013.599476638627</v>
      </c>
      <c r="H172" s="40"/>
      <c r="I172" s="41"/>
      <c r="J172" s="42">
        <f>+VLOOKUP(C172,'[14]Resumen Peso'!$B$1:$D$65536,3,0)</f>
        <v>7683.6886343158039</v>
      </c>
    </row>
    <row r="173" spans="1:10" x14ac:dyDescent="0.25">
      <c r="A173" s="26"/>
      <c r="B173" s="34">
        <f t="shared" si="2"/>
        <v>157</v>
      </c>
      <c r="C173" s="35" t="s">
        <v>180</v>
      </c>
      <c r="D173" s="36" t="str">
        <f>+"Torre de suspensión tipo S"&amp;IF(MID(C173,3,3)="220","C",IF(MID(C173,3,3)="138","S",""))&amp;IF(MID(C173,10,1)="D",2,1)&amp;" (5°)Tipo S"&amp;IF(MID(C173,3,3)="220","C",IF(MID(C173,3,3)="138","S",""))&amp;IF(MID(C173,10,1)="D",2,1)&amp;RIGHT(C173,2)</f>
        <v>Torre de suspensión tipo SC2 (5°)Tipo SC2±0</v>
      </c>
      <c r="E173" s="37" t="s">
        <v>2918</v>
      </c>
      <c r="F173" s="38">
        <v>0</v>
      </c>
      <c r="G173" s="39">
        <f>VLOOKUP(C173,'[14]Resumen Peso'!$B$1:$D$65536,3,0)*$C$14</f>
        <v>11263.891424790356</v>
      </c>
      <c r="H173" s="40"/>
      <c r="I173" s="41"/>
      <c r="J173" s="42">
        <f>+VLOOKUP(C173,'[14]Resumen Peso'!$B$1:$D$65536,3,0)</f>
        <v>8643.0693299390368</v>
      </c>
    </row>
    <row r="174" spans="1:10" x14ac:dyDescent="0.25">
      <c r="A174" s="26"/>
      <c r="B174" s="34">
        <f t="shared" si="2"/>
        <v>158</v>
      </c>
      <c r="C174" s="35" t="s">
        <v>181</v>
      </c>
      <c r="D174" s="36" t="str">
        <f>+"Torre de suspensión tipo S"&amp;IF(MID(C174,3,3)="220","C",IF(MID(C174,3,3)="138","S",""))&amp;IF(MID(C174,10,1)="D",2,1)&amp;" (5°)Tipo S"&amp;IF(MID(C174,3,3)="220","C",IF(MID(C174,3,3)="138","S",""))&amp;IF(MID(C174,10,1)="D",2,1)&amp;RIGHT(C174,2)</f>
        <v>Torre de suspensión tipo SC2 (5°)Tipo SC2+3</v>
      </c>
      <c r="E174" s="37" t="s">
        <v>2918</v>
      </c>
      <c r="F174" s="38">
        <v>0</v>
      </c>
      <c r="G174" s="39">
        <f>VLOOKUP(C174,'[14]Resumen Peso'!$B$1:$D$65536,3,0)*$C$14</f>
        <v>12502.919481517298</v>
      </c>
      <c r="H174" s="40"/>
      <c r="I174" s="41"/>
      <c r="J174" s="42">
        <f>+VLOOKUP(C174,'[14]Resumen Peso'!$B$1:$D$65536,3,0)</f>
        <v>9593.8069562323326</v>
      </c>
    </row>
    <row r="175" spans="1:10" x14ac:dyDescent="0.25">
      <c r="A175" s="26"/>
      <c r="B175" s="34">
        <f t="shared" si="2"/>
        <v>159</v>
      </c>
      <c r="C175" s="35" t="s">
        <v>182</v>
      </c>
      <c r="D175" s="36" t="str">
        <f>+"Torre de suspensión tipo S"&amp;IF(MID(C175,3,3)="220","C",IF(MID(C175,3,3)="138","S",""))&amp;IF(MID(C175,10,1)="D",2,1)&amp;" (5°)Tipo S"&amp;IF(MID(C175,3,3)="220","C",IF(MID(C175,3,3)="138","S",""))&amp;IF(MID(C175,10,1)="D",2,1)&amp;RIGHT(C175,2)</f>
        <v>Torre de suspensión tipo SC2 (5°)Tipo SC2+6</v>
      </c>
      <c r="E175" s="37" t="s">
        <v>2918</v>
      </c>
      <c r="F175" s="38">
        <v>0</v>
      </c>
      <c r="G175" s="39">
        <f>VLOOKUP(C175,'[14]Resumen Peso'!$B$1:$D$65536,3,0)*$C$14</f>
        <v>13741.947538244234</v>
      </c>
      <c r="H175" s="40"/>
      <c r="I175" s="41"/>
      <c r="J175" s="42">
        <f>+VLOOKUP(C175,'[14]Resumen Peso'!$B$1:$D$65536,3,0)</f>
        <v>10544.544582525625</v>
      </c>
    </row>
    <row r="176" spans="1:10" x14ac:dyDescent="0.25">
      <c r="A176" s="26"/>
      <c r="B176" s="34">
        <f t="shared" si="2"/>
        <v>160</v>
      </c>
      <c r="C176" s="35" t="s">
        <v>183</v>
      </c>
      <c r="D176" s="36" t="str">
        <f>+"Torre de ángulo menor tipo A"&amp;IF(MID(C176,3,3)="220","C",IF(MID(C176,3,3)="138","S",""))&amp;IF(MID(C176,10,1)="D",2,1)&amp;" (30°)Tipo A"&amp;IF(MID(C176,3,3)="220","C",IF(MID(C176,3,3)="138","S",""))&amp;IF(MID(C176,10,1)="D",2,1)&amp;RIGHT(C176,2)</f>
        <v>Torre de ángulo menor tipo AC2 (30°)Tipo AC2-3</v>
      </c>
      <c r="E176" s="37" t="s">
        <v>2918</v>
      </c>
      <c r="F176" s="38">
        <v>0</v>
      </c>
      <c r="G176" s="39">
        <f>VLOOKUP(C176,'[14]Resumen Peso'!$B$1:$D$65536,3,0)*$C$14</f>
        <v>15405.827051731416</v>
      </c>
      <c r="H176" s="40"/>
      <c r="I176" s="41"/>
      <c r="J176" s="42">
        <f>+VLOOKUP(C176,'[14]Resumen Peso'!$B$1:$D$65536,3,0)</f>
        <v>11821.281497805559</v>
      </c>
    </row>
    <row r="177" spans="1:10" x14ac:dyDescent="0.25">
      <c r="A177" s="26"/>
      <c r="B177" s="34">
        <f t="shared" si="2"/>
        <v>161</v>
      </c>
      <c r="C177" s="35" t="s">
        <v>184</v>
      </c>
      <c r="D177" s="36" t="str">
        <f>+"Torre de ángulo menor tipo A"&amp;IF(MID(C177,3,3)="220","C",IF(MID(C177,3,3)="138","S",""))&amp;IF(MID(C177,10,1)="D",2,1)&amp;" (30°)Tipo A"&amp;IF(MID(C177,3,3)="220","C",IF(MID(C177,3,3)="138","S",""))&amp;IF(MID(C177,10,1)="D",2,1)&amp;RIGHT(C177,2)</f>
        <v>Torre de ángulo menor tipo AC2 (30°)Tipo AC2±0</v>
      </c>
      <c r="E177" s="37" t="s">
        <v>2918</v>
      </c>
      <c r="F177" s="38">
        <v>0</v>
      </c>
      <c r="G177" s="39">
        <f>VLOOKUP(C177,'[14]Resumen Peso'!$B$1:$D$65536,3,0)*$C$14</f>
        <v>17098.587182831761</v>
      </c>
      <c r="H177" s="40"/>
      <c r="I177" s="41"/>
      <c r="J177" s="42">
        <f>+VLOOKUP(C177,'[14]Resumen Peso'!$B$1:$D$65536,3,0)</f>
        <v>13120.179242847458</v>
      </c>
    </row>
    <row r="178" spans="1:10" x14ac:dyDescent="0.25">
      <c r="A178" s="26"/>
      <c r="B178" s="34">
        <f t="shared" si="2"/>
        <v>162</v>
      </c>
      <c r="C178" s="35" t="s">
        <v>185</v>
      </c>
      <c r="D178" s="36" t="str">
        <f>+"Torre de ángulo menor tipo A"&amp;IF(MID(C178,3,3)="220","C",IF(MID(C178,3,3)="138","S",""))&amp;IF(MID(C178,10,1)="D",2,1)&amp;" (30°)Tipo A"&amp;IF(MID(C178,3,3)="220","C",IF(MID(C178,3,3)="138","S",""))&amp;IF(MID(C178,10,1)="D",2,1)&amp;RIGHT(C178,2)</f>
        <v>Torre de ángulo menor tipo AC2 (30°)Tipo AC2+3</v>
      </c>
      <c r="E178" s="37" t="s">
        <v>2918</v>
      </c>
      <c r="F178" s="38">
        <v>0</v>
      </c>
      <c r="G178" s="39">
        <f>VLOOKUP(C178,'[14]Resumen Peso'!$B$1:$D$65536,3,0)*$C$14</f>
        <v>18791.347313932107</v>
      </c>
      <c r="H178" s="40"/>
      <c r="I178" s="41"/>
      <c r="J178" s="42">
        <f>+VLOOKUP(C178,'[14]Resumen Peso'!$B$1:$D$65536,3,0)</f>
        <v>14419.076987889357</v>
      </c>
    </row>
    <row r="179" spans="1:10" x14ac:dyDescent="0.25">
      <c r="A179" s="26"/>
      <c r="B179" s="34">
        <f t="shared" si="2"/>
        <v>163</v>
      </c>
      <c r="C179" s="35" t="s">
        <v>186</v>
      </c>
      <c r="D179" s="36" t="str">
        <f>+"Torre de ángulo mayor tipo B"&amp;IF(MID(C179,3,3)="220","C",IF(MID(C179,3,3)="138","S",""))&amp;IF(MID(C179,10,1)="D",2,1)&amp;" (65°)Tipo B"&amp;IF(MID(C179,3,3)="220","C",IF(MID(C179,3,3)="138","S",""))&amp;IF(MID(C179,10,1)="D",2,1)&amp;RIGHT(C179,2)</f>
        <v>Torre de ángulo mayor tipo BC2 (65°)Tipo BC2-3</v>
      </c>
      <c r="E179" s="37" t="s">
        <v>2918</v>
      </c>
      <c r="F179" s="38">
        <v>0</v>
      </c>
      <c r="G179" s="39">
        <f>VLOOKUP(C179,'[14]Resumen Peso'!$B$1:$D$65536,3,0)*$C$14</f>
        <v>20790.035366907679</v>
      </c>
      <c r="H179" s="40"/>
      <c r="I179" s="41"/>
      <c r="J179" s="42">
        <f>+VLOOKUP(C179,'[14]Resumen Peso'!$B$1:$D$65536,3,0)</f>
        <v>15952.720979944284</v>
      </c>
    </row>
    <row r="180" spans="1:10" x14ac:dyDescent="0.25">
      <c r="A180" s="26"/>
      <c r="B180" s="34">
        <f t="shared" si="2"/>
        <v>164</v>
      </c>
      <c r="C180" s="35" t="s">
        <v>187</v>
      </c>
      <c r="D180" s="36" t="str">
        <f>+"Torre de ángulo mayor tipo B"&amp;IF(MID(C180,3,3)="220","C",IF(MID(C180,3,3)="138","S",""))&amp;IF(MID(C180,10,1)="D",2,1)&amp;" (65°)Tipo B"&amp;IF(MID(C180,3,3)="220","C",IF(MID(C180,3,3)="138","S",""))&amp;IF(MID(C180,10,1)="D",2,1)&amp;RIGHT(C180,2)</f>
        <v>Torre de ángulo mayor tipo BC2 (65°)Tipo BC2±0</v>
      </c>
      <c r="E180" s="37" t="s">
        <v>2918</v>
      </c>
      <c r="F180" s="38">
        <v>0</v>
      </c>
      <c r="G180" s="39">
        <f>VLOOKUP(C180,'[14]Resumen Peso'!$B$1:$D$65536,3,0)*$C$14</f>
        <v>23151.487045554204</v>
      </c>
      <c r="H180" s="40"/>
      <c r="I180" s="41"/>
      <c r="J180" s="42">
        <f>+VLOOKUP(C180,'[14]Resumen Peso'!$B$1:$D$65536,3,0)</f>
        <v>17764.72269481546</v>
      </c>
    </row>
    <row r="181" spans="1:10" x14ac:dyDescent="0.25">
      <c r="A181" s="26"/>
      <c r="B181" s="34">
        <f t="shared" si="2"/>
        <v>165</v>
      </c>
      <c r="C181" s="35" t="s">
        <v>188</v>
      </c>
      <c r="D181" s="36" t="str">
        <f>+"Torre de ángulo mayor tipo B"&amp;IF(MID(C181,3,3)="220","C",IF(MID(C181,3,3)="138","S",""))&amp;IF(MID(C181,10,1)="D",2,1)&amp;" (65°)Tipo B"&amp;IF(MID(C181,3,3)="220","C",IF(MID(C181,3,3)="138","S",""))&amp;IF(MID(C181,10,1)="D",2,1)&amp;RIGHT(C181,2)</f>
        <v>Torre de ángulo mayor tipo BC2 (65°)Tipo BC2+3</v>
      </c>
      <c r="E181" s="37" t="s">
        <v>2918</v>
      </c>
      <c r="F181" s="38">
        <v>0</v>
      </c>
      <c r="G181" s="39">
        <f>VLOOKUP(C181,'[14]Resumen Peso'!$B$1:$D$65536,3,0)*$C$14</f>
        <v>25929.665491020711</v>
      </c>
      <c r="H181" s="40"/>
      <c r="I181" s="41"/>
      <c r="J181" s="42">
        <f>+VLOOKUP(C181,'[14]Resumen Peso'!$B$1:$D$65536,3,0)</f>
        <v>19896.489418193316</v>
      </c>
    </row>
    <row r="182" spans="1:10" x14ac:dyDescent="0.25">
      <c r="A182" s="26"/>
      <c r="B182" s="34">
        <f t="shared" si="2"/>
        <v>166</v>
      </c>
      <c r="C182" s="35" t="s">
        <v>189</v>
      </c>
      <c r="D182" s="36" t="str">
        <f>+"Torre de anclaje, retención intermedia y terminal (15°) Tipo R"&amp;IF(MID(C182,3,3)="220","C",IF(MID(C182,3,3)="138","S",""))&amp;IF(MID(C182,10,1)="D",2,1)&amp;RIGHT(C182,2)</f>
        <v>Torre de anclaje, retención intermedia y terminal (15°) Tipo RC2-3</v>
      </c>
      <c r="E182" s="37" t="s">
        <v>2918</v>
      </c>
      <c r="F182" s="38">
        <v>0</v>
      </c>
      <c r="G182" s="39">
        <f>VLOOKUP(C182,'[14]Resumen Peso'!$B$1:$D$65536,3,0)*$C$14</f>
        <v>26768.513321142273</v>
      </c>
      <c r="H182" s="40"/>
      <c r="I182" s="41"/>
      <c r="J182" s="42">
        <f>+VLOOKUP(C182,'[14]Resumen Peso'!$B$1:$D$65536,3,0)</f>
        <v>20540.158615594562</v>
      </c>
    </row>
    <row r="183" spans="1:10" x14ac:dyDescent="0.25">
      <c r="A183" s="26"/>
      <c r="B183" s="34">
        <f t="shared" si="2"/>
        <v>167</v>
      </c>
      <c r="C183" s="35" t="s">
        <v>190</v>
      </c>
      <c r="D183" s="36" t="str">
        <f>+"Torre de anclaje, retención intermedia y terminal (15°) Tipo R"&amp;IF(MID(C183,3,3)="220","C",IF(MID(C183,3,3)="138","S",""))&amp;IF(MID(C183,10,1)="D",2,1)&amp;RIGHT(C183,2)</f>
        <v>Torre de anclaje, retención intermedia y terminal (15°) Tipo RC2±0</v>
      </c>
      <c r="E183" s="37" t="s">
        <v>2918</v>
      </c>
      <c r="F183" s="38">
        <v>0</v>
      </c>
      <c r="G183" s="39">
        <f>VLOOKUP(C183,'[14]Resumen Peso'!$B$1:$D$65536,3,0)*$C$14</f>
        <v>29842.266801719368</v>
      </c>
      <c r="H183" s="40"/>
      <c r="I183" s="41"/>
      <c r="J183" s="42">
        <f>+VLOOKUP(C183,'[14]Resumen Peso'!$B$1:$D$65536,3,0)</f>
        <v>22898.727553617126</v>
      </c>
    </row>
    <row r="184" spans="1:10" x14ac:dyDescent="0.25">
      <c r="A184" s="26"/>
      <c r="B184" s="34">
        <f t="shared" si="2"/>
        <v>168</v>
      </c>
      <c r="C184" s="35" t="s">
        <v>191</v>
      </c>
      <c r="D184" s="36" t="str">
        <f>+"Torre de anclaje, retención intermedia y terminal (15°) Tipo R"&amp;IF(MID(C184,3,3)="220","C",IF(MID(C184,3,3)="138","S",""))&amp;IF(MID(C184,10,1)="D",2,1)&amp;RIGHT(C184,2)</f>
        <v>Torre de anclaje, retención intermedia y terminal (15°) Tipo RC2+3</v>
      </c>
      <c r="E184" s="37" t="s">
        <v>2918</v>
      </c>
      <c r="F184" s="38">
        <v>0</v>
      </c>
      <c r="G184" s="39">
        <f>VLOOKUP(C184,'[14]Resumen Peso'!$B$1:$D$65536,3,0)*$C$14</f>
        <v>32916.020282296464</v>
      </c>
      <c r="H184" s="40"/>
      <c r="I184" s="41"/>
      <c r="J184" s="42">
        <f>+VLOOKUP(C184,'[14]Resumen Peso'!$B$1:$D$65536,3,0)</f>
        <v>25257.296491639689</v>
      </c>
    </row>
    <row r="185" spans="1:10" x14ac:dyDescent="0.25">
      <c r="A185" s="26"/>
      <c r="B185" s="34">
        <f t="shared" si="2"/>
        <v>169</v>
      </c>
      <c r="C185" s="35" t="s">
        <v>192</v>
      </c>
      <c r="D185" s="36" t="str">
        <f>+"Torre de suspensión tipo S"&amp;IF(MID(C185,3,3)="220","C",IF(MID(C185,3,3)="138","S",""))&amp;IF(MID(C185,10,1)="D",2,1)&amp;" (5°)Tipo S"&amp;IF(MID(C185,3,3)="220","C",IF(MID(C185,3,3)="138","S",""))&amp;IF(MID(C185,10,1)="D",2,1)&amp;RIGHT(C185,2)</f>
        <v>Torre de suspensión tipo SC2 (5°)Tipo SC2-6</v>
      </c>
      <c r="E185" s="37" t="s">
        <v>2918</v>
      </c>
      <c r="F185" s="38">
        <v>0</v>
      </c>
      <c r="G185" s="39">
        <f>VLOOKUP(C185,'[14]Resumen Peso'!$B$1:$D$65536,3,0)*$C$14</f>
        <v>8050.9674660900573</v>
      </c>
      <c r="H185" s="40"/>
      <c r="I185" s="41"/>
      <c r="J185" s="42">
        <f>+VLOOKUP(C185,'[14]Resumen Peso'!$B$1:$D$65536,3,0)</f>
        <v>6177.7113573158485</v>
      </c>
    </row>
    <row r="186" spans="1:10" x14ac:dyDescent="0.25">
      <c r="A186" s="26"/>
      <c r="B186" s="34">
        <f t="shared" si="2"/>
        <v>170</v>
      </c>
      <c r="C186" s="35" t="s">
        <v>193</v>
      </c>
      <c r="D186" s="36" t="str">
        <f>+"Torre de suspensión tipo S"&amp;IF(MID(C186,3,3)="220","C",IF(MID(C186,3,3)="138","S",""))&amp;IF(MID(C186,10,1)="D",2,1)&amp;" (5°)Tipo S"&amp;IF(MID(C186,3,3)="220","C",IF(MID(C186,3,3)="138","S",""))&amp;IF(MID(C186,10,1)="D",2,1)&amp;RIGHT(C186,2)</f>
        <v>Torre de suspensión tipo SC2 (5°)Tipo SC2-3</v>
      </c>
      <c r="E186" s="37" t="s">
        <v>2918</v>
      </c>
      <c r="F186" s="38">
        <v>0</v>
      </c>
      <c r="G186" s="39">
        <f>VLOOKUP(C186,'[14]Resumen Peso'!$B$1:$D$65536,3,0)*$C$14</f>
        <v>9211.4672810219563</v>
      </c>
      <c r="H186" s="40"/>
      <c r="I186" s="41"/>
      <c r="J186" s="42">
        <f>+VLOOKUP(C186,'[14]Resumen Peso'!$B$1:$D$65536,3,0)</f>
        <v>7068.1922736857005</v>
      </c>
    </row>
    <row r="187" spans="1:10" x14ac:dyDescent="0.25">
      <c r="A187" s="26"/>
      <c r="B187" s="34">
        <f t="shared" si="2"/>
        <v>171</v>
      </c>
      <c r="C187" s="35" t="s">
        <v>194</v>
      </c>
      <c r="D187" s="36" t="str">
        <f>+"Torre de suspensión tipo S"&amp;IF(MID(C187,3,3)="220","C",IF(MID(C187,3,3)="138","S",""))&amp;IF(MID(C187,10,1)="D",2,1)&amp;" (5°)Tipo S"&amp;IF(MID(C187,3,3)="220","C",IF(MID(C187,3,3)="138","S",""))&amp;IF(MID(C187,10,1)="D",2,1)&amp;RIGHT(C187,2)</f>
        <v>Torre de suspensión tipo SC2 (5°)Tipo SC2±0</v>
      </c>
      <c r="E187" s="37" t="s">
        <v>2918</v>
      </c>
      <c r="F187" s="38">
        <v>0</v>
      </c>
      <c r="G187" s="39">
        <f>VLOOKUP(C187,'[14]Resumen Peso'!$B$1:$D$65536,3,0)*$C$14</f>
        <v>10361.605490463393</v>
      </c>
      <c r="H187" s="40"/>
      <c r="I187" s="41"/>
      <c r="J187" s="42">
        <f>+VLOOKUP(C187,'[14]Resumen Peso'!$B$1:$D$65536,3,0)</f>
        <v>7950.7224675879643</v>
      </c>
    </row>
    <row r="188" spans="1:10" x14ac:dyDescent="0.25">
      <c r="A188" s="26"/>
      <c r="B188" s="34">
        <f t="shared" si="2"/>
        <v>172</v>
      </c>
      <c r="C188" s="35" t="s">
        <v>195</v>
      </c>
      <c r="D188" s="36" t="str">
        <f>+"Torre de suspensión tipo S"&amp;IF(MID(C188,3,3)="220","C",IF(MID(C188,3,3)="138","S",""))&amp;IF(MID(C188,10,1)="D",2,1)&amp;" (5°)Tipo S"&amp;IF(MID(C188,3,3)="220","C",IF(MID(C188,3,3)="138","S",""))&amp;IF(MID(C188,10,1)="D",2,1)&amp;RIGHT(C188,2)</f>
        <v>Torre de suspensión tipo SC2 (5°)Tipo SC2+3</v>
      </c>
      <c r="E188" s="37" t="s">
        <v>2918</v>
      </c>
      <c r="F188" s="38">
        <v>0</v>
      </c>
      <c r="G188" s="39">
        <f>VLOOKUP(C188,'[14]Resumen Peso'!$B$1:$D$65536,3,0)*$C$14</f>
        <v>11501.382094414368</v>
      </c>
      <c r="H188" s="40"/>
      <c r="I188" s="41"/>
      <c r="J188" s="42">
        <f>+VLOOKUP(C188,'[14]Resumen Peso'!$B$1:$D$65536,3,0)</f>
        <v>8825.3019390226418</v>
      </c>
    </row>
    <row r="189" spans="1:10" x14ac:dyDescent="0.25">
      <c r="A189" s="26"/>
      <c r="B189" s="34">
        <f t="shared" si="2"/>
        <v>173</v>
      </c>
      <c r="C189" s="35" t="s">
        <v>196</v>
      </c>
      <c r="D189" s="36" t="str">
        <f>+"Torre de suspensión tipo S"&amp;IF(MID(C189,3,3)="220","C",IF(MID(C189,3,3)="138","S",""))&amp;IF(MID(C189,10,1)="D",2,1)&amp;" (5°)Tipo S"&amp;IF(MID(C189,3,3)="220","C",IF(MID(C189,3,3)="138","S",""))&amp;IF(MID(C189,10,1)="D",2,1)&amp;RIGHT(C189,2)</f>
        <v>Torre de suspensión tipo SC2 (5°)Tipo SC2+6</v>
      </c>
      <c r="E189" s="37" t="s">
        <v>2918</v>
      </c>
      <c r="F189" s="38">
        <v>0</v>
      </c>
      <c r="G189" s="39">
        <f>VLOOKUP(C189,'[14]Resumen Peso'!$B$1:$D$65536,3,0)*$C$14</f>
        <v>12641.15869836534</v>
      </c>
      <c r="H189" s="40"/>
      <c r="I189" s="41"/>
      <c r="J189" s="42">
        <f>+VLOOKUP(C189,'[14]Resumen Peso'!$B$1:$D$65536,3,0)</f>
        <v>9699.8814104573157</v>
      </c>
    </row>
    <row r="190" spans="1:10" x14ac:dyDescent="0.25">
      <c r="A190" s="26"/>
      <c r="B190" s="34">
        <f t="shared" si="2"/>
        <v>174</v>
      </c>
      <c r="C190" s="35" t="s">
        <v>197</v>
      </c>
      <c r="D190" s="36" t="str">
        <f>+"Torre de ángulo menor tipo A"&amp;IF(MID(C190,3,3)="220","C",IF(MID(C190,3,3)="138","S",""))&amp;IF(MID(C190,10,1)="D",2,1)&amp;" (30°)Tipo A"&amp;IF(MID(C190,3,3)="220","C",IF(MID(C190,3,3)="138","S",""))&amp;IF(MID(C190,10,1)="D",2,1)&amp;RIGHT(C190,2)</f>
        <v>Torre de ángulo menor tipo AC2 (30°)Tipo AC2-3</v>
      </c>
      <c r="E190" s="37" t="s">
        <v>2918</v>
      </c>
      <c r="F190" s="38">
        <v>0</v>
      </c>
      <c r="G190" s="39">
        <f>VLOOKUP(C190,'[14]Resumen Peso'!$B$1:$D$65536,3,0)*$C$14</f>
        <v>14171.754338205612</v>
      </c>
      <c r="H190" s="40"/>
      <c r="I190" s="41"/>
      <c r="J190" s="42">
        <f>+VLOOKUP(C190,'[14]Resumen Peso'!$B$1:$D$65536,3,0)</f>
        <v>10874.346231924475</v>
      </c>
    </row>
    <row r="191" spans="1:10" x14ac:dyDescent="0.25">
      <c r="A191" s="26"/>
      <c r="B191" s="34">
        <f t="shared" si="2"/>
        <v>175</v>
      </c>
      <c r="C191" s="35" t="s">
        <v>198</v>
      </c>
      <c r="D191" s="36" t="str">
        <f>+"Torre de ángulo menor tipo A"&amp;IF(MID(C191,3,3)="220","C",IF(MID(C191,3,3)="138","S",""))&amp;IF(MID(C191,10,1)="D",2,1)&amp;" (30°)Tipo A"&amp;IF(MID(C191,3,3)="220","C",IF(MID(C191,3,3)="138","S",""))&amp;IF(MID(C191,10,1)="D",2,1)&amp;RIGHT(C191,2)</f>
        <v>Torre de ángulo menor tipo AC2 (30°)Tipo AC2±0</v>
      </c>
      <c r="E191" s="37" t="s">
        <v>2918</v>
      </c>
      <c r="F191" s="38">
        <v>0</v>
      </c>
      <c r="G191" s="39">
        <f>VLOOKUP(C191,'[14]Resumen Peso'!$B$1:$D$65536,3,0)*$C$14</f>
        <v>15728.91713452343</v>
      </c>
      <c r="H191" s="40"/>
      <c r="I191" s="41"/>
      <c r="J191" s="42">
        <f>+VLOOKUP(C191,'[14]Resumen Peso'!$B$1:$D$65536,3,0)</f>
        <v>12069.196705798529</v>
      </c>
    </row>
    <row r="192" spans="1:10" x14ac:dyDescent="0.25">
      <c r="A192" s="26"/>
      <c r="B192" s="34">
        <f t="shared" si="2"/>
        <v>176</v>
      </c>
      <c r="C192" s="35" t="s">
        <v>199</v>
      </c>
      <c r="D192" s="36" t="str">
        <f>+"Torre de ángulo menor tipo A"&amp;IF(MID(C192,3,3)="220","C",IF(MID(C192,3,3)="138","S",""))&amp;IF(MID(C192,10,1)="D",2,1)&amp;" (30°)Tipo A"&amp;IF(MID(C192,3,3)="220","C",IF(MID(C192,3,3)="138","S",""))&amp;IF(MID(C192,10,1)="D",2,1)&amp;RIGHT(C192,2)</f>
        <v>Torre de ángulo menor tipo AC2 (30°)Tipo AC2+3</v>
      </c>
      <c r="E192" s="37" t="s">
        <v>2918</v>
      </c>
      <c r="F192" s="38">
        <v>0</v>
      </c>
      <c r="G192" s="39">
        <f>VLOOKUP(C192,'[14]Resumen Peso'!$B$1:$D$65536,3,0)*$C$14</f>
        <v>17286.07993084125</v>
      </c>
      <c r="H192" s="40"/>
      <c r="I192" s="41"/>
      <c r="J192" s="42">
        <f>+VLOOKUP(C192,'[14]Resumen Peso'!$B$1:$D$65536,3,0)</f>
        <v>13264.047179672583</v>
      </c>
    </row>
    <row r="193" spans="1:10" x14ac:dyDescent="0.25">
      <c r="A193" s="26"/>
      <c r="B193" s="34">
        <f t="shared" si="2"/>
        <v>177</v>
      </c>
      <c r="C193" s="35" t="s">
        <v>200</v>
      </c>
      <c r="D193" s="36" t="str">
        <f>+"Torre de ángulo mayor tipo B"&amp;IF(MID(C193,3,3)="220","C",IF(MID(C193,3,3)="138","S",""))&amp;IF(MID(C193,10,1)="D",2,1)&amp;" (65°)Tipo B"&amp;IF(MID(C193,3,3)="220","C",IF(MID(C193,3,3)="138","S",""))&amp;IF(MID(C193,10,1)="D",2,1)&amp;RIGHT(C193,2)</f>
        <v>Torre de ángulo mayor tipo BC2 (65°)Tipo BC2-3</v>
      </c>
      <c r="E193" s="37" t="s">
        <v>2918</v>
      </c>
      <c r="F193" s="38">
        <v>0</v>
      </c>
      <c r="G193" s="39">
        <f>VLOOKUP(C193,'[14]Resumen Peso'!$B$1:$D$65536,3,0)*$C$14</f>
        <v>19124.664512529966</v>
      </c>
      <c r="H193" s="40"/>
      <c r="I193" s="41"/>
      <c r="J193" s="42">
        <f>+VLOOKUP(C193,'[14]Resumen Peso'!$B$1:$D$65536,3,0)</f>
        <v>14674.839721006787</v>
      </c>
    </row>
    <row r="194" spans="1:10" x14ac:dyDescent="0.25">
      <c r="A194" s="26"/>
      <c r="B194" s="34">
        <f t="shared" si="2"/>
        <v>178</v>
      </c>
      <c r="C194" s="35" t="s">
        <v>201</v>
      </c>
      <c r="D194" s="36" t="str">
        <f>+"Torre de ángulo mayor tipo B"&amp;IF(MID(C194,3,3)="220","C",IF(MID(C194,3,3)="138","S",""))&amp;IF(MID(C194,10,1)="D",2,1)&amp;" (65°)Tipo B"&amp;IF(MID(C194,3,3)="220","C",IF(MID(C194,3,3)="138","S",""))&amp;IF(MID(C194,10,1)="D",2,1)&amp;RIGHT(C194,2)</f>
        <v>Torre de ángulo mayor tipo BC2 (65°)Tipo BC2±0</v>
      </c>
      <c r="E194" s="37" t="s">
        <v>2918</v>
      </c>
      <c r="F194" s="38">
        <v>0</v>
      </c>
      <c r="G194" s="39">
        <f>VLOOKUP(C194,'[14]Resumen Peso'!$B$1:$D$65536,3,0)*$C$14</f>
        <v>21296.953800144725</v>
      </c>
      <c r="H194" s="40"/>
      <c r="I194" s="41"/>
      <c r="J194" s="42">
        <f>+VLOOKUP(C194,'[14]Resumen Peso'!$B$1:$D$65536,3,0)</f>
        <v>16341.69233965121</v>
      </c>
    </row>
    <row r="195" spans="1:10" x14ac:dyDescent="0.25">
      <c r="A195" s="26"/>
      <c r="B195" s="34">
        <f t="shared" si="2"/>
        <v>179</v>
      </c>
      <c r="C195" s="35" t="s">
        <v>202</v>
      </c>
      <c r="D195" s="36" t="str">
        <f>+"Torre de ángulo mayor tipo B"&amp;IF(MID(C195,3,3)="220","C",IF(MID(C195,3,3)="138","S",""))&amp;IF(MID(C195,10,1)="D",2,1)&amp;" (65°)Tipo B"&amp;IF(MID(C195,3,3)="220","C",IF(MID(C195,3,3)="138","S",""))&amp;IF(MID(C195,10,1)="D",2,1)&amp;RIGHT(C195,2)</f>
        <v>Torre de ángulo mayor tipo BC2 (65°)Tipo BC2+3</v>
      </c>
      <c r="E195" s="37" t="s">
        <v>2918</v>
      </c>
      <c r="F195" s="38">
        <v>0</v>
      </c>
      <c r="G195" s="39">
        <f>VLOOKUP(C195,'[14]Resumen Peso'!$B$1:$D$65536,3,0)*$C$14</f>
        <v>23852.588256162097</v>
      </c>
      <c r="H195" s="40"/>
      <c r="I195" s="41"/>
      <c r="J195" s="42">
        <f>+VLOOKUP(C195,'[14]Resumen Peso'!$B$1:$D$65536,3,0)</f>
        <v>18302.695420409356</v>
      </c>
    </row>
    <row r="196" spans="1:10" x14ac:dyDescent="0.25">
      <c r="A196" s="26"/>
      <c r="B196" s="34">
        <f t="shared" si="2"/>
        <v>180</v>
      </c>
      <c r="C196" s="35" t="s">
        <v>203</v>
      </c>
      <c r="D196" s="36" t="str">
        <f>+"Torre de anclaje, retención intermedia y terminal (15°) Tipo R"&amp;IF(MID(C196,3,3)="220","C",IF(MID(C196,3,3)="138","S",""))&amp;IF(MID(C196,10,1)="D",2,1)&amp;RIGHT(C196,2)</f>
        <v>Torre de anclaje, retención intermedia y terminal (15°) Tipo RC2-3</v>
      </c>
      <c r="E196" s="37" t="s">
        <v>2918</v>
      </c>
      <c r="F196" s="38">
        <v>0</v>
      </c>
      <c r="G196" s="39">
        <f>VLOOKUP(C196,'[14]Resumen Peso'!$B$1:$D$65536,3,0)*$C$14</f>
        <v>24624.240783202735</v>
      </c>
      <c r="H196" s="40"/>
      <c r="I196" s="41"/>
      <c r="J196" s="42">
        <f>+VLOOKUP(C196,'[14]Resumen Peso'!$B$1:$D$65536,3,0)</f>
        <v>18894.803958951936</v>
      </c>
    </row>
    <row r="197" spans="1:10" x14ac:dyDescent="0.25">
      <c r="A197" s="26"/>
      <c r="B197" s="34">
        <f t="shared" si="2"/>
        <v>181</v>
      </c>
      <c r="C197" s="35" t="s">
        <v>204</v>
      </c>
      <c r="D197" s="36" t="str">
        <f>+"Torre de anclaje, retención intermedia y terminal (15°) Tipo R"&amp;IF(MID(C197,3,3)="220","C",IF(MID(C197,3,3)="138","S",""))&amp;IF(MID(C197,10,1)="D",2,1)&amp;RIGHT(C197,2)</f>
        <v>Torre de anclaje, retención intermedia y terminal (15°) Tipo RC2±0</v>
      </c>
      <c r="E197" s="37" t="s">
        <v>2918</v>
      </c>
      <c r="F197" s="38">
        <v>0</v>
      </c>
      <c r="G197" s="39">
        <f>VLOOKUP(C197,'[14]Resumen Peso'!$B$1:$D$65536,3,0)*$C$14</f>
        <v>27451.77344838655</v>
      </c>
      <c r="H197" s="40"/>
      <c r="I197" s="41"/>
      <c r="J197" s="42">
        <f>+VLOOKUP(C197,'[14]Resumen Peso'!$B$1:$D$65536,3,0)</f>
        <v>21064.441425810408</v>
      </c>
    </row>
    <row r="198" spans="1:10" x14ac:dyDescent="0.25">
      <c r="A198" s="26"/>
      <c r="B198" s="34">
        <f t="shared" si="2"/>
        <v>182</v>
      </c>
      <c r="C198" s="35" t="s">
        <v>205</v>
      </c>
      <c r="D198" s="36" t="str">
        <f>+"Torre de anclaje, retención intermedia y terminal (15°) Tipo R"&amp;IF(MID(C198,3,3)="220","C",IF(MID(C198,3,3)="138","S",""))&amp;IF(MID(C198,10,1)="D",2,1)&amp;RIGHT(C198,2)</f>
        <v>Torre de anclaje, retención intermedia y terminal (15°) Tipo RC2+3</v>
      </c>
      <c r="E198" s="37" t="s">
        <v>2918</v>
      </c>
      <c r="F198" s="38">
        <v>0</v>
      </c>
      <c r="G198" s="39">
        <f>VLOOKUP(C198,'[14]Resumen Peso'!$B$1:$D$65536,3,0)*$C$14</f>
        <v>30279.306113570365</v>
      </c>
      <c r="H198" s="40"/>
      <c r="I198" s="41"/>
      <c r="J198" s="42">
        <f>+VLOOKUP(C198,'[14]Resumen Peso'!$B$1:$D$65536,3,0)</f>
        <v>23234.07889266888</v>
      </c>
    </row>
    <row r="199" spans="1:10" x14ac:dyDescent="0.25">
      <c r="A199" s="26"/>
      <c r="B199" s="34">
        <f t="shared" si="2"/>
        <v>183</v>
      </c>
      <c r="C199" s="35" t="s">
        <v>206</v>
      </c>
      <c r="D199" s="36" t="str">
        <f>+"Torre de suspensión tipo S"&amp;IF(MID(C199,3,3)="220","C",IF(MID(C199,3,3)="138","S",""))&amp;IF(MID(C199,10,1)="D",2,1)&amp;" (5°)Tipo S"&amp;IF(MID(C199,3,3)="220","C",IF(MID(C199,3,3)="138","S",""))&amp;IF(MID(C199,10,1)="D",2,1)&amp;RIGHT(C199,2)</f>
        <v>Torre de suspensión tipo SC1 (5°)Tipo SC1-6</v>
      </c>
      <c r="E199" s="37" t="s">
        <v>2918</v>
      </c>
      <c r="F199" s="38">
        <v>0</v>
      </c>
      <c r="G199" s="39">
        <f>VLOOKUP(C199,'[14]Resumen Peso'!$B$1:$D$65536,3,0)*$C$14</f>
        <v>5419.2145668379808</v>
      </c>
      <c r="H199" s="40"/>
      <c r="I199" s="41"/>
      <c r="J199" s="42">
        <f>+VLOOKUP(C199,'[14]Resumen Peso'!$B$1:$D$65536,3,0)</f>
        <v>4158.3006661366126</v>
      </c>
    </row>
    <row r="200" spans="1:10" x14ac:dyDescent="0.25">
      <c r="A200" s="26"/>
      <c r="B200" s="34">
        <f t="shared" si="2"/>
        <v>184</v>
      </c>
      <c r="C200" s="35" t="s">
        <v>207</v>
      </c>
      <c r="D200" s="36" t="str">
        <f>+"Torre de suspensión tipo S"&amp;IF(MID(C200,3,3)="220","C",IF(MID(C200,3,3)="138","S",""))&amp;IF(MID(C200,10,1)="D",2,1)&amp;" (5°)Tipo S"&amp;IF(MID(C200,3,3)="220","C",IF(MID(C200,3,3)="138","S",""))&amp;IF(MID(C200,10,1)="D",2,1)&amp;RIGHT(C200,2)</f>
        <v>Torre de suspensión tipo SC1 (5°)Tipo SC1-3</v>
      </c>
      <c r="E200" s="37" t="s">
        <v>2918</v>
      </c>
      <c r="F200" s="38">
        <v>0</v>
      </c>
      <c r="G200" s="39">
        <f>VLOOKUP(C200,'[14]Resumen Peso'!$B$1:$D$65536,3,0)*$C$14</f>
        <v>6200.3626125083201</v>
      </c>
      <c r="H200" s="40"/>
      <c r="I200" s="41"/>
      <c r="J200" s="42">
        <f>+VLOOKUP(C200,'[14]Resumen Peso'!$B$1:$D$65536,3,0)</f>
        <v>4757.695356750899</v>
      </c>
    </row>
    <row r="201" spans="1:10" x14ac:dyDescent="0.25">
      <c r="A201" s="26"/>
      <c r="B201" s="34">
        <f t="shared" si="2"/>
        <v>185</v>
      </c>
      <c r="C201" s="35" t="s">
        <v>208</v>
      </c>
      <c r="D201" s="36" t="str">
        <f>+"Torre de suspensión tipo S"&amp;IF(MID(C201,3,3)="220","C",IF(MID(C201,3,3)="138","S",""))&amp;IF(MID(C201,10,1)="D",2,1)&amp;" (5°)Tipo S"&amp;IF(MID(C201,3,3)="220","C",IF(MID(C201,3,3)="138","S",""))&amp;IF(MID(C201,10,1)="D",2,1)&amp;RIGHT(C201,2)</f>
        <v>Torre de suspensión tipo SC1 (5°)Tipo SC1±0</v>
      </c>
      <c r="E201" s="37" t="s">
        <v>2918</v>
      </c>
      <c r="F201" s="38">
        <v>0</v>
      </c>
      <c r="G201" s="39">
        <f>VLOOKUP(C201,'[14]Resumen Peso'!$B$1:$D$65536,3,0)*$C$14</f>
        <v>6974.5361220566028</v>
      </c>
      <c r="H201" s="40"/>
      <c r="I201" s="41"/>
      <c r="J201" s="42">
        <f>+VLOOKUP(C201,'[14]Resumen Peso'!$B$1:$D$65536,3,0)</f>
        <v>5351.7383090561289</v>
      </c>
    </row>
    <row r="202" spans="1:10" x14ac:dyDescent="0.25">
      <c r="A202" s="26"/>
      <c r="B202" s="34">
        <f t="shared" si="2"/>
        <v>186</v>
      </c>
      <c r="C202" s="35" t="s">
        <v>209</v>
      </c>
      <c r="D202" s="36" t="str">
        <f>+"Torre de suspensión tipo S"&amp;IF(MID(C202,3,3)="220","C",IF(MID(C202,3,3)="138","S",""))&amp;IF(MID(C202,10,1)="D",2,1)&amp;" (5°)Tipo S"&amp;IF(MID(C202,3,3)="220","C",IF(MID(C202,3,3)="138","S",""))&amp;IF(MID(C202,10,1)="D",2,1)&amp;RIGHT(C202,2)</f>
        <v>Torre de suspensión tipo SC1 (5°)Tipo SC1+3</v>
      </c>
      <c r="E202" s="37" t="s">
        <v>2918</v>
      </c>
      <c r="F202" s="38">
        <v>0</v>
      </c>
      <c r="G202" s="39">
        <f>VLOOKUP(C202,'[14]Resumen Peso'!$B$1:$D$65536,3,0)*$C$14</f>
        <v>7741.7350954828298</v>
      </c>
      <c r="H202" s="40"/>
      <c r="I202" s="41"/>
      <c r="J202" s="42">
        <f>+VLOOKUP(C202,'[14]Resumen Peso'!$B$1:$D$65536,3,0)</f>
        <v>5940.4295230523039</v>
      </c>
    </row>
    <row r="203" spans="1:10" x14ac:dyDescent="0.25">
      <c r="A203" s="26"/>
      <c r="B203" s="34">
        <f t="shared" si="2"/>
        <v>187</v>
      </c>
      <c r="C203" s="35" t="s">
        <v>210</v>
      </c>
      <c r="D203" s="36" t="str">
        <f>+"Torre de suspensión tipo S"&amp;IF(MID(C203,3,3)="220","C",IF(MID(C203,3,3)="138","S",""))&amp;IF(MID(C203,10,1)="D",2,1)&amp;" (5°)Tipo S"&amp;IF(MID(C203,3,3)="220","C",IF(MID(C203,3,3)="138","S",""))&amp;IF(MID(C203,10,1)="D",2,1)&amp;RIGHT(C203,2)</f>
        <v>Torre de suspensión tipo SC1 (5°)Tipo SC1+6</v>
      </c>
      <c r="E203" s="37" t="s">
        <v>2918</v>
      </c>
      <c r="F203" s="38">
        <v>0</v>
      </c>
      <c r="G203" s="39">
        <f>VLOOKUP(C203,'[14]Resumen Peso'!$B$1:$D$65536,3,0)*$C$14</f>
        <v>8508.934068909055</v>
      </c>
      <c r="H203" s="40"/>
      <c r="I203" s="41"/>
      <c r="J203" s="42">
        <f>+VLOOKUP(C203,'[14]Resumen Peso'!$B$1:$D$65536,3,0)</f>
        <v>6529.1207370484772</v>
      </c>
    </row>
    <row r="204" spans="1:10" x14ac:dyDescent="0.25">
      <c r="A204" s="26"/>
      <c r="B204" s="34">
        <f t="shared" si="2"/>
        <v>188</v>
      </c>
      <c r="C204" s="35" t="s">
        <v>211</v>
      </c>
      <c r="D204" s="36" t="str">
        <f>+"Torre de ángulo menor tipo A"&amp;IF(MID(C204,3,3)="220","C",IF(MID(C204,3,3)="138","S",""))&amp;IF(MID(C204,10,1)="D",2,1)&amp;" (30°)Tipo A"&amp;IF(MID(C204,3,3)="220","C",IF(MID(C204,3,3)="138","S",""))&amp;IF(MID(C204,10,1)="D",2,1)&amp;RIGHT(C204,2)</f>
        <v>Torre de ángulo menor tipo AC1 (30°)Tipo AC1-3</v>
      </c>
      <c r="E204" s="37" t="s">
        <v>2918</v>
      </c>
      <c r="F204" s="38">
        <v>0</v>
      </c>
      <c r="G204" s="39">
        <f>VLOOKUP(C204,'[14]Resumen Peso'!$B$1:$D$65536,3,0)*$C$14</f>
        <v>9539.1985957870129</v>
      </c>
      <c r="H204" s="40"/>
      <c r="I204" s="41"/>
      <c r="J204" s="42">
        <f>+VLOOKUP(C204,'[14]Resumen Peso'!$B$1:$D$65536,3,0)</f>
        <v>7319.6688165856312</v>
      </c>
    </row>
    <row r="205" spans="1:10" x14ac:dyDescent="0.25">
      <c r="A205" s="26"/>
      <c r="B205" s="34">
        <f t="shared" si="2"/>
        <v>189</v>
      </c>
      <c r="C205" s="35" t="s">
        <v>212</v>
      </c>
      <c r="D205" s="36" t="str">
        <f>+"Torre de ángulo menor tipo A"&amp;IF(MID(C205,3,3)="220","C",IF(MID(C205,3,3)="138","S",""))&amp;IF(MID(C205,10,1)="D",2,1)&amp;" (30°)Tipo A"&amp;IF(MID(C205,3,3)="220","C",IF(MID(C205,3,3)="138","S",""))&amp;IF(MID(C205,10,1)="D",2,1)&amp;RIGHT(C205,2)</f>
        <v>Torre de ángulo menor tipo AC1 (30°)Tipo AC1±0</v>
      </c>
      <c r="E205" s="37" t="s">
        <v>2918</v>
      </c>
      <c r="F205" s="38">
        <v>0</v>
      </c>
      <c r="G205" s="39">
        <f>VLOOKUP(C205,'[14]Resumen Peso'!$B$1:$D$65536,3,0)*$C$14</f>
        <v>10587.345833281923</v>
      </c>
      <c r="H205" s="40"/>
      <c r="I205" s="41"/>
      <c r="J205" s="42">
        <f>+VLOOKUP(C205,'[14]Resumen Peso'!$B$1:$D$65536,3,0)</f>
        <v>8123.9387531472039</v>
      </c>
    </row>
    <row r="206" spans="1:10" x14ac:dyDescent="0.25">
      <c r="A206" s="26"/>
      <c r="B206" s="34">
        <f t="shared" si="2"/>
        <v>190</v>
      </c>
      <c r="C206" s="35" t="s">
        <v>213</v>
      </c>
      <c r="D206" s="36" t="str">
        <f>+"Torre de ángulo menor tipo A"&amp;IF(MID(C206,3,3)="220","C",IF(MID(C206,3,3)="138","S",""))&amp;IF(MID(C206,10,1)="D",2,1)&amp;" (30°)Tipo A"&amp;IF(MID(C206,3,3)="220","C",IF(MID(C206,3,3)="138","S",""))&amp;IF(MID(C206,10,1)="D",2,1)&amp;RIGHT(C206,2)</f>
        <v>Torre de ángulo menor tipo AC1 (30°)Tipo AC1+3</v>
      </c>
      <c r="E206" s="37" t="s">
        <v>2918</v>
      </c>
      <c r="F206" s="38">
        <v>0</v>
      </c>
      <c r="G206" s="39">
        <f>VLOOKUP(C206,'[14]Resumen Peso'!$B$1:$D$65536,3,0)*$C$14</f>
        <v>11635.493070776834</v>
      </c>
      <c r="H206" s="40"/>
      <c r="I206" s="41"/>
      <c r="J206" s="42">
        <f>+VLOOKUP(C206,'[14]Resumen Peso'!$B$1:$D$65536,3,0)</f>
        <v>8928.2086897087775</v>
      </c>
    </row>
    <row r="207" spans="1:10" x14ac:dyDescent="0.25">
      <c r="A207" s="26"/>
      <c r="B207" s="34">
        <f t="shared" si="2"/>
        <v>191</v>
      </c>
      <c r="C207" s="35" t="s">
        <v>214</v>
      </c>
      <c r="D207" s="36" t="str">
        <f>+"Torre de ángulo mayor tipo B"&amp;IF(MID(C207,3,3)="220","C",IF(MID(C207,3,3)="138","S",""))&amp;IF(MID(C207,10,1)="D",2,1)&amp;" (65°)Tipo B"&amp;IF(MID(C207,3,3)="220","C",IF(MID(C207,3,3)="138","S",""))&amp;IF(MID(C207,10,1)="D",2,1)&amp;RIGHT(C207,2)</f>
        <v>Torre de ángulo mayor tipo BC1 (65°)Tipo BC1-3</v>
      </c>
      <c r="E207" s="37" t="s">
        <v>2918</v>
      </c>
      <c r="F207" s="38">
        <v>0</v>
      </c>
      <c r="G207" s="39">
        <f>VLOOKUP(C207,'[14]Resumen Peso'!$B$1:$D$65536,3,0)*$C$14</f>
        <v>12873.069099920825</v>
      </c>
      <c r="H207" s="40"/>
      <c r="I207" s="41"/>
      <c r="J207" s="42">
        <f>+VLOOKUP(C207,'[14]Resumen Peso'!$B$1:$D$65536,3,0)</f>
        <v>9877.8321384416613</v>
      </c>
    </row>
    <row r="208" spans="1:10" x14ac:dyDescent="0.25">
      <c r="A208" s="26"/>
      <c r="B208" s="34">
        <f t="shared" si="2"/>
        <v>192</v>
      </c>
      <c r="C208" s="35" t="s">
        <v>215</v>
      </c>
      <c r="D208" s="36" t="str">
        <f>+"Torre de ángulo mayor tipo B"&amp;IF(MID(C208,3,3)="220","C",IF(MID(C208,3,3)="138","S",""))&amp;IF(MID(C208,10,1)="D",2,1)&amp;" (65°)Tipo B"&amp;IF(MID(C208,3,3)="220","C",IF(MID(C208,3,3)="138","S",""))&amp;IF(MID(C208,10,1)="D",2,1)&amp;RIGHT(C208,2)</f>
        <v>Torre de ángulo mayor tipo BC1 (65°)Tipo BC1±0</v>
      </c>
      <c r="E208" s="37" t="s">
        <v>2918</v>
      </c>
      <c r="F208" s="38">
        <v>0</v>
      </c>
      <c r="G208" s="39">
        <f>VLOOKUP(C208,'[14]Resumen Peso'!$B$1:$D$65536,3,0)*$C$14</f>
        <v>14335.266258263724</v>
      </c>
      <c r="H208" s="40"/>
      <c r="I208" s="41"/>
      <c r="J208" s="42">
        <f>+VLOOKUP(C208,'[14]Resumen Peso'!$B$1:$D$65536,3,0)</f>
        <v>10999.813071761315</v>
      </c>
    </row>
    <row r="209" spans="1:10" x14ac:dyDescent="0.25">
      <c r="A209" s="26"/>
      <c r="B209" s="34">
        <f t="shared" si="2"/>
        <v>193</v>
      </c>
      <c r="C209" s="35" t="s">
        <v>216</v>
      </c>
      <c r="D209" s="36" t="str">
        <f>+"Torre de ángulo mayor tipo B"&amp;IF(MID(C209,3,3)="220","C",IF(MID(C209,3,3)="138","S",""))&amp;IF(MID(C209,10,1)="D",2,1)&amp;" (65°)Tipo B"&amp;IF(MID(C209,3,3)="220","C",IF(MID(C209,3,3)="138","S",""))&amp;IF(MID(C209,10,1)="D",2,1)&amp;RIGHT(C209,2)</f>
        <v>Torre de ángulo mayor tipo BC1 (65°)Tipo BC1+3</v>
      </c>
      <c r="E209" s="37" t="s">
        <v>2918</v>
      </c>
      <c r="F209" s="38">
        <v>0</v>
      </c>
      <c r="G209" s="39">
        <f>VLOOKUP(C209,'[14]Resumen Peso'!$B$1:$D$65536,3,0)*$C$14</f>
        <v>16055.498209255373</v>
      </c>
      <c r="H209" s="40"/>
      <c r="I209" s="41"/>
      <c r="J209" s="42">
        <f>+VLOOKUP(C209,'[14]Resumen Peso'!$B$1:$D$65536,3,0)</f>
        <v>12319.790640372674</v>
      </c>
    </row>
    <row r="210" spans="1:10" x14ac:dyDescent="0.25">
      <c r="A210" s="26"/>
      <c r="B210" s="34">
        <f t="shared" ref="B210:B273" si="3">1+B209</f>
        <v>194</v>
      </c>
      <c r="C210" s="35" t="s">
        <v>217</v>
      </c>
      <c r="D210" s="36" t="str">
        <f>+"Torre de anclaje, retención intermedia y terminal (15°) Tipo R"&amp;IF(MID(C210,3,3)="220","C",IF(MID(C210,3,3)="138","S",""))&amp;IF(MID(C210,10,1)="D",2,1)&amp;RIGHT(C210,2)</f>
        <v>Torre de anclaje, retención intermedia y terminal (15°) Tipo RC1-3</v>
      </c>
      <c r="E210" s="37" t="s">
        <v>2918</v>
      </c>
      <c r="F210" s="38">
        <v>0</v>
      </c>
      <c r="G210" s="39">
        <f>VLOOKUP(C210,'[14]Resumen Peso'!$B$1:$D$65536,3,0)*$C$14</f>
        <v>16574.907911591039</v>
      </c>
      <c r="H210" s="40"/>
      <c r="I210" s="41"/>
      <c r="J210" s="42">
        <f>+VLOOKUP(C210,'[14]Resumen Peso'!$B$1:$D$65536,3,0)</f>
        <v>12718.346867401799</v>
      </c>
    </row>
    <row r="211" spans="1:10" x14ac:dyDescent="0.25">
      <c r="A211" s="26"/>
      <c r="B211" s="34">
        <f t="shared" si="3"/>
        <v>195</v>
      </c>
      <c r="C211" s="35" t="s">
        <v>218</v>
      </c>
      <c r="D211" s="36" t="str">
        <f>+"Torre de anclaje, retención intermedia y terminal (15°) Tipo R"&amp;IF(MID(C211,3,3)="220","C",IF(MID(C211,3,3)="138","S",""))&amp;IF(MID(C211,10,1)="D",2,1)&amp;RIGHT(C211,2)</f>
        <v>Torre de anclaje, retención intermedia y terminal (15°) Tipo RC1±0</v>
      </c>
      <c r="E211" s="37" t="s">
        <v>2918</v>
      </c>
      <c r="F211" s="38">
        <v>0</v>
      </c>
      <c r="G211" s="39">
        <f>VLOOKUP(C211,'[14]Resumen Peso'!$B$1:$D$65536,3,0)*$C$14</f>
        <v>18478.158206901939</v>
      </c>
      <c r="H211" s="40"/>
      <c r="I211" s="41"/>
      <c r="J211" s="42">
        <f>+VLOOKUP(C211,'[14]Resumen Peso'!$B$1:$D$65536,3,0)</f>
        <v>14178.759049500333</v>
      </c>
    </row>
    <row r="212" spans="1:10" x14ac:dyDescent="0.25">
      <c r="A212" s="26"/>
      <c r="B212" s="34">
        <f t="shared" si="3"/>
        <v>196</v>
      </c>
      <c r="C212" s="35" t="s">
        <v>219</v>
      </c>
      <c r="D212" s="36" t="str">
        <f>+"Torre de anclaje, retención intermedia y terminal (15°) Tipo R"&amp;IF(MID(C212,3,3)="220","C",IF(MID(C212,3,3)="138","S",""))&amp;IF(MID(C212,10,1)="D",2,1)&amp;RIGHT(C212,2)</f>
        <v>Torre de anclaje, retención intermedia y terminal (15°) Tipo RC1+3</v>
      </c>
      <c r="E212" s="37" t="s">
        <v>2918</v>
      </c>
      <c r="F212" s="38">
        <v>0</v>
      </c>
      <c r="G212" s="39">
        <f>VLOOKUP(C212,'[14]Resumen Peso'!$B$1:$D$65536,3,0)*$C$14</f>
        <v>20381.408502212838</v>
      </c>
      <c r="H212" s="40"/>
      <c r="I212" s="41"/>
      <c r="J212" s="42">
        <f>+VLOOKUP(C212,'[14]Resumen Peso'!$B$1:$D$65536,3,0)</f>
        <v>15639.171231598868</v>
      </c>
    </row>
    <row r="213" spans="1:10" x14ac:dyDescent="0.25">
      <c r="A213" s="26"/>
      <c r="B213" s="34">
        <f t="shared" si="3"/>
        <v>197</v>
      </c>
      <c r="C213" s="35" t="s">
        <v>220</v>
      </c>
      <c r="D213" s="36" t="str">
        <f>+"Torre de suspensión tipo S"&amp;IF(MID(C213,3,3)="220","C",IF(MID(C213,3,3)="138","S",""))&amp;IF(MID(C213,10,1)="D",2,1)&amp;" (5°)Tipo S"&amp;IF(MID(C213,3,3)="220","C",IF(MID(C213,3,3)="138","S",""))&amp;IF(MID(C213,10,1)="D",2,1)&amp;RIGHT(C213,2)</f>
        <v>Torre de suspensión tipo SC1 (5°)Tipo SC1-6</v>
      </c>
      <c r="E213" s="37" t="s">
        <v>2918</v>
      </c>
      <c r="F213" s="38">
        <v>0</v>
      </c>
      <c r="G213" s="39">
        <f>VLOOKUP(C213,'[14]Resumen Peso'!$B$1:$D$65536,3,0)*$C$14</f>
        <v>5030.4535507043911</v>
      </c>
      <c r="H213" s="40"/>
      <c r="I213" s="41"/>
      <c r="J213" s="42">
        <f>+VLOOKUP(C213,'[14]Resumen Peso'!$B$1:$D$65536,3,0)</f>
        <v>3859.9944868152238</v>
      </c>
    </row>
    <row r="214" spans="1:10" x14ac:dyDescent="0.25">
      <c r="A214" s="26"/>
      <c r="B214" s="34">
        <f t="shared" si="3"/>
        <v>198</v>
      </c>
      <c r="C214" s="35" t="s">
        <v>221</v>
      </c>
      <c r="D214" s="36" t="str">
        <f>+"Torre de suspensión tipo S"&amp;IF(MID(C214,3,3)="220","C",IF(MID(C214,3,3)="138","S",""))&amp;IF(MID(C214,10,1)="D",2,1)&amp;" (5°)Tipo S"&amp;IF(MID(C214,3,3)="220","C",IF(MID(C214,3,3)="138","S",""))&amp;IF(MID(C214,10,1)="D",2,1)&amp;RIGHT(C214,2)</f>
        <v>Torre de suspensión tipo SC1 (5°)Tipo SC1-3</v>
      </c>
      <c r="E214" s="37" t="s">
        <v>2918</v>
      </c>
      <c r="F214" s="38">
        <v>0</v>
      </c>
      <c r="G214" s="39">
        <f>VLOOKUP(C214,'[14]Resumen Peso'!$B$1:$D$65536,3,0)*$C$14</f>
        <v>5755.563972427547</v>
      </c>
      <c r="H214" s="40"/>
      <c r="I214" s="41"/>
      <c r="J214" s="42">
        <f>+VLOOKUP(C214,'[14]Resumen Peso'!$B$1:$D$65536,3,0)</f>
        <v>4416.3900885183193</v>
      </c>
    </row>
    <row r="215" spans="1:10" x14ac:dyDescent="0.25">
      <c r="A215" s="26"/>
      <c r="B215" s="34">
        <f t="shared" si="3"/>
        <v>199</v>
      </c>
      <c r="C215" s="35" t="s">
        <v>222</v>
      </c>
      <c r="D215" s="36" t="str">
        <f>+"Torre de suspensión tipo S"&amp;IF(MID(C215,3,3)="220","C",IF(MID(C215,3,3)="138","S",""))&amp;IF(MID(C215,10,1)="D",2,1)&amp;" (5°)Tipo S"&amp;IF(MID(C215,3,3)="220","C",IF(MID(C215,3,3)="138","S",""))&amp;IF(MID(C215,10,1)="D",2,1)&amp;RIGHT(C215,2)</f>
        <v>Torre de suspensión tipo SC1 (5°)Tipo SC1±0</v>
      </c>
      <c r="E215" s="37" t="s">
        <v>2918</v>
      </c>
      <c r="F215" s="38">
        <v>0</v>
      </c>
      <c r="G215" s="39">
        <f>VLOOKUP(C215,'[14]Resumen Peso'!$B$1:$D$65536,3,0)*$C$14</f>
        <v>6474.2001939567454</v>
      </c>
      <c r="H215" s="40"/>
      <c r="I215" s="41"/>
      <c r="J215" s="42">
        <f>+VLOOKUP(C215,'[14]Resumen Peso'!$B$1:$D$65536,3,0)</f>
        <v>4967.8178723490655</v>
      </c>
    </row>
    <row r="216" spans="1:10" x14ac:dyDescent="0.25">
      <c r="A216" s="26"/>
      <c r="B216" s="34">
        <f t="shared" si="3"/>
        <v>200</v>
      </c>
      <c r="C216" s="35" t="s">
        <v>223</v>
      </c>
      <c r="D216" s="36" t="str">
        <f>+"Torre de suspensión tipo S"&amp;IF(MID(C216,3,3)="220","C",IF(MID(C216,3,3)="138","S",""))&amp;IF(MID(C216,10,1)="D",2,1)&amp;" (5°)Tipo S"&amp;IF(MID(C216,3,3)="220","C",IF(MID(C216,3,3)="138","S",""))&amp;IF(MID(C216,10,1)="D",2,1)&amp;RIGHT(C216,2)</f>
        <v>Torre de suspensión tipo SC1 (5°)Tipo SC1+3</v>
      </c>
      <c r="E216" s="37" t="s">
        <v>2918</v>
      </c>
      <c r="F216" s="38">
        <v>0</v>
      </c>
      <c r="G216" s="39">
        <f>VLOOKUP(C216,'[14]Resumen Peso'!$B$1:$D$65536,3,0)*$C$14</f>
        <v>7186.362215291987</v>
      </c>
      <c r="H216" s="40"/>
      <c r="I216" s="41"/>
      <c r="J216" s="42">
        <f>+VLOOKUP(C216,'[14]Resumen Peso'!$B$1:$D$65536,3,0)</f>
        <v>5514.2778383074628</v>
      </c>
    </row>
    <row r="217" spans="1:10" x14ac:dyDescent="0.25">
      <c r="A217" s="26"/>
      <c r="B217" s="34">
        <f t="shared" si="3"/>
        <v>201</v>
      </c>
      <c r="C217" s="35" t="s">
        <v>224</v>
      </c>
      <c r="D217" s="36" t="str">
        <f>+"Torre de suspensión tipo S"&amp;IF(MID(C217,3,3)="220","C",IF(MID(C217,3,3)="138","S",""))&amp;IF(MID(C217,10,1)="D",2,1)&amp;" (5°)Tipo S"&amp;IF(MID(C217,3,3)="220","C",IF(MID(C217,3,3)="138","S",""))&amp;IF(MID(C217,10,1)="D",2,1)&amp;RIGHT(C217,2)</f>
        <v>Torre de suspensión tipo SC1 (5°)Tipo SC1+6</v>
      </c>
      <c r="E217" s="37" t="s">
        <v>2918</v>
      </c>
      <c r="F217" s="38">
        <v>0</v>
      </c>
      <c r="G217" s="39">
        <f>VLOOKUP(C217,'[14]Resumen Peso'!$B$1:$D$65536,3,0)*$C$14</f>
        <v>7898.5242366272296</v>
      </c>
      <c r="H217" s="40"/>
      <c r="I217" s="41"/>
      <c r="J217" s="42">
        <f>+VLOOKUP(C217,'[14]Resumen Peso'!$B$1:$D$65536,3,0)</f>
        <v>6060.7378042658602</v>
      </c>
    </row>
    <row r="218" spans="1:10" x14ac:dyDescent="0.25">
      <c r="A218" s="26"/>
      <c r="B218" s="34">
        <f t="shared" si="3"/>
        <v>202</v>
      </c>
      <c r="C218" s="35" t="s">
        <v>225</v>
      </c>
      <c r="D218" s="36" t="str">
        <f>+"Torre de ángulo menor tipo A"&amp;IF(MID(C218,3,3)="220","C",IF(MID(C218,3,3)="138","S",""))&amp;IF(MID(C218,10,1)="D",2,1)&amp;" (30°)Tipo A"&amp;IF(MID(C218,3,3)="220","C",IF(MID(C218,3,3)="138","S",""))&amp;IF(MID(C218,10,1)="D",2,1)&amp;RIGHT(C218,2)</f>
        <v>Torre de ángulo menor tipo AC1 (30°)Tipo AC1-3</v>
      </c>
      <c r="E218" s="37" t="s">
        <v>2918</v>
      </c>
      <c r="F218" s="38">
        <v>0</v>
      </c>
      <c r="G218" s="39">
        <f>VLOOKUP(C218,'[14]Resumen Peso'!$B$1:$D$65536,3,0)*$C$14</f>
        <v>8854.8801408781328</v>
      </c>
      <c r="H218" s="40"/>
      <c r="I218" s="41"/>
      <c r="J218" s="42">
        <f>+VLOOKUP(C218,'[14]Resumen Peso'!$B$1:$D$65536,3,0)</f>
        <v>6794.5739247335196</v>
      </c>
    </row>
    <row r="219" spans="1:10" x14ac:dyDescent="0.25">
      <c r="A219" s="26"/>
      <c r="B219" s="34">
        <f t="shared" si="3"/>
        <v>203</v>
      </c>
      <c r="C219" s="35" t="s">
        <v>226</v>
      </c>
      <c r="D219" s="36" t="str">
        <f>+"Torre de ángulo menor tipo A"&amp;IF(MID(C219,3,3)="220","C",IF(MID(C219,3,3)="138","S",""))&amp;IF(MID(C219,10,1)="D",2,1)&amp;" (30°)Tipo A"&amp;IF(MID(C219,3,3)="220","C",IF(MID(C219,3,3)="138","S",""))&amp;IF(MID(C219,10,1)="D",2,1)&amp;RIGHT(C219,2)</f>
        <v>Torre de ángulo menor tipo AC1 (30°)Tipo AC1±0</v>
      </c>
      <c r="E219" s="37" t="s">
        <v>2918</v>
      </c>
      <c r="F219" s="38">
        <v>0</v>
      </c>
      <c r="G219" s="39">
        <f>VLOOKUP(C219,'[14]Resumen Peso'!$B$1:$D$65536,3,0)*$C$14</f>
        <v>9827.83589442634</v>
      </c>
      <c r="H219" s="40"/>
      <c r="I219" s="41"/>
      <c r="J219" s="42">
        <f>+VLOOKUP(C219,'[14]Resumen Peso'!$B$1:$D$65536,3,0)</f>
        <v>7541.1475302258814</v>
      </c>
    </row>
    <row r="220" spans="1:10" x14ac:dyDescent="0.25">
      <c r="A220" s="26"/>
      <c r="B220" s="34">
        <f t="shared" si="3"/>
        <v>204</v>
      </c>
      <c r="C220" s="35" t="s">
        <v>227</v>
      </c>
      <c r="D220" s="36" t="str">
        <f>+"Torre de ángulo menor tipo A"&amp;IF(MID(C220,3,3)="220","C",IF(MID(C220,3,3)="138","S",""))&amp;IF(MID(C220,10,1)="D",2,1)&amp;" (30°)Tipo A"&amp;IF(MID(C220,3,3)="220","C",IF(MID(C220,3,3)="138","S",""))&amp;IF(MID(C220,10,1)="D",2,1)&amp;RIGHT(C220,2)</f>
        <v>Torre de ángulo menor tipo AC1 (30°)Tipo AC1+3</v>
      </c>
      <c r="E220" s="37" t="s">
        <v>2918</v>
      </c>
      <c r="F220" s="38">
        <v>0</v>
      </c>
      <c r="G220" s="39">
        <f>VLOOKUP(C220,'[14]Resumen Peso'!$B$1:$D$65536,3,0)*$C$14</f>
        <v>10800.791647974547</v>
      </c>
      <c r="H220" s="40"/>
      <c r="I220" s="41"/>
      <c r="J220" s="42">
        <f>+VLOOKUP(C220,'[14]Resumen Peso'!$B$1:$D$65536,3,0)</f>
        <v>8287.7211357182441</v>
      </c>
    </row>
    <row r="221" spans="1:10" x14ac:dyDescent="0.25">
      <c r="A221" s="26"/>
      <c r="B221" s="34">
        <f t="shared" si="3"/>
        <v>205</v>
      </c>
      <c r="C221" s="35" t="s">
        <v>228</v>
      </c>
      <c r="D221" s="36" t="str">
        <f>+"Torre de ángulo mayor tipo B"&amp;IF(MID(C221,3,3)="220","C",IF(MID(C221,3,3)="138","S",""))&amp;IF(MID(C221,10,1)="D",2,1)&amp;" (65°)Tipo B"&amp;IF(MID(C221,3,3)="220","C",IF(MID(C221,3,3)="138","S",""))&amp;IF(MID(C221,10,1)="D",2,1)&amp;RIGHT(C221,2)</f>
        <v>Torre de ángulo mayor tipo BC1 (65°)Tipo BC1-3</v>
      </c>
      <c r="E221" s="37" t="s">
        <v>2918</v>
      </c>
      <c r="F221" s="38">
        <v>0</v>
      </c>
      <c r="G221" s="39">
        <f>VLOOKUP(C221,'[14]Resumen Peso'!$B$1:$D$65536,3,0)*$C$14</f>
        <v>11949.587041345831</v>
      </c>
      <c r="H221" s="40"/>
      <c r="I221" s="41"/>
      <c r="J221" s="42">
        <f>+VLOOKUP(C221,'[14]Resumen Peso'!$B$1:$D$65536,3,0)</f>
        <v>9169.220952821408</v>
      </c>
    </row>
    <row r="222" spans="1:10" x14ac:dyDescent="0.25">
      <c r="A222" s="26"/>
      <c r="B222" s="34">
        <f t="shared" si="3"/>
        <v>206</v>
      </c>
      <c r="C222" s="35" t="s">
        <v>229</v>
      </c>
      <c r="D222" s="36" t="str">
        <f>+"Torre de ángulo mayor tipo B"&amp;IF(MID(C222,3,3)="220","C",IF(MID(C222,3,3)="138","S",""))&amp;IF(MID(C222,10,1)="D",2,1)&amp;" (65°)Tipo B"&amp;IF(MID(C222,3,3)="220","C",IF(MID(C222,3,3)="138","S",""))&amp;IF(MID(C222,10,1)="D",2,1)&amp;RIGHT(C222,2)</f>
        <v>Torre de ángulo mayor tipo BC1 (65°)Tipo BC1±0</v>
      </c>
      <c r="E222" s="37" t="s">
        <v>2918</v>
      </c>
      <c r="F222" s="38">
        <v>0</v>
      </c>
      <c r="G222" s="39">
        <f>VLOOKUP(C222,'[14]Resumen Peso'!$B$1:$D$65536,3,0)*$C$14</f>
        <v>13306.889801053265</v>
      </c>
      <c r="H222" s="40"/>
      <c r="I222" s="41"/>
      <c r="J222" s="42">
        <f>+VLOOKUP(C222,'[14]Resumen Peso'!$B$1:$D$65536,3,0)</f>
        <v>10210.713755925844</v>
      </c>
    </row>
    <row r="223" spans="1:10" x14ac:dyDescent="0.25">
      <c r="A223" s="26"/>
      <c r="B223" s="34">
        <f t="shared" si="3"/>
        <v>207</v>
      </c>
      <c r="C223" s="35" t="s">
        <v>230</v>
      </c>
      <c r="D223" s="36" t="str">
        <f>+"Torre de ángulo mayor tipo B"&amp;IF(MID(C223,3,3)="220","C",IF(MID(C223,3,3)="138","S",""))&amp;IF(MID(C223,10,1)="D",2,1)&amp;" (65°)Tipo B"&amp;IF(MID(C223,3,3)="220","C",IF(MID(C223,3,3)="138","S",""))&amp;IF(MID(C223,10,1)="D",2,1)&amp;RIGHT(C223,2)</f>
        <v>Torre de ángulo mayor tipo BC1 (65°)Tipo BC1+3</v>
      </c>
      <c r="E223" s="37" t="s">
        <v>2918</v>
      </c>
      <c r="F223" s="38">
        <v>0</v>
      </c>
      <c r="G223" s="39">
        <f>VLOOKUP(C223,'[14]Resumen Peso'!$B$1:$D$65536,3,0)*$C$14</f>
        <v>14903.716577179659</v>
      </c>
      <c r="H223" s="40"/>
      <c r="I223" s="41"/>
      <c r="J223" s="42">
        <f>+VLOOKUP(C223,'[14]Resumen Peso'!$B$1:$D$65536,3,0)</f>
        <v>11435.999406636947</v>
      </c>
    </row>
    <row r="224" spans="1:10" x14ac:dyDescent="0.25">
      <c r="A224" s="26"/>
      <c r="B224" s="34">
        <f t="shared" si="3"/>
        <v>208</v>
      </c>
      <c r="C224" s="35" t="s">
        <v>231</v>
      </c>
      <c r="D224" s="36" t="str">
        <f>+"Torre de anclaje, retención intermedia y terminal (15°) Tipo R"&amp;IF(MID(C224,3,3)="220","C",IF(MID(C224,3,3)="138","S",""))&amp;IF(MID(C224,10,1)="D",2,1)&amp;RIGHT(C224,2)</f>
        <v>Torre de anclaje, retención intermedia y terminal (15°) Tipo RC1-3</v>
      </c>
      <c r="E224" s="37" t="s">
        <v>2918</v>
      </c>
      <c r="F224" s="38">
        <v>0</v>
      </c>
      <c r="G224" s="39">
        <f>VLOOKUP(C224,'[14]Resumen Peso'!$B$1:$D$65536,3,0)*$C$14</f>
        <v>15385.865115341219</v>
      </c>
      <c r="H224" s="40"/>
      <c r="I224" s="41"/>
      <c r="J224" s="42">
        <f>+VLOOKUP(C224,'[14]Resumen Peso'!$B$1:$D$65536,3,0)</f>
        <v>11805.964198155407</v>
      </c>
    </row>
    <row r="225" spans="1:10" x14ac:dyDescent="0.25">
      <c r="A225" s="26"/>
      <c r="B225" s="34">
        <f t="shared" si="3"/>
        <v>209</v>
      </c>
      <c r="C225" s="35" t="s">
        <v>232</v>
      </c>
      <c r="D225" s="36" t="str">
        <f>+"Torre de anclaje, retención intermedia y terminal (15°) Tipo R"&amp;IF(MID(C225,3,3)="220","C",IF(MID(C225,3,3)="138","S",""))&amp;IF(MID(C225,10,1)="D",2,1)&amp;RIGHT(C225,2)</f>
        <v>Torre de anclaje, retención intermedia y terminal (15°) Tipo RC1±0</v>
      </c>
      <c r="E225" s="37" t="s">
        <v>2918</v>
      </c>
      <c r="F225" s="38">
        <v>0</v>
      </c>
      <c r="G225" s="39">
        <f>VLOOKUP(C225,'[14]Resumen Peso'!$B$1:$D$65536,3,0)*$C$14</f>
        <v>17152.580953557655</v>
      </c>
      <c r="H225" s="40"/>
      <c r="I225" s="41"/>
      <c r="J225" s="42">
        <f>+VLOOKUP(C225,'[14]Resumen Peso'!$B$1:$D$65536,3,0)</f>
        <v>13161.610031388413</v>
      </c>
    </row>
    <row r="226" spans="1:10" x14ac:dyDescent="0.25">
      <c r="A226" s="26"/>
      <c r="B226" s="34">
        <f t="shared" si="3"/>
        <v>210</v>
      </c>
      <c r="C226" s="35" t="s">
        <v>233</v>
      </c>
      <c r="D226" s="36" t="str">
        <f>+"Torre de anclaje, retención intermedia y terminal (15°) Tipo R"&amp;IF(MID(C226,3,3)="220","C",IF(MID(C226,3,3)="138","S",""))&amp;IF(MID(C226,10,1)="D",2,1)&amp;RIGHT(C226,2)</f>
        <v>Torre de anclaje, retención intermedia y terminal (15°) Tipo RC1+3</v>
      </c>
      <c r="E226" s="37" t="s">
        <v>2918</v>
      </c>
      <c r="F226" s="38">
        <v>0</v>
      </c>
      <c r="G226" s="39">
        <f>VLOOKUP(C226,'[14]Resumen Peso'!$B$1:$D$65536,3,0)*$C$14</f>
        <v>18919.296791774093</v>
      </c>
      <c r="H226" s="40"/>
      <c r="I226" s="41"/>
      <c r="J226" s="42">
        <f>+VLOOKUP(C226,'[14]Resumen Peso'!$B$1:$D$65536,3,0)</f>
        <v>14517.255864621418</v>
      </c>
    </row>
    <row r="227" spans="1:10" x14ac:dyDescent="0.25">
      <c r="A227" s="26"/>
      <c r="B227" s="34">
        <f t="shared" si="3"/>
        <v>211</v>
      </c>
      <c r="C227" s="35" t="s">
        <v>234</v>
      </c>
      <c r="D227" s="36" t="str">
        <f>+"Torre de suspensión tipo S"&amp;IF(MID(C227,3,3)="220","C",IF(MID(C227,3,3)="138","S",""))&amp;IF(MID(C227,10,1)="D",2,1)&amp;" (5°)Tipo S"&amp;IF(MID(C227,3,3)="220","C",IF(MID(C227,3,3)="138","S",""))&amp;IF(MID(C227,10,1)="D",2,1)&amp;RIGHT(C227,2)</f>
        <v>Torre de suspensión tipo SC1 (5°)Tipo SC1-6</v>
      </c>
      <c r="E227" s="37" t="s">
        <v>2918</v>
      </c>
      <c r="F227" s="38">
        <v>0</v>
      </c>
      <c r="G227" s="39">
        <f>VLOOKUP(C227,'[14]Resumen Peso'!$B$1:$D$65536,3,0)*$C$14</f>
        <v>6190.4669665694282</v>
      </c>
      <c r="H227" s="40"/>
      <c r="I227" s="41"/>
      <c r="J227" s="42">
        <f>+VLOOKUP(C227,'[14]Resumen Peso'!$B$1:$D$65536,3,0)</f>
        <v>4750.1021768551718</v>
      </c>
    </row>
    <row r="228" spans="1:10" x14ac:dyDescent="0.25">
      <c r="A228" s="26"/>
      <c r="B228" s="34">
        <f t="shared" si="3"/>
        <v>212</v>
      </c>
      <c r="C228" s="35" t="s">
        <v>235</v>
      </c>
      <c r="D228" s="36" t="str">
        <f>+"Torre de suspensión tipo S"&amp;IF(MID(C228,3,3)="220","C",IF(MID(C228,3,3)="138","S",""))&amp;IF(MID(C228,10,1)="D",2,1)&amp;" (5°)Tipo S"&amp;IF(MID(C228,3,3)="220","C",IF(MID(C228,3,3)="138","S",""))&amp;IF(MID(C228,10,1)="D",2,1)&amp;RIGHT(C228,2)</f>
        <v>Torre de suspensión tipo SC1 (5°)Tipo SC1-3</v>
      </c>
      <c r="E228" s="37" t="s">
        <v>2918</v>
      </c>
      <c r="F228" s="38">
        <v>0</v>
      </c>
      <c r="G228" s="39">
        <f>VLOOKUP(C228,'[14]Resumen Peso'!$B$1:$D$65536,3,0)*$C$14</f>
        <v>7082.786529318174</v>
      </c>
      <c r="H228" s="40"/>
      <c r="I228" s="41"/>
      <c r="J228" s="42">
        <f>+VLOOKUP(C228,'[14]Resumen Peso'!$B$1:$D$65536,3,0)</f>
        <v>5434.8015897351961</v>
      </c>
    </row>
    <row r="229" spans="1:10" x14ac:dyDescent="0.25">
      <c r="A229" s="26"/>
      <c r="B229" s="34">
        <f t="shared" si="3"/>
        <v>213</v>
      </c>
      <c r="C229" s="35" t="s">
        <v>236</v>
      </c>
      <c r="D229" s="36" t="str">
        <f>+"Torre de suspensión tipo S"&amp;IF(MID(C229,3,3)="220","C",IF(MID(C229,3,3)="138","S",""))&amp;IF(MID(C229,10,1)="D",2,1)&amp;" (5°)Tipo S"&amp;IF(MID(C229,3,3)="220","C",IF(MID(C229,3,3)="138","S",""))&amp;IF(MID(C229,10,1)="D",2,1)&amp;RIGHT(C229,2)</f>
        <v>Torre de suspensión tipo SC1 (5°)Tipo SC1±0</v>
      </c>
      <c r="E229" s="37" t="s">
        <v>2918</v>
      </c>
      <c r="F229" s="38">
        <v>0</v>
      </c>
      <c r="G229" s="39">
        <f>VLOOKUP(C229,'[14]Resumen Peso'!$B$1:$D$65536,3,0)*$C$14</f>
        <v>7967.1389531138066</v>
      </c>
      <c r="H229" s="40"/>
      <c r="I229" s="41"/>
      <c r="J229" s="42">
        <f>+VLOOKUP(C229,'[14]Resumen Peso'!$B$1:$D$65536,3,0)</f>
        <v>6113.3876150002206</v>
      </c>
    </row>
    <row r="230" spans="1:10" x14ac:dyDescent="0.25">
      <c r="A230" s="26"/>
      <c r="B230" s="34">
        <f t="shared" si="3"/>
        <v>214</v>
      </c>
      <c r="C230" s="35" t="s">
        <v>237</v>
      </c>
      <c r="D230" s="36" t="str">
        <f>+"Torre de suspensión tipo S"&amp;IF(MID(C230,3,3)="220","C",IF(MID(C230,3,3)="138","S",""))&amp;IF(MID(C230,10,1)="D",2,1)&amp;" (5°)Tipo S"&amp;IF(MID(C230,3,3)="220","C",IF(MID(C230,3,3)="138","S",""))&amp;IF(MID(C230,10,1)="D",2,1)&amp;RIGHT(C230,2)</f>
        <v>Torre de suspensión tipo SC1 (5°)Tipo SC1+3</v>
      </c>
      <c r="E230" s="37" t="s">
        <v>2918</v>
      </c>
      <c r="F230" s="38">
        <v>0</v>
      </c>
      <c r="G230" s="39">
        <f>VLOOKUP(C230,'[14]Resumen Peso'!$B$1:$D$65536,3,0)*$C$14</f>
        <v>8843.524237956326</v>
      </c>
      <c r="H230" s="40"/>
      <c r="I230" s="41"/>
      <c r="J230" s="42">
        <f>+VLOOKUP(C230,'[14]Resumen Peso'!$B$1:$D$65536,3,0)</f>
        <v>6785.8602526502455</v>
      </c>
    </row>
    <row r="231" spans="1:10" x14ac:dyDescent="0.25">
      <c r="A231" s="26"/>
      <c r="B231" s="34">
        <f t="shared" si="3"/>
        <v>215</v>
      </c>
      <c r="C231" s="35" t="s">
        <v>238</v>
      </c>
      <c r="D231" s="36" t="str">
        <f>+"Torre de suspensión tipo S"&amp;IF(MID(C231,3,3)="220","C",IF(MID(C231,3,3)="138","S",""))&amp;IF(MID(C231,10,1)="D",2,1)&amp;" (5°)Tipo S"&amp;IF(MID(C231,3,3)="220","C",IF(MID(C231,3,3)="138","S",""))&amp;IF(MID(C231,10,1)="D",2,1)&amp;RIGHT(C231,2)</f>
        <v>Torre de suspensión tipo SC1 (5°)Tipo SC1+6</v>
      </c>
      <c r="E231" s="37" t="s">
        <v>2918</v>
      </c>
      <c r="F231" s="38">
        <v>0</v>
      </c>
      <c r="G231" s="39">
        <f>VLOOKUP(C231,'[14]Resumen Peso'!$B$1:$D$65536,3,0)*$C$14</f>
        <v>9719.9095227988437</v>
      </c>
      <c r="H231" s="40"/>
      <c r="I231" s="41"/>
      <c r="J231" s="42">
        <f>+VLOOKUP(C231,'[14]Resumen Peso'!$B$1:$D$65536,3,0)</f>
        <v>7458.3328903002694</v>
      </c>
    </row>
    <row r="232" spans="1:10" x14ac:dyDescent="0.25">
      <c r="A232" s="26"/>
      <c r="B232" s="34">
        <f t="shared" si="3"/>
        <v>216</v>
      </c>
      <c r="C232" s="35" t="s">
        <v>239</v>
      </c>
      <c r="D232" s="36" t="str">
        <f>+"Torre de ángulo menor tipo A"&amp;IF(MID(C232,3,3)="220","C",IF(MID(C232,3,3)="138","S",""))&amp;IF(MID(C232,10,1)="D",2,1)&amp;" (30°)Tipo A"&amp;IF(MID(C232,3,3)="220","C",IF(MID(C232,3,3)="138","S",""))&amp;IF(MID(C232,10,1)="D",2,1)&amp;RIGHT(C232,2)</f>
        <v>Torre de ángulo menor tipo AC1 (30°)Tipo AC1-3</v>
      </c>
      <c r="E232" s="37" t="s">
        <v>2918</v>
      </c>
      <c r="F232" s="38">
        <v>0</v>
      </c>
      <c r="G232" s="39">
        <f>VLOOKUP(C232,'[14]Resumen Peso'!$B$1:$D$65536,3,0)*$C$14</f>
        <v>10896.799354674909</v>
      </c>
      <c r="H232" s="40"/>
      <c r="I232" s="41"/>
      <c r="J232" s="42">
        <f>+VLOOKUP(C232,'[14]Resumen Peso'!$B$1:$D$65536,3,0)</f>
        <v>8361.3902820128715</v>
      </c>
    </row>
    <row r="233" spans="1:10" x14ac:dyDescent="0.25">
      <c r="A233" s="26"/>
      <c r="B233" s="34">
        <f t="shared" si="3"/>
        <v>217</v>
      </c>
      <c r="C233" s="35" t="s">
        <v>240</v>
      </c>
      <c r="D233" s="36" t="str">
        <f>+"Torre de ángulo menor tipo A"&amp;IF(MID(C233,3,3)="220","C",IF(MID(C233,3,3)="138","S",""))&amp;IF(MID(C233,10,1)="D",2,1)&amp;" (30°)Tipo A"&amp;IF(MID(C233,3,3)="220","C",IF(MID(C233,3,3)="138","S",""))&amp;IF(MID(C233,10,1)="D",2,1)&amp;RIGHT(C233,2)</f>
        <v>Torre de ángulo menor tipo AC1 (30°)Tipo AC1±0</v>
      </c>
      <c r="E233" s="37" t="s">
        <v>2918</v>
      </c>
      <c r="F233" s="38">
        <v>0</v>
      </c>
      <c r="G233" s="39">
        <f>VLOOKUP(C233,'[14]Resumen Peso'!$B$1:$D$65536,3,0)*$C$14</f>
        <v>12094.116930826758</v>
      </c>
      <c r="H233" s="40"/>
      <c r="I233" s="41"/>
      <c r="J233" s="42">
        <f>+VLOOKUP(C233,'[14]Resumen Peso'!$B$1:$D$65536,3,0)</f>
        <v>9280.1223995703349</v>
      </c>
    </row>
    <row r="234" spans="1:10" x14ac:dyDescent="0.25">
      <c r="A234" s="26"/>
      <c r="B234" s="34">
        <f t="shared" si="3"/>
        <v>218</v>
      </c>
      <c r="C234" s="35" t="s">
        <v>241</v>
      </c>
      <c r="D234" s="36" t="str">
        <f>+"Torre de ángulo menor tipo A"&amp;IF(MID(C234,3,3)="220","C",IF(MID(C234,3,3)="138","S",""))&amp;IF(MID(C234,10,1)="D",2,1)&amp;" (30°)Tipo A"&amp;IF(MID(C234,3,3)="220","C",IF(MID(C234,3,3)="138","S",""))&amp;IF(MID(C234,10,1)="D",2,1)&amp;RIGHT(C234,2)</f>
        <v>Torre de ángulo menor tipo AC1 (30°)Tipo AC1+3</v>
      </c>
      <c r="E234" s="37" t="s">
        <v>2918</v>
      </c>
      <c r="F234" s="38">
        <v>0</v>
      </c>
      <c r="G234" s="39">
        <f>VLOOKUP(C234,'[14]Resumen Peso'!$B$1:$D$65536,3,0)*$C$14</f>
        <v>13291.434506978609</v>
      </c>
      <c r="H234" s="40"/>
      <c r="I234" s="41"/>
      <c r="J234" s="42">
        <f>+VLOOKUP(C234,'[14]Resumen Peso'!$B$1:$D$65536,3,0)</f>
        <v>10198.854517127798</v>
      </c>
    </row>
    <row r="235" spans="1:10" x14ac:dyDescent="0.25">
      <c r="A235" s="26"/>
      <c r="B235" s="34">
        <f t="shared" si="3"/>
        <v>219</v>
      </c>
      <c r="C235" s="35" t="s">
        <v>242</v>
      </c>
      <c r="D235" s="36" t="str">
        <f>+"Torre de ángulo mayor tipo B"&amp;IF(MID(C235,3,3)="220","C",IF(MID(C235,3,3)="138","S",""))&amp;IF(MID(C235,10,1)="D",2,1)&amp;" (65°)Tipo B"&amp;IF(MID(C235,3,3)="220","C",IF(MID(C235,3,3)="138","S",""))&amp;IF(MID(C235,10,1)="D",2,1)&amp;RIGHT(C235,2)</f>
        <v>Torre de ángulo mayor tipo BC1 (65°)Tipo BC1-3</v>
      </c>
      <c r="E235" s="37" t="s">
        <v>2918</v>
      </c>
      <c r="F235" s="38">
        <v>0</v>
      </c>
      <c r="G235" s="39">
        <f>VLOOKUP(C235,'[14]Resumen Peso'!$B$1:$D$65536,3,0)*$C$14</f>
        <v>14705.140023256812</v>
      </c>
      <c r="H235" s="40"/>
      <c r="I235" s="41"/>
      <c r="J235" s="42">
        <f>+VLOOKUP(C235,'[14]Resumen Peso'!$B$1:$D$65536,3,0)</f>
        <v>11283.626584658376</v>
      </c>
    </row>
    <row r="236" spans="1:10" x14ac:dyDescent="0.25">
      <c r="A236" s="26"/>
      <c r="B236" s="34">
        <f t="shared" si="3"/>
        <v>220</v>
      </c>
      <c r="C236" s="35" t="s">
        <v>243</v>
      </c>
      <c r="D236" s="36" t="str">
        <f>+"Torre de ángulo mayor tipo B"&amp;IF(MID(C236,3,3)="220","C",IF(MID(C236,3,3)="138","S",""))&amp;IF(MID(C236,10,1)="D",2,1)&amp;" (65°)Tipo B"&amp;IF(MID(C236,3,3)="220","C",IF(MID(C236,3,3)="138","S",""))&amp;IF(MID(C236,10,1)="D",2,1)&amp;RIGHT(C236,2)</f>
        <v>Torre de ángulo mayor tipo BC1 (65°)Tipo BC1±0</v>
      </c>
      <c r="E236" s="37" t="s">
        <v>2918</v>
      </c>
      <c r="F236" s="38">
        <v>0</v>
      </c>
      <c r="G236" s="39">
        <f>VLOOKUP(C236,'[14]Resumen Peso'!$B$1:$D$65536,3,0)*$C$14</f>
        <v>16375.434324339432</v>
      </c>
      <c r="H236" s="40"/>
      <c r="I236" s="41"/>
      <c r="J236" s="42">
        <f>+VLOOKUP(C236,'[14]Resumen Peso'!$B$1:$D$65536,3,0)</f>
        <v>12565.285729018235</v>
      </c>
    </row>
    <row r="237" spans="1:10" x14ac:dyDescent="0.25">
      <c r="A237" s="26"/>
      <c r="B237" s="34">
        <f t="shared" si="3"/>
        <v>221</v>
      </c>
      <c r="C237" s="35" t="s">
        <v>244</v>
      </c>
      <c r="D237" s="36" t="str">
        <f>+"Torre de ángulo mayor tipo B"&amp;IF(MID(C237,3,3)="220","C",IF(MID(C237,3,3)="138","S",""))&amp;IF(MID(C237,10,1)="D",2,1)&amp;" (65°)Tipo B"&amp;IF(MID(C237,3,3)="220","C",IF(MID(C237,3,3)="138","S",""))&amp;IF(MID(C237,10,1)="D",2,1)&amp;RIGHT(C237,2)</f>
        <v>Torre de ángulo mayor tipo BC1 (65°)Tipo BC1+3</v>
      </c>
      <c r="E237" s="37" t="s">
        <v>2918</v>
      </c>
      <c r="F237" s="38">
        <v>0</v>
      </c>
      <c r="G237" s="39">
        <f>VLOOKUP(C237,'[14]Resumen Peso'!$B$1:$D$65536,3,0)*$C$14</f>
        <v>18340.486443260168</v>
      </c>
      <c r="H237" s="40"/>
      <c r="I237" s="41"/>
      <c r="J237" s="42">
        <f>+VLOOKUP(C237,'[14]Resumen Peso'!$B$1:$D$65536,3,0)</f>
        <v>14073.120016500425</v>
      </c>
    </row>
    <row r="238" spans="1:10" x14ac:dyDescent="0.25">
      <c r="A238" s="26"/>
      <c r="B238" s="34">
        <f t="shared" si="3"/>
        <v>222</v>
      </c>
      <c r="C238" s="35" t="s">
        <v>245</v>
      </c>
      <c r="D238" s="36" t="str">
        <f>+"Torre de anclaje, retención intermedia y terminal (15°) Tipo R"&amp;IF(MID(C238,3,3)="220","C",IF(MID(C238,3,3)="138","S",""))&amp;IF(MID(C238,10,1)="D",2,1)&amp;RIGHT(C238,2)</f>
        <v>Torre de anclaje, retención intermedia y terminal (15°) Tipo RC1-3</v>
      </c>
      <c r="E238" s="37" t="s">
        <v>2918</v>
      </c>
      <c r="F238" s="38">
        <v>0</v>
      </c>
      <c r="G238" s="39">
        <f>VLOOKUP(C238,'[14]Resumen Peso'!$B$1:$D$65536,3,0)*$C$14</f>
        <v>18933.817555133955</v>
      </c>
      <c r="H238" s="40"/>
      <c r="I238" s="41"/>
      <c r="J238" s="42">
        <f>+VLOOKUP(C238,'[14]Resumen Peso'!$B$1:$D$65536,3,0)</f>
        <v>14528.398014319941</v>
      </c>
    </row>
    <row r="239" spans="1:10" x14ac:dyDescent="0.25">
      <c r="A239" s="26"/>
      <c r="B239" s="34">
        <f t="shared" si="3"/>
        <v>223</v>
      </c>
      <c r="C239" s="35" t="s">
        <v>246</v>
      </c>
      <c r="D239" s="36" t="str">
        <f>+"Torre de anclaje, retención intermedia y terminal (15°) Tipo R"&amp;IF(MID(C239,3,3)="220","C",IF(MID(C239,3,3)="138","S",""))&amp;IF(MID(C239,10,1)="D",2,1)&amp;RIGHT(C239,2)</f>
        <v>Torre de anclaje, retención intermedia y terminal (15°) Tipo RC1±0</v>
      </c>
      <c r="E239" s="37" t="s">
        <v>2918</v>
      </c>
      <c r="F239" s="38">
        <v>0</v>
      </c>
      <c r="G239" s="39">
        <f>VLOOKUP(C239,'[14]Resumen Peso'!$B$1:$D$65536,3,0)*$C$14</f>
        <v>21107.934844073527</v>
      </c>
      <c r="H239" s="40"/>
      <c r="I239" s="41"/>
      <c r="J239" s="42">
        <f>+VLOOKUP(C239,'[14]Resumen Peso'!$B$1:$D$65536,3,0)</f>
        <v>16196.653304704503</v>
      </c>
    </row>
    <row r="240" spans="1:10" x14ac:dyDescent="0.25">
      <c r="A240" s="26"/>
      <c r="B240" s="34">
        <f t="shared" si="3"/>
        <v>224</v>
      </c>
      <c r="C240" s="35" t="s">
        <v>247</v>
      </c>
      <c r="D240" s="36" t="str">
        <f>+"Torre de anclaje, retención intermedia y terminal (15°) Tipo R"&amp;IF(MID(C240,3,3)="220","C",IF(MID(C240,3,3)="138","S",""))&amp;IF(MID(C240,10,1)="D",2,1)&amp;RIGHT(C240,2)</f>
        <v>Torre de anclaje, retención intermedia y terminal (15°) Tipo RC1+3</v>
      </c>
      <c r="E240" s="37" t="s">
        <v>2918</v>
      </c>
      <c r="F240" s="38">
        <v>0</v>
      </c>
      <c r="G240" s="39">
        <f>VLOOKUP(C240,'[14]Resumen Peso'!$B$1:$D$65536,3,0)*$C$14</f>
        <v>23282.052133013098</v>
      </c>
      <c r="H240" s="40"/>
      <c r="I240" s="41"/>
      <c r="J240" s="42">
        <f>+VLOOKUP(C240,'[14]Resumen Peso'!$B$1:$D$65536,3,0)</f>
        <v>17864.908595089066</v>
      </c>
    </row>
    <row r="241" spans="1:10" x14ac:dyDescent="0.25">
      <c r="A241" s="26"/>
      <c r="B241" s="34">
        <f t="shared" si="3"/>
        <v>225</v>
      </c>
      <c r="C241" s="35" t="s">
        <v>248</v>
      </c>
      <c r="D241" s="36" t="str">
        <f>+"Torre de suspensión tipo S"&amp;IF(MID(C241,3,3)="220","C",IF(MID(C241,3,3)="138","S",""))&amp;IF(MID(C241,10,1)="D",2,1)&amp;" (5°)Tipo S"&amp;IF(MID(C241,3,3)="220","C",IF(MID(C241,3,3)="138","S",""))&amp;IF(MID(C241,10,1)="D",2,1)&amp;RIGHT(C241,2)</f>
        <v>Torre de suspensión tipo SC1 (5°)Tipo SC1-6</v>
      </c>
      <c r="E241" s="37" t="s">
        <v>2918</v>
      </c>
      <c r="F241" s="38">
        <v>0</v>
      </c>
      <c r="G241" s="39">
        <f>VLOOKUP(C241,'[14]Resumen Peso'!$B$1:$D$65536,3,0)*$C$14</f>
        <v>5810.1422447380864</v>
      </c>
      <c r="H241" s="40"/>
      <c r="I241" s="41"/>
      <c r="J241" s="42">
        <f>+VLOOKUP(C241,'[14]Resumen Peso'!$B$1:$D$65536,3,0)</f>
        <v>4458.2693799370991</v>
      </c>
    </row>
    <row r="242" spans="1:10" x14ac:dyDescent="0.25">
      <c r="A242" s="26"/>
      <c r="B242" s="34">
        <f t="shared" si="3"/>
        <v>226</v>
      </c>
      <c r="C242" s="35" t="s">
        <v>249</v>
      </c>
      <c r="D242" s="36" t="str">
        <f>+"Torre de suspensión tipo S"&amp;IF(MID(C242,3,3)="220","C",IF(MID(C242,3,3)="138","S",""))&amp;IF(MID(C242,10,1)="D",2,1)&amp;" (5°)Tipo S"&amp;IF(MID(C242,3,3)="220","C",IF(MID(C242,3,3)="138","S",""))&amp;IF(MID(C242,10,1)="D",2,1)&amp;RIGHT(C242,2)</f>
        <v>Torre de suspensión tipo SC1 (5°)Tipo SC1-3</v>
      </c>
      <c r="E242" s="37" t="s">
        <v>2918</v>
      </c>
      <c r="F242" s="38">
        <v>0</v>
      </c>
      <c r="G242" s="39">
        <f>VLOOKUP(C242,'[14]Resumen Peso'!$B$1:$D$65536,3,0)*$C$14</f>
        <v>6647.6402259615943</v>
      </c>
      <c r="H242" s="40"/>
      <c r="I242" s="41"/>
      <c r="J242" s="42">
        <f>+VLOOKUP(C242,'[14]Resumen Peso'!$B$1:$D$65536,3,0)</f>
        <v>5100.902804072176</v>
      </c>
    </row>
    <row r="243" spans="1:10" x14ac:dyDescent="0.25">
      <c r="A243" s="26"/>
      <c r="B243" s="34">
        <f t="shared" si="3"/>
        <v>227</v>
      </c>
      <c r="C243" s="35" t="s">
        <v>250</v>
      </c>
      <c r="D243" s="36" t="str">
        <f>+"Torre de suspensión tipo S"&amp;IF(MID(C243,3,3)="220","C",IF(MID(C243,3,3)="138","S",""))&amp;IF(MID(C243,10,1)="D",2,1)&amp;" (5°)Tipo S"&amp;IF(MID(C243,3,3)="220","C",IF(MID(C243,3,3)="138","S",""))&amp;IF(MID(C243,10,1)="D",2,1)&amp;RIGHT(C243,2)</f>
        <v>Torre de suspensión tipo SC1 (5°)Tipo SC1±0</v>
      </c>
      <c r="E243" s="37" t="s">
        <v>2918</v>
      </c>
      <c r="F243" s="38">
        <v>0</v>
      </c>
      <c r="G243" s="39">
        <f>VLOOKUP(C243,'[14]Resumen Peso'!$B$1:$D$65536,3,0)*$C$14</f>
        <v>7477.6605466384635</v>
      </c>
      <c r="H243" s="40"/>
      <c r="I243" s="41"/>
      <c r="J243" s="42">
        <f>+VLOOKUP(C243,'[14]Resumen Peso'!$B$1:$D$65536,3,0)</f>
        <v>5737.7984297774756</v>
      </c>
    </row>
    <row r="244" spans="1:10" x14ac:dyDescent="0.25">
      <c r="A244" s="26"/>
      <c r="B244" s="34">
        <f t="shared" si="3"/>
        <v>228</v>
      </c>
      <c r="C244" s="35" t="s">
        <v>251</v>
      </c>
      <c r="D244" s="36" t="str">
        <f>+"Torre de suspensión tipo S"&amp;IF(MID(C244,3,3)="220","C",IF(MID(C244,3,3)="138","S",""))&amp;IF(MID(C244,10,1)="D",2,1)&amp;" (5°)Tipo S"&amp;IF(MID(C244,3,3)="220","C",IF(MID(C244,3,3)="138","S",""))&amp;IF(MID(C244,10,1)="D",2,1)&amp;RIGHT(C244,2)</f>
        <v>Torre de suspensión tipo SC1 (5°)Tipo SC1+3</v>
      </c>
      <c r="E244" s="37" t="s">
        <v>2918</v>
      </c>
      <c r="F244" s="38">
        <v>0</v>
      </c>
      <c r="G244" s="39">
        <f>VLOOKUP(C244,'[14]Resumen Peso'!$B$1:$D$65536,3,0)*$C$14</f>
        <v>8300.203206768696</v>
      </c>
      <c r="H244" s="40"/>
      <c r="I244" s="41"/>
      <c r="J244" s="42">
        <f>+VLOOKUP(C244,'[14]Resumen Peso'!$B$1:$D$65536,3,0)</f>
        <v>6368.9562570529988</v>
      </c>
    </row>
    <row r="245" spans="1:10" x14ac:dyDescent="0.25">
      <c r="A245" s="26"/>
      <c r="B245" s="34">
        <f t="shared" si="3"/>
        <v>229</v>
      </c>
      <c r="C245" s="35" t="s">
        <v>252</v>
      </c>
      <c r="D245" s="36" t="str">
        <f>+"Torre de suspensión tipo S"&amp;IF(MID(C245,3,3)="220","C",IF(MID(C245,3,3)="138","S",""))&amp;IF(MID(C245,10,1)="D",2,1)&amp;" (5°)Tipo S"&amp;IF(MID(C245,3,3)="220","C",IF(MID(C245,3,3)="138","S",""))&amp;IF(MID(C245,10,1)="D",2,1)&amp;RIGHT(C245,2)</f>
        <v>Torre de suspensión tipo SC1 (5°)Tipo SC1+6</v>
      </c>
      <c r="E245" s="37" t="s">
        <v>2918</v>
      </c>
      <c r="F245" s="38">
        <v>0</v>
      </c>
      <c r="G245" s="39">
        <f>VLOOKUP(C245,'[14]Resumen Peso'!$B$1:$D$65536,3,0)*$C$14</f>
        <v>9122.7458668989257</v>
      </c>
      <c r="H245" s="40"/>
      <c r="I245" s="41"/>
      <c r="J245" s="42">
        <f>+VLOOKUP(C245,'[14]Resumen Peso'!$B$1:$D$65536,3,0)</f>
        <v>7000.1140843285202</v>
      </c>
    </row>
    <row r="246" spans="1:10" x14ac:dyDescent="0.25">
      <c r="A246" s="26"/>
      <c r="B246" s="34">
        <f t="shared" si="3"/>
        <v>230</v>
      </c>
      <c r="C246" s="35" t="s">
        <v>253</v>
      </c>
      <c r="D246" s="36" t="str">
        <f>+"Torre de ángulo menor tipo A"&amp;IF(MID(C246,3,3)="220","C",IF(MID(C246,3,3)="138","S",""))&amp;IF(MID(C246,10,1)="D",2,1)&amp;" (30°)Tipo A"&amp;IF(MID(C246,3,3)="220","C",IF(MID(C246,3,3)="138","S",""))&amp;IF(MID(C246,10,1)="D",2,1)&amp;RIGHT(C246,2)</f>
        <v>Torre de ángulo menor tipo AC1 (30°)Tipo AC1-3</v>
      </c>
      <c r="E246" s="37" t="s">
        <v>2918</v>
      </c>
      <c r="F246" s="38">
        <v>0</v>
      </c>
      <c r="G246" s="39">
        <f>VLOOKUP(C246,'[14]Resumen Peso'!$B$1:$D$65536,3,0)*$C$14</f>
        <v>10227.330927527268</v>
      </c>
      <c r="H246" s="40"/>
      <c r="I246" s="41"/>
      <c r="J246" s="42">
        <f>+VLOOKUP(C246,'[14]Resumen Peso'!$B$1:$D$65536,3,0)</f>
        <v>7847.6901927783902</v>
      </c>
    </row>
    <row r="247" spans="1:10" x14ac:dyDescent="0.25">
      <c r="A247" s="26"/>
      <c r="B247" s="34">
        <f t="shared" si="3"/>
        <v>231</v>
      </c>
      <c r="C247" s="35" t="s">
        <v>254</v>
      </c>
      <c r="D247" s="36" t="str">
        <f>+"Torre de ángulo menor tipo A"&amp;IF(MID(C247,3,3)="220","C",IF(MID(C247,3,3)="138","S",""))&amp;IF(MID(C247,10,1)="D",2,1)&amp;" (30°)Tipo A"&amp;IF(MID(C247,3,3)="220","C",IF(MID(C247,3,3)="138","S",""))&amp;IF(MID(C247,10,1)="D",2,1)&amp;RIGHT(C247,2)</f>
        <v>Torre de ángulo menor tipo AC1 (30°)Tipo AC1±0</v>
      </c>
      <c r="E247" s="37" t="s">
        <v>2918</v>
      </c>
      <c r="F247" s="38">
        <v>0</v>
      </c>
      <c r="G247" s="39">
        <f>VLOOKUP(C247,'[14]Resumen Peso'!$B$1:$D$65536,3,0)*$C$14</f>
        <v>11351.088709797188</v>
      </c>
      <c r="H247" s="40"/>
      <c r="I247" s="41"/>
      <c r="J247" s="42">
        <f>+VLOOKUP(C247,'[14]Resumen Peso'!$B$1:$D$65536,3,0)</f>
        <v>8709.9780164022086</v>
      </c>
    </row>
    <row r="248" spans="1:10" x14ac:dyDescent="0.25">
      <c r="A248" s="26"/>
      <c r="B248" s="34">
        <f t="shared" si="3"/>
        <v>232</v>
      </c>
      <c r="C248" s="35" t="s">
        <v>255</v>
      </c>
      <c r="D248" s="36" t="str">
        <f>+"Torre de ángulo menor tipo A"&amp;IF(MID(C248,3,3)="220","C",IF(MID(C248,3,3)="138","S",""))&amp;IF(MID(C248,10,1)="D",2,1)&amp;" (30°)Tipo A"&amp;IF(MID(C248,3,3)="220","C",IF(MID(C248,3,3)="138","S",""))&amp;IF(MID(C248,10,1)="D",2,1)&amp;RIGHT(C248,2)</f>
        <v>Torre de ángulo menor tipo AC1 (30°)Tipo AC1+3</v>
      </c>
      <c r="E248" s="37" t="s">
        <v>2918</v>
      </c>
      <c r="F248" s="38">
        <v>0</v>
      </c>
      <c r="G248" s="39">
        <f>VLOOKUP(C248,'[14]Resumen Peso'!$B$1:$D$65536,3,0)*$C$14</f>
        <v>12474.84649206711</v>
      </c>
      <c r="H248" s="40"/>
      <c r="I248" s="41"/>
      <c r="J248" s="42">
        <f>+VLOOKUP(C248,'[14]Resumen Peso'!$B$1:$D$65536,3,0)</f>
        <v>9572.2658400260279</v>
      </c>
    </row>
    <row r="249" spans="1:10" x14ac:dyDescent="0.25">
      <c r="A249" s="26"/>
      <c r="B249" s="34">
        <f t="shared" si="3"/>
        <v>233</v>
      </c>
      <c r="C249" s="35" t="s">
        <v>256</v>
      </c>
      <c r="D249" s="36" t="str">
        <f>+"Torre de ángulo mayor tipo B"&amp;IF(MID(C249,3,3)="220","C",IF(MID(C249,3,3)="138","S",""))&amp;IF(MID(C249,10,1)="D",2,1)&amp;" (65°)Tipo B"&amp;IF(MID(C249,3,3)="220","C",IF(MID(C249,3,3)="138","S",""))&amp;IF(MID(C249,10,1)="D",2,1)&amp;RIGHT(C249,2)</f>
        <v>Torre de ángulo mayor tipo BC1 (65°)Tipo BC1-3</v>
      </c>
      <c r="E249" s="37" t="s">
        <v>2918</v>
      </c>
      <c r="F249" s="38">
        <v>0</v>
      </c>
      <c r="G249" s="39">
        <f>VLOOKUP(C249,'[14]Resumen Peso'!$B$1:$D$65536,3,0)*$C$14</f>
        <v>13801.697953532725</v>
      </c>
      <c r="H249" s="40"/>
      <c r="I249" s="41"/>
      <c r="J249" s="42">
        <f>+VLOOKUP(C249,'[14]Resumen Peso'!$B$1:$D$65536,3,0)</f>
        <v>10590.392590319316</v>
      </c>
    </row>
    <row r="250" spans="1:10" x14ac:dyDescent="0.25">
      <c r="A250" s="26"/>
      <c r="B250" s="34">
        <f t="shared" si="3"/>
        <v>234</v>
      </c>
      <c r="C250" s="35" t="s">
        <v>257</v>
      </c>
      <c r="D250" s="36" t="str">
        <f>+"Torre de ángulo mayor tipo B"&amp;IF(MID(C250,3,3)="220","C",IF(MID(C250,3,3)="138","S",""))&amp;IF(MID(C250,10,1)="D",2,1)&amp;" (65°)Tipo B"&amp;IF(MID(C250,3,3)="220","C",IF(MID(C250,3,3)="138","S",""))&amp;IF(MID(C250,10,1)="D",2,1)&amp;RIGHT(C250,2)</f>
        <v>Torre de ángulo mayor tipo BC1 (65°)Tipo BC1±0</v>
      </c>
      <c r="E250" s="37" t="s">
        <v>2918</v>
      </c>
      <c r="F250" s="38">
        <v>0</v>
      </c>
      <c r="G250" s="39">
        <f>VLOOKUP(C250,'[14]Resumen Peso'!$B$1:$D$65536,3,0)*$C$14</f>
        <v>15369.374113065394</v>
      </c>
      <c r="H250" s="40"/>
      <c r="I250" s="41"/>
      <c r="J250" s="42">
        <f>+VLOOKUP(C250,'[14]Resumen Peso'!$B$1:$D$65536,3,0)</f>
        <v>11793.310234208591</v>
      </c>
    </row>
    <row r="251" spans="1:10" x14ac:dyDescent="0.25">
      <c r="A251" s="26"/>
      <c r="B251" s="34">
        <f t="shared" si="3"/>
        <v>235</v>
      </c>
      <c r="C251" s="35" t="s">
        <v>258</v>
      </c>
      <c r="D251" s="36" t="str">
        <f>+"Torre de ángulo mayor tipo B"&amp;IF(MID(C251,3,3)="220","C",IF(MID(C251,3,3)="138","S",""))&amp;IF(MID(C251,10,1)="D",2,1)&amp;" (65°)Tipo B"&amp;IF(MID(C251,3,3)="220","C",IF(MID(C251,3,3)="138","S",""))&amp;IF(MID(C251,10,1)="D",2,1)&amp;RIGHT(C251,2)</f>
        <v>Torre de ángulo mayor tipo BC1 (65°)Tipo BC1+3</v>
      </c>
      <c r="E251" s="37" t="s">
        <v>2918</v>
      </c>
      <c r="F251" s="38">
        <v>0</v>
      </c>
      <c r="G251" s="39">
        <f>VLOOKUP(C251,'[14]Resumen Peso'!$B$1:$D$65536,3,0)*$C$14</f>
        <v>17213.699006633244</v>
      </c>
      <c r="H251" s="40"/>
      <c r="I251" s="41"/>
      <c r="J251" s="42">
        <f>+VLOOKUP(C251,'[14]Resumen Peso'!$B$1:$D$65536,3,0)</f>
        <v>13208.507462313624</v>
      </c>
    </row>
    <row r="252" spans="1:10" x14ac:dyDescent="0.25">
      <c r="A252" s="26"/>
      <c r="B252" s="34">
        <f t="shared" si="3"/>
        <v>236</v>
      </c>
      <c r="C252" s="35" t="s">
        <v>259</v>
      </c>
      <c r="D252" s="36" t="str">
        <f>+"Torre de anclaje, retención intermedia y terminal (15°) Tipo R"&amp;IF(MID(C252,3,3)="220","C",IF(MID(C252,3,3)="138","S",""))&amp;IF(MID(C252,10,1)="D",2,1)&amp;RIGHT(C252,2)</f>
        <v>Torre de anclaje, retención intermedia y terminal (15°) Tipo RC1-3</v>
      </c>
      <c r="E252" s="37" t="s">
        <v>2918</v>
      </c>
      <c r="F252" s="38">
        <v>0</v>
      </c>
      <c r="G252" s="39">
        <f>VLOOKUP(C252,'[14]Resumen Peso'!$B$1:$D$65536,3,0)*$C$14</f>
        <v>17770.577538871938</v>
      </c>
      <c r="H252" s="40"/>
      <c r="I252" s="41"/>
      <c r="J252" s="42">
        <f>+VLOOKUP(C252,'[14]Resumen Peso'!$B$1:$D$65536,3,0)</f>
        <v>13635.8144720297</v>
      </c>
    </row>
    <row r="253" spans="1:10" x14ac:dyDescent="0.25">
      <c r="A253" s="26"/>
      <c r="B253" s="34">
        <f t="shared" si="3"/>
        <v>237</v>
      </c>
      <c r="C253" s="35" t="s">
        <v>260</v>
      </c>
      <c r="D253" s="36" t="str">
        <f>+"Torre de anclaje, retención intermedia y terminal (15°) Tipo R"&amp;IF(MID(C253,3,3)="220","C",IF(MID(C253,3,3)="138","S",""))&amp;IF(MID(C253,10,1)="D",2,1)&amp;RIGHT(C253,2)</f>
        <v>Torre de anclaje, retención intermedia y terminal (15°) Tipo RC1±0</v>
      </c>
      <c r="E253" s="37" t="s">
        <v>2918</v>
      </c>
      <c r="F253" s="38">
        <v>0</v>
      </c>
      <c r="G253" s="39">
        <f>VLOOKUP(C253,'[14]Resumen Peso'!$B$1:$D$65536,3,0)*$C$14</f>
        <v>19811.123231741291</v>
      </c>
      <c r="H253" s="40"/>
      <c r="I253" s="41"/>
      <c r="J253" s="42">
        <f>+VLOOKUP(C253,'[14]Resumen Peso'!$B$1:$D$65536,3,0)</f>
        <v>15201.576891894872</v>
      </c>
    </row>
    <row r="254" spans="1:10" x14ac:dyDescent="0.25">
      <c r="A254" s="26"/>
      <c r="B254" s="34">
        <f t="shared" si="3"/>
        <v>238</v>
      </c>
      <c r="C254" s="35" t="s">
        <v>261</v>
      </c>
      <c r="D254" s="36" t="str">
        <f>+"Torre de anclaje, retención intermedia y terminal (15°) Tipo R"&amp;IF(MID(C254,3,3)="220","C",IF(MID(C254,3,3)="138","S",""))&amp;IF(MID(C254,10,1)="D",2,1)&amp;RIGHT(C254,2)</f>
        <v>Torre de anclaje, retención intermedia y terminal (15°) Tipo RC1+3</v>
      </c>
      <c r="E254" s="37" t="s">
        <v>2918</v>
      </c>
      <c r="F254" s="38">
        <v>0</v>
      </c>
      <c r="G254" s="39">
        <f>VLOOKUP(C254,'[14]Resumen Peso'!$B$1:$D$65536,3,0)*$C$14</f>
        <v>21851.66892461064</v>
      </c>
      <c r="H254" s="40"/>
      <c r="I254" s="41"/>
      <c r="J254" s="42">
        <f>+VLOOKUP(C254,'[14]Resumen Peso'!$B$1:$D$65536,3,0)</f>
        <v>16767.339311760043</v>
      </c>
    </row>
    <row r="255" spans="1:10" x14ac:dyDescent="0.25">
      <c r="A255" s="26"/>
      <c r="B255" s="34">
        <f t="shared" si="3"/>
        <v>239</v>
      </c>
      <c r="C255" s="35" t="s">
        <v>262</v>
      </c>
      <c r="D255" s="36" t="str">
        <f>+"Torre de suspensión tipo S"&amp;IF(MID(C255,3,3)="220","C",IF(MID(C255,3,3)="138","S",""))&amp;IF(MID(C255,10,1)="D",2,1)&amp;" (5°)Tipo S"&amp;IF(MID(C255,3,3)="220","C",IF(MID(C255,3,3)="138","S",""))&amp;IF(MID(C255,10,1)="D",2,1)&amp;RIGHT(C255,2)</f>
        <v>Torre de suspensión tipo SC2 (5°)Tipo SC2-6</v>
      </c>
      <c r="E255" s="37" t="s">
        <v>2918</v>
      </c>
      <c r="F255" s="38">
        <v>0</v>
      </c>
      <c r="G255" s="39">
        <f>VLOOKUP(C255,'[14]Resumen Peso'!$B$1:$D$65536,3,0)*$C$14</f>
        <v>7901.0339489527032</v>
      </c>
      <c r="H255" s="40"/>
      <c r="I255" s="41"/>
      <c r="J255" s="42">
        <f>+VLOOKUP(C255,'[14]Resumen Peso'!$B$1:$D$65536,3,0)</f>
        <v>6062.6635701321338</v>
      </c>
    </row>
    <row r="256" spans="1:10" x14ac:dyDescent="0.25">
      <c r="A256" s="26"/>
      <c r="B256" s="34">
        <f t="shared" si="3"/>
        <v>240</v>
      </c>
      <c r="C256" s="35" t="s">
        <v>263</v>
      </c>
      <c r="D256" s="36" t="str">
        <f>+"Torre de suspensión tipo S"&amp;IF(MID(C256,3,3)="220","C",IF(MID(C256,3,3)="138","S",""))&amp;IF(MID(C256,10,1)="D",2,1)&amp;" (5°)Tipo S"&amp;IF(MID(C256,3,3)="220","C",IF(MID(C256,3,3)="138","S",""))&amp;IF(MID(C256,10,1)="D",2,1)&amp;RIGHT(C256,2)</f>
        <v>Torre de suspensión tipo SC2 (5°)Tipo SC2-3</v>
      </c>
      <c r="E256" s="37" t="s">
        <v>2918</v>
      </c>
      <c r="F256" s="38">
        <v>0</v>
      </c>
      <c r="G256" s="39">
        <f>VLOOKUP(C256,'[14]Resumen Peso'!$B$1:$D$65536,3,0)*$C$14</f>
        <v>9039.921725378319</v>
      </c>
      <c r="H256" s="40"/>
      <c r="I256" s="41"/>
      <c r="J256" s="42">
        <f>+VLOOKUP(C256,'[14]Resumen Peso'!$B$1:$D$65536,3,0)</f>
        <v>6936.5610216827117</v>
      </c>
    </row>
    <row r="257" spans="1:10" x14ac:dyDescent="0.25">
      <c r="A257" s="26"/>
      <c r="B257" s="34">
        <f t="shared" si="3"/>
        <v>241</v>
      </c>
      <c r="C257" s="35" t="s">
        <v>264</v>
      </c>
      <c r="D257" s="36" t="str">
        <f>+"Torre de suspensión tipo S"&amp;IF(MID(C257,3,3)="220","C",IF(MID(C257,3,3)="138","S",""))&amp;IF(MID(C257,10,1)="D",2,1)&amp;" (5°)Tipo S"&amp;IF(MID(C257,3,3)="220","C",IF(MID(C257,3,3)="138","S",""))&amp;IF(MID(C257,10,1)="D",2,1)&amp;RIGHT(C257,2)</f>
        <v>Torre de suspensión tipo SC2 (5°)Tipo SC2±0</v>
      </c>
      <c r="E257" s="37" t="s">
        <v>2918</v>
      </c>
      <c r="F257" s="38">
        <v>0</v>
      </c>
      <c r="G257" s="39">
        <f>VLOOKUP(C257,'[14]Resumen Peso'!$B$1:$D$65536,3,0)*$C$14</f>
        <v>10168.640860942991</v>
      </c>
      <c r="H257" s="40"/>
      <c r="I257" s="41"/>
      <c r="J257" s="42">
        <f>+VLOOKUP(C257,'[14]Resumen Peso'!$B$1:$D$65536,3,0)</f>
        <v>7802.6558174158736</v>
      </c>
    </row>
    <row r="258" spans="1:10" x14ac:dyDescent="0.25">
      <c r="A258" s="26"/>
      <c r="B258" s="34">
        <f t="shared" si="3"/>
        <v>242</v>
      </c>
      <c r="C258" s="35" t="s">
        <v>265</v>
      </c>
      <c r="D258" s="36" t="str">
        <f>+"Torre de suspensión tipo S"&amp;IF(MID(C258,3,3)="220","C",IF(MID(C258,3,3)="138","S",""))&amp;IF(MID(C258,10,1)="D",2,1)&amp;" (5°)Tipo S"&amp;IF(MID(C258,3,3)="220","C",IF(MID(C258,3,3)="138","S",""))&amp;IF(MID(C258,10,1)="D",2,1)&amp;RIGHT(C258,2)</f>
        <v>Torre de suspensión tipo SC2 (5°)Tipo SC2+3</v>
      </c>
      <c r="E258" s="37" t="s">
        <v>2918</v>
      </c>
      <c r="F258" s="38">
        <v>0</v>
      </c>
      <c r="G258" s="39">
        <f>VLOOKUP(C258,'[14]Resumen Peso'!$B$1:$D$65536,3,0)*$C$14</f>
        <v>11287.191355646721</v>
      </c>
      <c r="H258" s="40"/>
      <c r="I258" s="41"/>
      <c r="J258" s="42">
        <f>+VLOOKUP(C258,'[14]Resumen Peso'!$B$1:$D$65536,3,0)</f>
        <v>8660.9479573316203</v>
      </c>
    </row>
    <row r="259" spans="1:10" x14ac:dyDescent="0.25">
      <c r="A259" s="26"/>
      <c r="B259" s="34">
        <f t="shared" si="3"/>
        <v>243</v>
      </c>
      <c r="C259" s="35" t="s">
        <v>266</v>
      </c>
      <c r="D259" s="36" t="str">
        <f>+"Torre de suspensión tipo S"&amp;IF(MID(C259,3,3)="220","C",IF(MID(C259,3,3)="138","S",""))&amp;IF(MID(C259,10,1)="D",2,1)&amp;" (5°)Tipo S"&amp;IF(MID(C259,3,3)="220","C",IF(MID(C259,3,3)="138","S",""))&amp;IF(MID(C259,10,1)="D",2,1)&amp;RIGHT(C259,2)</f>
        <v>Torre de suspensión tipo SC2 (5°)Tipo SC2+6</v>
      </c>
      <c r="E259" s="37" t="s">
        <v>2918</v>
      </c>
      <c r="F259" s="38">
        <v>0</v>
      </c>
      <c r="G259" s="39">
        <f>VLOOKUP(C259,'[14]Resumen Peso'!$B$1:$D$65536,3,0)*$C$14</f>
        <v>12405.741850350449</v>
      </c>
      <c r="H259" s="40"/>
      <c r="I259" s="41"/>
      <c r="J259" s="42">
        <f>+VLOOKUP(C259,'[14]Resumen Peso'!$B$1:$D$65536,3,0)</f>
        <v>9519.2400972473661</v>
      </c>
    </row>
    <row r="260" spans="1:10" x14ac:dyDescent="0.25">
      <c r="A260" s="26"/>
      <c r="B260" s="34">
        <f t="shared" si="3"/>
        <v>244</v>
      </c>
      <c r="C260" s="35" t="s">
        <v>267</v>
      </c>
      <c r="D260" s="36" t="str">
        <f>+"Torre de ángulo menor tipo A"&amp;IF(MID(C260,3,3)="220","C",IF(MID(C260,3,3)="138","S",""))&amp;IF(MID(C260,10,1)="D",2,1)&amp;" (30°)Tipo A"&amp;IF(MID(C260,3,3)="220","C",IF(MID(C260,3,3)="138","S",""))&amp;IF(MID(C260,10,1)="D",2,1)&amp;RIGHT(C260,2)</f>
        <v>Torre de ángulo menor tipo AC2 (30°)Tipo AC2-3</v>
      </c>
      <c r="E260" s="37" t="s">
        <v>2918</v>
      </c>
      <c r="F260" s="38">
        <v>0</v>
      </c>
      <c r="G260" s="39">
        <f>VLOOKUP(C260,'[14]Resumen Peso'!$B$1:$D$65536,3,0)*$C$14</f>
        <v>13907.833141047226</v>
      </c>
      <c r="H260" s="40"/>
      <c r="I260" s="41"/>
      <c r="J260" s="42">
        <f>+VLOOKUP(C260,'[14]Resumen Peso'!$B$1:$D$65536,3,0)</f>
        <v>10671.832809284404</v>
      </c>
    </row>
    <row r="261" spans="1:10" x14ac:dyDescent="0.25">
      <c r="A261" s="26"/>
      <c r="B261" s="34">
        <f t="shared" si="3"/>
        <v>245</v>
      </c>
      <c r="C261" s="35" t="s">
        <v>268</v>
      </c>
      <c r="D261" s="36" t="str">
        <f>+"Torre de ángulo menor tipo A"&amp;IF(MID(C261,3,3)="220","C",IF(MID(C261,3,3)="138","S",""))&amp;IF(MID(C261,10,1)="D",2,1)&amp;" (30°)Tipo A"&amp;IF(MID(C261,3,3)="220","C",IF(MID(C261,3,3)="138","S",""))&amp;IF(MID(C261,10,1)="D",2,1)&amp;RIGHT(C261,2)</f>
        <v>Torre de ángulo menor tipo AC2 (30°)Tipo AC2±0</v>
      </c>
      <c r="E261" s="37" t="s">
        <v>2918</v>
      </c>
      <c r="F261" s="38">
        <v>0</v>
      </c>
      <c r="G261" s="39">
        <f>VLOOKUP(C261,'[14]Resumen Peso'!$B$1:$D$65536,3,0)*$C$14</f>
        <v>15435.99682691146</v>
      </c>
      <c r="H261" s="40"/>
      <c r="I261" s="41"/>
      <c r="J261" s="42">
        <f>+VLOOKUP(C261,'[14]Resumen Peso'!$B$1:$D$65536,3,0)</f>
        <v>11844.431530837297</v>
      </c>
    </row>
    <row r="262" spans="1:10" x14ac:dyDescent="0.25">
      <c r="A262" s="26"/>
      <c r="B262" s="34">
        <f t="shared" si="3"/>
        <v>246</v>
      </c>
      <c r="C262" s="35" t="s">
        <v>269</v>
      </c>
      <c r="D262" s="36" t="str">
        <f>+"Torre de ángulo menor tipo A"&amp;IF(MID(C262,3,3)="220","C",IF(MID(C262,3,3)="138","S",""))&amp;IF(MID(C262,10,1)="D",2,1)&amp;" (30°)Tipo A"&amp;IF(MID(C262,3,3)="220","C",IF(MID(C262,3,3)="138","S",""))&amp;IF(MID(C262,10,1)="D",2,1)&amp;RIGHT(C262,2)</f>
        <v>Torre de ángulo menor tipo AC2 (30°)Tipo AC2+3</v>
      </c>
      <c r="E262" s="37" t="s">
        <v>2918</v>
      </c>
      <c r="F262" s="38">
        <v>0</v>
      </c>
      <c r="G262" s="39">
        <f>VLOOKUP(C262,'[14]Resumen Peso'!$B$1:$D$65536,3,0)*$C$14</f>
        <v>16964.160512775696</v>
      </c>
      <c r="H262" s="40"/>
      <c r="I262" s="41"/>
      <c r="J262" s="42">
        <f>+VLOOKUP(C262,'[14]Resumen Peso'!$B$1:$D$65536,3,0)</f>
        <v>13017.03025239019</v>
      </c>
    </row>
    <row r="263" spans="1:10" x14ac:dyDescent="0.25">
      <c r="A263" s="26"/>
      <c r="B263" s="34">
        <f t="shared" si="3"/>
        <v>247</v>
      </c>
      <c r="C263" s="35" t="s">
        <v>270</v>
      </c>
      <c r="D263" s="36" t="str">
        <f>+"Torre de ángulo mayor tipo B"&amp;IF(MID(C263,3,3)="220","C",IF(MID(C263,3,3)="138","S",""))&amp;IF(MID(C263,10,1)="D",2,1)&amp;" (65°)Tipo B"&amp;IF(MID(C263,3,3)="220","C",IF(MID(C263,3,3)="138","S",""))&amp;IF(MID(C263,10,1)="D",2,1)&amp;RIGHT(C263,2)</f>
        <v>Torre de ángulo mayor tipo BC2 (65°)Tipo BC2-3</v>
      </c>
      <c r="E263" s="37" t="s">
        <v>2918</v>
      </c>
      <c r="F263" s="38">
        <v>0</v>
      </c>
      <c r="G263" s="39">
        <f>VLOOKUP(C263,'[14]Resumen Peso'!$B$1:$D$65536,3,0)*$C$14</f>
        <v>18768.505053867033</v>
      </c>
      <c r="H263" s="40"/>
      <c r="I263" s="41"/>
      <c r="J263" s="42">
        <f>+VLOOKUP(C263,'[14]Resumen Peso'!$B$1:$D$65536,3,0)</f>
        <v>14401.549542892824</v>
      </c>
    </row>
    <row r="264" spans="1:10" x14ac:dyDescent="0.25">
      <c r="A264" s="26"/>
      <c r="B264" s="34">
        <f t="shared" si="3"/>
        <v>248</v>
      </c>
      <c r="C264" s="35" t="s">
        <v>271</v>
      </c>
      <c r="D264" s="36" t="str">
        <f>+"Torre de ángulo mayor tipo B"&amp;IF(MID(C264,3,3)="220","C",IF(MID(C264,3,3)="138","S",""))&amp;IF(MID(C264,10,1)="D",2,1)&amp;" (65°)Tipo B"&amp;IF(MID(C264,3,3)="220","C",IF(MID(C264,3,3)="138","S",""))&amp;IF(MID(C264,10,1)="D",2,1)&amp;RIGHT(C264,2)</f>
        <v>Torre de ángulo mayor tipo BC2 (65°)Tipo BC2±0</v>
      </c>
      <c r="E264" s="37" t="s">
        <v>2918</v>
      </c>
      <c r="F264" s="38">
        <v>0</v>
      </c>
      <c r="G264" s="39">
        <f>VLOOKUP(C264,'[14]Resumen Peso'!$B$1:$D$65536,3,0)*$C$14</f>
        <v>20900.339703638117</v>
      </c>
      <c r="H264" s="40"/>
      <c r="I264" s="41"/>
      <c r="J264" s="42">
        <f>+VLOOKUP(C264,'[14]Resumen Peso'!$B$1:$D$65536,3,0)</f>
        <v>16037.360292753701</v>
      </c>
    </row>
    <row r="265" spans="1:10" x14ac:dyDescent="0.25">
      <c r="A265" s="26"/>
      <c r="B265" s="34">
        <f t="shared" si="3"/>
        <v>249</v>
      </c>
      <c r="C265" s="35" t="s">
        <v>272</v>
      </c>
      <c r="D265" s="36" t="str">
        <f>+"Torre de ángulo mayor tipo B"&amp;IF(MID(C265,3,3)="220","C",IF(MID(C265,3,3)="138","S",""))&amp;IF(MID(C265,10,1)="D",2,1)&amp;" (65°)Tipo B"&amp;IF(MID(C265,3,3)="220","C",IF(MID(C265,3,3)="138","S",""))&amp;IF(MID(C265,10,1)="D",2,1)&amp;RIGHT(C265,2)</f>
        <v>Torre de ángulo mayor tipo BC2 (65°)Tipo BC2+3</v>
      </c>
      <c r="E265" s="37" t="s">
        <v>2918</v>
      </c>
      <c r="F265" s="38">
        <v>0</v>
      </c>
      <c r="G265" s="39">
        <f>VLOOKUP(C265,'[14]Resumen Peso'!$B$1:$D$65536,3,0)*$C$14</f>
        <v>23408.380468074694</v>
      </c>
      <c r="H265" s="40"/>
      <c r="I265" s="41"/>
      <c r="J265" s="42">
        <f>+VLOOKUP(C265,'[14]Resumen Peso'!$B$1:$D$65536,3,0)</f>
        <v>17961.843527884146</v>
      </c>
    </row>
    <row r="266" spans="1:10" x14ac:dyDescent="0.25">
      <c r="A266" s="26"/>
      <c r="B266" s="34">
        <f t="shared" si="3"/>
        <v>250</v>
      </c>
      <c r="C266" s="35" t="s">
        <v>273</v>
      </c>
      <c r="D266" s="36" t="str">
        <f>+"Torre de anclaje, retención intermedia y terminal (15°) Tipo R"&amp;IF(MID(C266,3,3)="220","C",IF(MID(C266,3,3)="138","S",""))&amp;IF(MID(C266,10,1)="D",2,1)&amp;RIGHT(C266,2)</f>
        <v>Torre de anclaje, retención intermedia y terminal (15°) Tipo RC2-3</v>
      </c>
      <c r="E266" s="37" t="s">
        <v>2918</v>
      </c>
      <c r="F266" s="38">
        <v>0</v>
      </c>
      <c r="G266" s="39">
        <f>VLOOKUP(C266,'[14]Resumen Peso'!$B$1:$D$65536,3,0)*$C$14</f>
        <v>24165.662476556608</v>
      </c>
      <c r="H266" s="40"/>
      <c r="I266" s="41"/>
      <c r="J266" s="42">
        <f>+VLOOKUP(C266,'[14]Resumen Peso'!$B$1:$D$65536,3,0)</f>
        <v>18542.925203371487</v>
      </c>
    </row>
    <row r="267" spans="1:10" x14ac:dyDescent="0.25">
      <c r="A267" s="26"/>
      <c r="B267" s="34">
        <f t="shared" si="3"/>
        <v>251</v>
      </c>
      <c r="C267" s="35" t="s">
        <v>274</v>
      </c>
      <c r="D267" s="36" t="str">
        <f>+"Torre de anclaje, retención intermedia y terminal (15°) Tipo R"&amp;IF(MID(C267,3,3)="220","C",IF(MID(C267,3,3)="138","S",""))&amp;IF(MID(C267,10,1)="D",2,1)&amp;RIGHT(C267,2)</f>
        <v>Torre de anclaje, retención intermedia y terminal (15°) Tipo RC2±0</v>
      </c>
      <c r="E267" s="37" t="s">
        <v>2918</v>
      </c>
      <c r="F267" s="38">
        <v>0</v>
      </c>
      <c r="G267" s="39">
        <f>VLOOKUP(C267,'[14]Resumen Peso'!$B$1:$D$65536,3,0)*$C$14</f>
        <v>26940.537877989533</v>
      </c>
      <c r="H267" s="40"/>
      <c r="I267" s="41"/>
      <c r="J267" s="42">
        <f>+VLOOKUP(C267,'[14]Resumen Peso'!$B$1:$D$65536,3,0)</f>
        <v>20672.157417359518</v>
      </c>
    </row>
    <row r="268" spans="1:10" x14ac:dyDescent="0.25">
      <c r="A268" s="26"/>
      <c r="B268" s="34">
        <f t="shared" si="3"/>
        <v>252</v>
      </c>
      <c r="C268" s="35" t="s">
        <v>275</v>
      </c>
      <c r="D268" s="36" t="str">
        <f>+"Torre de anclaje, retención intermedia y terminal (15°) Tipo R"&amp;IF(MID(C268,3,3)="220","C",IF(MID(C268,3,3)="138","S",""))&amp;IF(MID(C268,10,1)="D",2,1)&amp;RIGHT(C268,2)</f>
        <v>Torre de anclaje, retención intermedia y terminal (15°) Tipo RC2+3</v>
      </c>
      <c r="E268" s="37" t="s">
        <v>2918</v>
      </c>
      <c r="F268" s="38">
        <v>0</v>
      </c>
      <c r="G268" s="39">
        <f>VLOOKUP(C268,'[14]Resumen Peso'!$B$1:$D$65536,3,0)*$C$14</f>
        <v>29715.413279422453</v>
      </c>
      <c r="H268" s="40"/>
      <c r="I268" s="41"/>
      <c r="J268" s="42">
        <f>+VLOOKUP(C268,'[14]Resumen Peso'!$B$1:$D$65536,3,0)</f>
        <v>22801.389631347549</v>
      </c>
    </row>
    <row r="269" spans="1:10" x14ac:dyDescent="0.25">
      <c r="A269" s="26"/>
      <c r="B269" s="34">
        <f t="shared" si="3"/>
        <v>253</v>
      </c>
      <c r="C269" s="35" t="s">
        <v>276</v>
      </c>
      <c r="D269" s="36" t="str">
        <f>+"Torre de suspensión tipo S"&amp;IF(MID(C269,3,3)="220","C",IF(MID(C269,3,3)="138","S",""))&amp;IF(MID(C269,10,1)="D",2,1)&amp;" (5°)Tipo S"&amp;IF(MID(C269,3,3)="220","C",IF(MID(C269,3,3)="138","S",""))&amp;IF(MID(C269,10,1)="D",2,1)&amp;RIGHT(C269,2)</f>
        <v>Torre de suspensión tipo SC2 (5°)Tipo SC2-6</v>
      </c>
      <c r="E269" s="37" t="s">
        <v>2918</v>
      </c>
      <c r="F269" s="38">
        <v>0</v>
      </c>
      <c r="G269" s="39">
        <f>VLOOKUP(C269,'[14]Resumen Peso'!$B$1:$D$65536,3,0)*$C$14</f>
        <v>7210.6823612281378</v>
      </c>
      <c r="H269" s="40"/>
      <c r="I269" s="41"/>
      <c r="J269" s="42">
        <f>+VLOOKUP(C269,'[14]Resumen Peso'!$B$1:$D$65536,3,0)</f>
        <v>5532.9393025841655</v>
      </c>
    </row>
    <row r="270" spans="1:10" x14ac:dyDescent="0.25">
      <c r="A270" s="26"/>
      <c r="B270" s="34">
        <f t="shared" si="3"/>
        <v>254</v>
      </c>
      <c r="C270" s="35" t="s">
        <v>277</v>
      </c>
      <c r="D270" s="36" t="str">
        <f>+"Torre de suspensión tipo S"&amp;IF(MID(C270,3,3)="220","C",IF(MID(C270,3,3)="138","S",""))&amp;IF(MID(C270,10,1)="D",2,1)&amp;" (5°)Tipo S"&amp;IF(MID(C270,3,3)="220","C",IF(MID(C270,3,3)="138","S",""))&amp;IF(MID(C270,10,1)="D",2,1)&amp;RIGHT(C270,2)</f>
        <v>Torre de suspensión tipo SC2 (5°)Tipo SC2-3</v>
      </c>
      <c r="E270" s="37" t="s">
        <v>2918</v>
      </c>
      <c r="F270" s="38">
        <v>0</v>
      </c>
      <c r="G270" s="39">
        <f>VLOOKUP(C270,'[14]Resumen Peso'!$B$1:$D$65536,3,0)*$C$14</f>
        <v>8250.0599988826434</v>
      </c>
      <c r="H270" s="40"/>
      <c r="I270" s="41"/>
      <c r="J270" s="42">
        <f>+VLOOKUP(C270,'[14]Resumen Peso'!$B$1:$D$65536,3,0)</f>
        <v>6330.4801029566579</v>
      </c>
    </row>
    <row r="271" spans="1:10" x14ac:dyDescent="0.25">
      <c r="A271" s="26"/>
      <c r="B271" s="34">
        <f t="shared" si="3"/>
        <v>255</v>
      </c>
      <c r="C271" s="35" t="s">
        <v>278</v>
      </c>
      <c r="D271" s="36" t="str">
        <f>+"Torre de suspensión tipo S"&amp;IF(MID(C271,3,3)="220","C",IF(MID(C271,3,3)="138","S",""))&amp;IF(MID(C271,10,1)="D",2,1)&amp;" (5°)Tipo S"&amp;IF(MID(C271,3,3)="220","C",IF(MID(C271,3,3)="138","S",""))&amp;IF(MID(C271,10,1)="D",2,1)&amp;RIGHT(C271,2)</f>
        <v>Torre de suspensión tipo SC2 (5°)Tipo SC2±0</v>
      </c>
      <c r="E271" s="37" t="s">
        <v>2918</v>
      </c>
      <c r="F271" s="38">
        <v>0</v>
      </c>
      <c r="G271" s="39">
        <f>VLOOKUP(C271,'[14]Resumen Peso'!$B$1:$D$65536,3,0)*$C$14</f>
        <v>9280.1574790580926</v>
      </c>
      <c r="H271" s="40"/>
      <c r="I271" s="41"/>
      <c r="J271" s="42">
        <f>+VLOOKUP(C271,'[14]Resumen Peso'!$B$1:$D$65536,3,0)</f>
        <v>7120.9000033258244</v>
      </c>
    </row>
    <row r="272" spans="1:10" x14ac:dyDescent="0.25">
      <c r="A272" s="26"/>
      <c r="B272" s="34">
        <f t="shared" si="3"/>
        <v>256</v>
      </c>
      <c r="C272" s="35" t="s">
        <v>279</v>
      </c>
      <c r="D272" s="36" t="str">
        <f>+"Torre de suspensión tipo S"&amp;IF(MID(C272,3,3)="220","C",IF(MID(C272,3,3)="138","S",""))&amp;IF(MID(C272,10,1)="D",2,1)&amp;" (5°)Tipo S"&amp;IF(MID(C272,3,3)="220","C",IF(MID(C272,3,3)="138","S",""))&amp;IF(MID(C272,10,1)="D",2,1)&amp;RIGHT(C272,2)</f>
        <v>Torre de suspensión tipo SC2 (5°)Tipo SC2+3</v>
      </c>
      <c r="E272" s="37" t="s">
        <v>2918</v>
      </c>
      <c r="F272" s="38">
        <v>0</v>
      </c>
      <c r="G272" s="39">
        <f>VLOOKUP(C272,'[14]Resumen Peso'!$B$1:$D$65536,3,0)*$C$14</f>
        <v>10300.974801754484</v>
      </c>
      <c r="H272" s="40"/>
      <c r="I272" s="41"/>
      <c r="J272" s="42">
        <f>+VLOOKUP(C272,'[14]Resumen Peso'!$B$1:$D$65536,3,0)</f>
        <v>7904.1990036916659</v>
      </c>
    </row>
    <row r="273" spans="1:10" x14ac:dyDescent="0.25">
      <c r="A273" s="26"/>
      <c r="B273" s="34">
        <f t="shared" si="3"/>
        <v>257</v>
      </c>
      <c r="C273" s="35" t="s">
        <v>280</v>
      </c>
      <c r="D273" s="36" t="str">
        <f>+"Torre de suspensión tipo S"&amp;IF(MID(C273,3,3)="220","C",IF(MID(C273,3,3)="138","S",""))&amp;IF(MID(C273,10,1)="D",2,1)&amp;" (5°)Tipo S"&amp;IF(MID(C273,3,3)="220","C",IF(MID(C273,3,3)="138","S",""))&amp;IF(MID(C273,10,1)="D",2,1)&amp;RIGHT(C273,2)</f>
        <v>Torre de suspensión tipo SC2 (5°)Tipo SC2+6</v>
      </c>
      <c r="E273" s="37" t="s">
        <v>2918</v>
      </c>
      <c r="F273" s="38">
        <v>0</v>
      </c>
      <c r="G273" s="39">
        <f>VLOOKUP(C273,'[14]Resumen Peso'!$B$1:$D$65536,3,0)*$C$14</f>
        <v>11321.792124450874</v>
      </c>
      <c r="H273" s="40"/>
      <c r="I273" s="41"/>
      <c r="J273" s="42">
        <f>+VLOOKUP(C273,'[14]Resumen Peso'!$B$1:$D$65536,3,0)</f>
        <v>8687.4980040575065</v>
      </c>
    </row>
    <row r="274" spans="1:10" x14ac:dyDescent="0.25">
      <c r="A274" s="26"/>
      <c r="B274" s="34">
        <f t="shared" ref="B274:B337" si="4">1+B273</f>
        <v>258</v>
      </c>
      <c r="C274" s="35" t="s">
        <v>281</v>
      </c>
      <c r="D274" s="36" t="str">
        <f>+"Torre de ángulo menor tipo A"&amp;IF(MID(C274,3,3)="220","C",IF(MID(C274,3,3)="138","S",""))&amp;IF(MID(C274,10,1)="D",2,1)&amp;" (30°)Tipo A"&amp;IF(MID(C274,3,3)="220","C",IF(MID(C274,3,3)="138","S",""))&amp;IF(MID(C274,10,1)="D",2,1)&amp;RIGHT(C274,2)</f>
        <v>Torre de ángulo menor tipo AC2 (30°)Tipo AC2-3</v>
      </c>
      <c r="E274" s="37" t="s">
        <v>2918</v>
      </c>
      <c r="F274" s="38">
        <v>0</v>
      </c>
      <c r="G274" s="39">
        <f>VLOOKUP(C274,'[14]Resumen Peso'!$B$1:$D$65536,3,0)*$C$14</f>
        <v>12692.638426942376</v>
      </c>
      <c r="H274" s="40"/>
      <c r="I274" s="41"/>
      <c r="J274" s="42">
        <f>+VLOOKUP(C274,'[14]Resumen Peso'!$B$1:$D$65536,3,0)</f>
        <v>9739.3831107487895</v>
      </c>
    </row>
    <row r="275" spans="1:10" x14ac:dyDescent="0.25">
      <c r="A275" s="26"/>
      <c r="B275" s="34">
        <f t="shared" si="4"/>
        <v>259</v>
      </c>
      <c r="C275" s="35" t="s">
        <v>282</v>
      </c>
      <c r="D275" s="36" t="str">
        <f>+"Torre de ángulo menor tipo A"&amp;IF(MID(C275,3,3)="220","C",IF(MID(C275,3,3)="138","S",""))&amp;IF(MID(C275,10,1)="D",2,1)&amp;" (30°)Tipo A"&amp;IF(MID(C275,3,3)="220","C",IF(MID(C275,3,3)="138","S",""))&amp;IF(MID(C275,10,1)="D",2,1)&amp;RIGHT(C275,2)</f>
        <v>Torre de ángulo menor tipo AC2 (30°)Tipo AC2±0</v>
      </c>
      <c r="E275" s="37" t="s">
        <v>2918</v>
      </c>
      <c r="F275" s="38">
        <v>0</v>
      </c>
      <c r="G275" s="39">
        <f>VLOOKUP(C275,'[14]Resumen Peso'!$B$1:$D$65536,3,0)*$C$14</f>
        <v>14087.279053210184</v>
      </c>
      <c r="H275" s="40"/>
      <c r="I275" s="41"/>
      <c r="J275" s="42">
        <f>+VLOOKUP(C275,'[14]Resumen Peso'!$B$1:$D$65536,3,0)</f>
        <v>10809.526205048602</v>
      </c>
    </row>
    <row r="276" spans="1:10" x14ac:dyDescent="0.25">
      <c r="A276" s="26"/>
      <c r="B276" s="34">
        <f t="shared" si="4"/>
        <v>260</v>
      </c>
      <c r="C276" s="35" t="s">
        <v>283</v>
      </c>
      <c r="D276" s="36" t="str">
        <f>+"Torre de ángulo menor tipo A"&amp;IF(MID(C276,3,3)="220","C",IF(MID(C276,3,3)="138","S",""))&amp;IF(MID(C276,10,1)="D",2,1)&amp;" (30°)Tipo A"&amp;IF(MID(C276,3,3)="220","C",IF(MID(C276,3,3)="138","S",""))&amp;IF(MID(C276,10,1)="D",2,1)&amp;RIGHT(C276,2)</f>
        <v>Torre de ángulo menor tipo AC2 (30°)Tipo AC2+3</v>
      </c>
      <c r="E276" s="37" t="s">
        <v>2918</v>
      </c>
      <c r="F276" s="38">
        <v>0</v>
      </c>
      <c r="G276" s="39">
        <f>VLOOKUP(C276,'[14]Resumen Peso'!$B$1:$D$65536,3,0)*$C$14</f>
        <v>15481.919679477995</v>
      </c>
      <c r="H276" s="40"/>
      <c r="I276" s="41"/>
      <c r="J276" s="42">
        <f>+VLOOKUP(C276,'[14]Resumen Peso'!$B$1:$D$65536,3,0)</f>
        <v>11879.669299348414</v>
      </c>
    </row>
    <row r="277" spans="1:10" x14ac:dyDescent="0.25">
      <c r="A277" s="26"/>
      <c r="B277" s="34">
        <f t="shared" si="4"/>
        <v>261</v>
      </c>
      <c r="C277" s="35" t="s">
        <v>284</v>
      </c>
      <c r="D277" s="36" t="str">
        <f>+"Torre de ángulo mayor tipo B"&amp;IF(MID(C277,3,3)="220","C",IF(MID(C277,3,3)="138","S",""))&amp;IF(MID(C277,10,1)="D",2,1)&amp;" (65°)Tipo B"&amp;IF(MID(C277,3,3)="220","C",IF(MID(C277,3,3)="138","S",""))&amp;IF(MID(C277,10,1)="D",2,1)&amp;RIGHT(C277,2)</f>
        <v>Torre de ángulo mayor tipo BC2 (65°)Tipo BC2-3</v>
      </c>
      <c r="E277" s="37" t="s">
        <v>2918</v>
      </c>
      <c r="F277" s="38">
        <v>0</v>
      </c>
      <c r="G277" s="39">
        <f>VLOOKUP(C277,'[14]Resumen Peso'!$B$1:$D$65536,3,0)*$C$14</f>
        <v>17128.60990256584</v>
      </c>
      <c r="H277" s="40"/>
      <c r="I277" s="41"/>
      <c r="J277" s="42">
        <f>+VLOOKUP(C277,'[14]Resumen Peso'!$B$1:$D$65536,3,0)</f>
        <v>13143.216436508956</v>
      </c>
    </row>
    <row r="278" spans="1:10" x14ac:dyDescent="0.25">
      <c r="A278" s="26"/>
      <c r="B278" s="34">
        <f t="shared" si="4"/>
        <v>262</v>
      </c>
      <c r="C278" s="35" t="s">
        <v>285</v>
      </c>
      <c r="D278" s="36" t="str">
        <f>+"Torre de ángulo mayor tipo B"&amp;IF(MID(C278,3,3)="220","C",IF(MID(C278,3,3)="138","S",""))&amp;IF(MID(C278,10,1)="D",2,1)&amp;" (65°)Tipo B"&amp;IF(MID(C278,3,3)="220","C",IF(MID(C278,3,3)="138","S",""))&amp;IF(MID(C278,10,1)="D",2,1)&amp;RIGHT(C278,2)</f>
        <v>Torre de ángulo mayor tipo BC2 (65°)Tipo BC2±0</v>
      </c>
      <c r="E278" s="37" t="s">
        <v>2918</v>
      </c>
      <c r="F278" s="38">
        <v>0</v>
      </c>
      <c r="G278" s="39">
        <f>VLOOKUP(C278,'[14]Resumen Peso'!$B$1:$D$65536,3,0)*$C$14</f>
        <v>19074.175838046591</v>
      </c>
      <c r="H278" s="40"/>
      <c r="I278" s="41"/>
      <c r="J278" s="42">
        <f>+VLOOKUP(C278,'[14]Resumen Peso'!$B$1:$D$65536,3,0)</f>
        <v>14636.098481635807</v>
      </c>
    </row>
    <row r="279" spans="1:10" x14ac:dyDescent="0.25">
      <c r="A279" s="26"/>
      <c r="B279" s="34">
        <f t="shared" si="4"/>
        <v>263</v>
      </c>
      <c r="C279" s="35" t="s">
        <v>286</v>
      </c>
      <c r="D279" s="36" t="str">
        <f>+"Torre de ángulo mayor tipo B"&amp;IF(MID(C279,3,3)="220","C",IF(MID(C279,3,3)="138","S",""))&amp;IF(MID(C279,10,1)="D",2,1)&amp;" (65°)Tipo B"&amp;IF(MID(C279,3,3)="220","C",IF(MID(C279,3,3)="138","S",""))&amp;IF(MID(C279,10,1)="D",2,1)&amp;RIGHT(C279,2)</f>
        <v>Torre de ángulo mayor tipo BC2 (65°)Tipo BC2+3</v>
      </c>
      <c r="E279" s="37" t="s">
        <v>2918</v>
      </c>
      <c r="F279" s="38">
        <v>0</v>
      </c>
      <c r="G279" s="39">
        <f>VLOOKUP(C279,'[14]Resumen Peso'!$B$1:$D$65536,3,0)*$C$14</f>
        <v>21363.076938612183</v>
      </c>
      <c r="H279" s="40"/>
      <c r="I279" s="41"/>
      <c r="J279" s="42">
        <f>+VLOOKUP(C279,'[14]Resumen Peso'!$B$1:$D$65536,3,0)</f>
        <v>16392.430299432104</v>
      </c>
    </row>
    <row r="280" spans="1:10" x14ac:dyDescent="0.25">
      <c r="A280" s="26"/>
      <c r="B280" s="34">
        <f t="shared" si="4"/>
        <v>264</v>
      </c>
      <c r="C280" s="35" t="s">
        <v>287</v>
      </c>
      <c r="D280" s="36" t="str">
        <f>+"Torre de anclaje, retención intermedia y terminal (15°) Tipo R"&amp;IF(MID(C280,3,3)="220","C",IF(MID(C280,3,3)="138","S",""))&amp;IF(MID(C280,10,1)="D",2,1)&amp;RIGHT(C280,2)</f>
        <v>Torre de anclaje, retención intermedia y terminal (15°) Tipo RC2-3</v>
      </c>
      <c r="E280" s="37" t="s">
        <v>2918</v>
      </c>
      <c r="F280" s="38">
        <v>0</v>
      </c>
      <c r="G280" s="39">
        <f>VLOOKUP(C280,'[14]Resumen Peso'!$B$1:$D$65536,3,0)*$C$14</f>
        <v>22054.191551752119</v>
      </c>
      <c r="H280" s="40"/>
      <c r="I280" s="41"/>
      <c r="J280" s="42">
        <f>+VLOOKUP(C280,'[14]Resumen Peso'!$B$1:$D$65536,3,0)</f>
        <v>16922.740055717211</v>
      </c>
    </row>
    <row r="281" spans="1:10" x14ac:dyDescent="0.25">
      <c r="A281" s="26"/>
      <c r="B281" s="34">
        <f t="shared" si="4"/>
        <v>265</v>
      </c>
      <c r="C281" s="35" t="s">
        <v>288</v>
      </c>
      <c r="D281" s="36" t="str">
        <f>+"Torre de anclaje, retención intermedia y terminal (15°) Tipo R"&amp;IF(MID(C281,3,3)="220","C",IF(MID(C281,3,3)="138","S",""))&amp;IF(MID(C281,10,1)="D",2,1)&amp;RIGHT(C281,2)</f>
        <v>Torre de anclaje, retención intermedia y terminal (15°) Tipo RC2±0</v>
      </c>
      <c r="E281" s="37" t="s">
        <v>2918</v>
      </c>
      <c r="F281" s="38">
        <v>0</v>
      </c>
      <c r="G281" s="39">
        <f>VLOOKUP(C281,'[14]Resumen Peso'!$B$1:$D$65536,3,0)*$C$14</f>
        <v>24586.61265524205</v>
      </c>
      <c r="H281" s="40"/>
      <c r="I281" s="41"/>
      <c r="J281" s="42">
        <f>+VLOOKUP(C281,'[14]Resumen Peso'!$B$1:$D$65536,3,0)</f>
        <v>18865.930942828552</v>
      </c>
    </row>
    <row r="282" spans="1:10" x14ac:dyDescent="0.25">
      <c r="A282" s="26"/>
      <c r="B282" s="34">
        <f t="shared" si="4"/>
        <v>266</v>
      </c>
      <c r="C282" s="35" t="s">
        <v>289</v>
      </c>
      <c r="D282" s="36" t="str">
        <f>+"Torre de anclaje, retención intermedia y terminal (15°) Tipo R"&amp;IF(MID(C282,3,3)="220","C",IF(MID(C282,3,3)="138","S",""))&amp;IF(MID(C282,10,1)="D",2,1)&amp;RIGHT(C282,2)</f>
        <v>Torre de anclaje, retención intermedia y terminal (15°) Tipo RC2+3</v>
      </c>
      <c r="E282" s="37" t="s">
        <v>2918</v>
      </c>
      <c r="F282" s="38">
        <v>0</v>
      </c>
      <c r="G282" s="39">
        <f>VLOOKUP(C282,'[14]Resumen Peso'!$B$1:$D$65536,3,0)*$C$14</f>
        <v>27119.033758731985</v>
      </c>
      <c r="H282" s="40"/>
      <c r="I282" s="41"/>
      <c r="J282" s="42">
        <f>+VLOOKUP(C282,'[14]Resumen Peso'!$B$1:$D$65536,3,0)</f>
        <v>20809.121829939893</v>
      </c>
    </row>
    <row r="283" spans="1:10" x14ac:dyDescent="0.25">
      <c r="A283" s="26"/>
      <c r="B283" s="34">
        <f t="shared" si="4"/>
        <v>267</v>
      </c>
      <c r="C283" s="35" t="s">
        <v>290</v>
      </c>
      <c r="D283" s="36" t="str">
        <f>+"Torre de suspensión tipo S"&amp;IF(MID(C283,3,3)="220","C",IF(MID(C283,3,3)="138","S",""))&amp;IF(MID(C283,10,1)="D",2,1)&amp;" (5°)Tipo S"&amp;IF(MID(C283,3,3)="220","C",IF(MID(C283,3,3)="138","S",""))&amp;IF(MID(C283,10,1)="D",2,1)&amp;RIGHT(C283,2)</f>
        <v>Torre de suspensión tipo SC2 (5°)Tipo SC2-6</v>
      </c>
      <c r="E283" s="37" t="s">
        <v>2918</v>
      </c>
      <c r="F283" s="38">
        <v>0</v>
      </c>
      <c r="G283" s="39">
        <f>VLOOKUP(C283,'[14]Resumen Peso'!$B$1:$D$65536,3,0)*$C$14</f>
        <v>8621.6117991210303</v>
      </c>
      <c r="H283" s="40"/>
      <c r="I283" s="41"/>
      <c r="J283" s="42">
        <f>+VLOOKUP(C283,'[14]Resumen Peso'!$B$1:$D$65536,3,0)</f>
        <v>6615.5812148207406</v>
      </c>
    </row>
    <row r="284" spans="1:10" x14ac:dyDescent="0.25">
      <c r="A284" s="26"/>
      <c r="B284" s="34">
        <f t="shared" si="4"/>
        <v>268</v>
      </c>
      <c r="C284" s="35" t="s">
        <v>291</v>
      </c>
      <c r="D284" s="36" t="str">
        <f>+"Torre de suspensión tipo S"&amp;IF(MID(C284,3,3)="220","C",IF(MID(C284,3,3)="138","S",""))&amp;IF(MID(C284,10,1)="D",2,1)&amp;" (5°)Tipo S"&amp;IF(MID(C284,3,3)="220","C",IF(MID(C284,3,3)="138","S",""))&amp;IF(MID(C284,10,1)="D",2,1)&amp;RIGHT(C284,2)</f>
        <v>Torre de suspensión tipo SC2 (5°)Tipo SC2-3</v>
      </c>
      <c r="E284" s="37" t="s">
        <v>2918</v>
      </c>
      <c r="F284" s="38">
        <v>0</v>
      </c>
      <c r="G284" s="39">
        <f>VLOOKUP(C284,'[14]Resumen Peso'!$B$1:$D$65536,3,0)*$C$14</f>
        <v>9864.3666530483861</v>
      </c>
      <c r="H284" s="40"/>
      <c r="I284" s="41"/>
      <c r="J284" s="42">
        <f>+VLOOKUP(C284,'[14]Resumen Peso'!$B$1:$D$65536,3,0)</f>
        <v>7569.1785070471533</v>
      </c>
    </row>
    <row r="285" spans="1:10" x14ac:dyDescent="0.25">
      <c r="A285" s="26"/>
      <c r="B285" s="34">
        <f t="shared" si="4"/>
        <v>269</v>
      </c>
      <c r="C285" s="35" t="s">
        <v>292</v>
      </c>
      <c r="D285" s="36" t="str">
        <f>+"Torre de suspensión tipo S"&amp;IF(MID(C285,3,3)="220","C",IF(MID(C285,3,3)="138","S",""))&amp;IF(MID(C285,10,1)="D",2,1)&amp;" (5°)Tipo S"&amp;IF(MID(C285,3,3)="220","C",IF(MID(C285,3,3)="138","S",""))&amp;IF(MID(C285,10,1)="D",2,1)&amp;RIGHT(C285,2)</f>
        <v>Torre de suspensión tipo SC2 (5°)Tipo SC2±0</v>
      </c>
      <c r="E285" s="37" t="s">
        <v>2918</v>
      </c>
      <c r="F285" s="38">
        <v>0</v>
      </c>
      <c r="G285" s="39">
        <f>VLOOKUP(C285,'[14]Resumen Peso'!$B$1:$D$65536,3,0)*$C$14</f>
        <v>11096.025481494247</v>
      </c>
      <c r="H285" s="40"/>
      <c r="I285" s="41"/>
      <c r="J285" s="42">
        <f>+VLOOKUP(C285,'[14]Resumen Peso'!$B$1:$D$65536,3,0)</f>
        <v>8514.2615377358306</v>
      </c>
    </row>
    <row r="286" spans="1:10" x14ac:dyDescent="0.25">
      <c r="A286" s="26"/>
      <c r="B286" s="34">
        <f t="shared" si="4"/>
        <v>270</v>
      </c>
      <c r="C286" s="35" t="s">
        <v>293</v>
      </c>
      <c r="D286" s="36" t="str">
        <f>+"Torre de suspensión tipo S"&amp;IF(MID(C286,3,3)="220","C",IF(MID(C286,3,3)="138","S",""))&amp;IF(MID(C286,10,1)="D",2,1)&amp;" (5°)Tipo S"&amp;IF(MID(C286,3,3)="220","C",IF(MID(C286,3,3)="138","S",""))&amp;IF(MID(C286,10,1)="D",2,1)&amp;RIGHT(C286,2)</f>
        <v>Torre de suspensión tipo SC2 (5°)Tipo SC2+3</v>
      </c>
      <c r="E286" s="37" t="s">
        <v>2918</v>
      </c>
      <c r="F286" s="38">
        <v>0</v>
      </c>
      <c r="G286" s="39">
        <f>VLOOKUP(C286,'[14]Resumen Peso'!$B$1:$D$65536,3,0)*$C$14</f>
        <v>12316.588284458618</v>
      </c>
      <c r="H286" s="40"/>
      <c r="I286" s="41"/>
      <c r="J286" s="42">
        <f>+VLOOKUP(C286,'[14]Resumen Peso'!$B$1:$D$65536,3,0)</f>
        <v>9450.8303068867735</v>
      </c>
    </row>
    <row r="287" spans="1:10" x14ac:dyDescent="0.25">
      <c r="A287" s="26"/>
      <c r="B287" s="34">
        <f t="shared" si="4"/>
        <v>271</v>
      </c>
      <c r="C287" s="35" t="s">
        <v>294</v>
      </c>
      <c r="D287" s="36" t="str">
        <f>+"Torre de suspensión tipo S"&amp;IF(MID(C287,3,3)="220","C",IF(MID(C287,3,3)="138","S",""))&amp;IF(MID(C287,10,1)="D",2,1)&amp;" (5°)Tipo S"&amp;IF(MID(C287,3,3)="220","C",IF(MID(C287,3,3)="138","S",""))&amp;IF(MID(C287,10,1)="D",2,1)&amp;RIGHT(C287,2)</f>
        <v>Torre de suspensión tipo SC2 (5°)Tipo SC2+6</v>
      </c>
      <c r="E287" s="37" t="s">
        <v>2918</v>
      </c>
      <c r="F287" s="38">
        <v>0</v>
      </c>
      <c r="G287" s="39">
        <f>VLOOKUP(C287,'[14]Resumen Peso'!$B$1:$D$65536,3,0)*$C$14</f>
        <v>13537.151087422983</v>
      </c>
      <c r="H287" s="40"/>
      <c r="I287" s="41"/>
      <c r="J287" s="42">
        <f>+VLOOKUP(C287,'[14]Resumen Peso'!$B$1:$D$65536,3,0)</f>
        <v>10387.399076037713</v>
      </c>
    </row>
    <row r="288" spans="1:10" x14ac:dyDescent="0.25">
      <c r="A288" s="26"/>
      <c r="B288" s="34">
        <f t="shared" si="4"/>
        <v>272</v>
      </c>
      <c r="C288" s="35" t="s">
        <v>295</v>
      </c>
      <c r="D288" s="36" t="str">
        <f>+"Torre de ángulo menor tipo A"&amp;IF(MID(C288,3,3)="220","C",IF(MID(C288,3,3)="138","S",""))&amp;IF(MID(C288,10,1)="D",2,1)&amp;" (30°)Tipo A"&amp;IF(MID(C288,3,3)="220","C",IF(MID(C288,3,3)="138","S",""))&amp;IF(MID(C288,10,1)="D",2,1)&amp;RIGHT(C288,2)</f>
        <v>Torre de ángulo menor tipo AC2 (30°)Tipo AC2-3</v>
      </c>
      <c r="E288" s="37" t="s">
        <v>2918</v>
      </c>
      <c r="F288" s="38">
        <v>0</v>
      </c>
      <c r="G288" s="39">
        <f>VLOOKUP(C288,'[14]Resumen Peso'!$B$1:$D$65536,3,0)*$C$14</f>
        <v>15176.233779498352</v>
      </c>
      <c r="H288" s="40"/>
      <c r="I288" s="41"/>
      <c r="J288" s="42">
        <f>+VLOOKUP(C288,'[14]Resumen Peso'!$B$1:$D$65536,3,0)</f>
        <v>11645.108761868976</v>
      </c>
    </row>
    <row r="289" spans="1:10" x14ac:dyDescent="0.25">
      <c r="A289" s="26"/>
      <c r="B289" s="34">
        <f t="shared" si="4"/>
        <v>273</v>
      </c>
      <c r="C289" s="35" t="s">
        <v>296</v>
      </c>
      <c r="D289" s="36" t="str">
        <f>+"Torre de ángulo menor tipo A"&amp;IF(MID(C289,3,3)="220","C",IF(MID(C289,3,3)="138","S",""))&amp;IF(MID(C289,10,1)="D",2,1)&amp;" (30°)Tipo A"&amp;IF(MID(C289,3,3)="220","C",IF(MID(C289,3,3)="138","S",""))&amp;IF(MID(C289,10,1)="D",2,1)&amp;RIGHT(C289,2)</f>
        <v>Torre de ángulo menor tipo AC2 (30°)Tipo AC2±0</v>
      </c>
      <c r="E289" s="37" t="s">
        <v>2918</v>
      </c>
      <c r="F289" s="38">
        <v>0</v>
      </c>
      <c r="G289" s="39">
        <f>VLOOKUP(C289,'[14]Resumen Peso'!$B$1:$D$65536,3,0)*$C$14</f>
        <v>16843.766680908269</v>
      </c>
      <c r="H289" s="40"/>
      <c r="I289" s="41"/>
      <c r="J289" s="42">
        <f>+VLOOKUP(C289,'[14]Resumen Peso'!$B$1:$D$65536,3,0)</f>
        <v>12924.649014282992</v>
      </c>
    </row>
    <row r="290" spans="1:10" x14ac:dyDescent="0.25">
      <c r="A290" s="26"/>
      <c r="B290" s="34">
        <f t="shared" si="4"/>
        <v>274</v>
      </c>
      <c r="C290" s="35" t="s">
        <v>297</v>
      </c>
      <c r="D290" s="36" t="str">
        <f>+"Torre de ángulo menor tipo A"&amp;IF(MID(C290,3,3)="220","C",IF(MID(C290,3,3)="138","S",""))&amp;IF(MID(C290,10,1)="D",2,1)&amp;" (30°)Tipo A"&amp;IF(MID(C290,3,3)="220","C",IF(MID(C290,3,3)="138","S",""))&amp;IF(MID(C290,10,1)="D",2,1)&amp;RIGHT(C290,2)</f>
        <v>Torre de ángulo menor tipo AC2 (30°)Tipo AC2+3</v>
      </c>
      <c r="E290" s="37" t="s">
        <v>2918</v>
      </c>
      <c r="F290" s="38">
        <v>0</v>
      </c>
      <c r="G290" s="39">
        <f>VLOOKUP(C290,'[14]Resumen Peso'!$B$1:$D$65536,3,0)*$C$14</f>
        <v>18511.299582318188</v>
      </c>
      <c r="H290" s="40"/>
      <c r="I290" s="41"/>
      <c r="J290" s="42">
        <f>+VLOOKUP(C290,'[14]Resumen Peso'!$B$1:$D$65536,3,0)</f>
        <v>14204.189266697007</v>
      </c>
    </row>
    <row r="291" spans="1:10" x14ac:dyDescent="0.25">
      <c r="A291" s="26"/>
      <c r="B291" s="34">
        <f t="shared" si="4"/>
        <v>275</v>
      </c>
      <c r="C291" s="35" t="s">
        <v>298</v>
      </c>
      <c r="D291" s="36" t="str">
        <f>+"Torre de ángulo mayor tipo B"&amp;IF(MID(C291,3,3)="220","C",IF(MID(C291,3,3)="138","S",""))&amp;IF(MID(C291,10,1)="D",2,1)&amp;" (65°)Tipo B"&amp;IF(MID(C291,3,3)="220","C",IF(MID(C291,3,3)="138","S",""))&amp;IF(MID(C291,10,1)="D",2,1)&amp;RIGHT(C291,2)</f>
        <v>Torre de ángulo mayor tipo BC2 (65°)Tipo BC2-3</v>
      </c>
      <c r="E291" s="37" t="s">
        <v>2918</v>
      </c>
      <c r="F291" s="38">
        <v>0</v>
      </c>
      <c r="G291" s="39">
        <f>VLOOKUP(C291,'[14]Resumen Peso'!$B$1:$D$65536,3,0)*$C$14</f>
        <v>20480.201157182917</v>
      </c>
      <c r="H291" s="40"/>
      <c r="I291" s="41"/>
      <c r="J291" s="42">
        <f>+VLOOKUP(C291,'[14]Resumen Peso'!$B$1:$D$65536,3,0)</f>
        <v>15714.977339274576</v>
      </c>
    </row>
    <row r="292" spans="1:10" x14ac:dyDescent="0.25">
      <c r="A292" s="26"/>
      <c r="B292" s="34">
        <f t="shared" si="4"/>
        <v>276</v>
      </c>
      <c r="C292" s="35" t="s">
        <v>299</v>
      </c>
      <c r="D292" s="36" t="str">
        <f>+"Torre de ángulo mayor tipo B"&amp;IF(MID(C292,3,3)="220","C",IF(MID(C292,3,3)="138","S",""))&amp;IF(MID(C292,10,1)="D",2,1)&amp;" (65°)Tipo B"&amp;IF(MID(C292,3,3)="220","C",IF(MID(C292,3,3)="138","S",""))&amp;IF(MID(C292,10,1)="D",2,1)&amp;RIGHT(C292,2)</f>
        <v>Torre de ángulo mayor tipo BC2 (65°)Tipo BC2±0</v>
      </c>
      <c r="E292" s="37" t="s">
        <v>2918</v>
      </c>
      <c r="F292" s="38">
        <v>0</v>
      </c>
      <c r="G292" s="39">
        <f>VLOOKUP(C292,'[14]Resumen Peso'!$B$1:$D$65536,3,0)*$C$14</f>
        <v>22806.460085949799</v>
      </c>
      <c r="H292" s="40"/>
      <c r="I292" s="41"/>
      <c r="J292" s="42">
        <f>+VLOOKUP(C292,'[14]Resumen Peso'!$B$1:$D$65536,3,0)</f>
        <v>17499.974765339171</v>
      </c>
    </row>
    <row r="293" spans="1:10" x14ac:dyDescent="0.25">
      <c r="A293" s="26"/>
      <c r="B293" s="34">
        <f t="shared" si="4"/>
        <v>277</v>
      </c>
      <c r="C293" s="35" t="s">
        <v>300</v>
      </c>
      <c r="D293" s="36" t="str">
        <f>+"Torre de ángulo mayor tipo B"&amp;IF(MID(C293,3,3)="220","C",IF(MID(C293,3,3)="138","S",""))&amp;IF(MID(C293,10,1)="D",2,1)&amp;" (65°)Tipo B"&amp;IF(MID(C293,3,3)="220","C",IF(MID(C293,3,3)="138","S",""))&amp;IF(MID(C293,10,1)="D",2,1)&amp;RIGHT(C293,2)</f>
        <v>Torre de ángulo mayor tipo BC2 (65°)Tipo BC2+3</v>
      </c>
      <c r="E293" s="37" t="s">
        <v>2918</v>
      </c>
      <c r="F293" s="38">
        <v>0</v>
      </c>
      <c r="G293" s="39">
        <f>VLOOKUP(C293,'[14]Resumen Peso'!$B$1:$D$65536,3,0)*$C$14</f>
        <v>25543.235296263774</v>
      </c>
      <c r="H293" s="40"/>
      <c r="I293" s="41"/>
      <c r="J293" s="42">
        <f>+VLOOKUP(C293,'[14]Resumen Peso'!$B$1:$D$65536,3,0)</f>
        <v>19599.971737179872</v>
      </c>
    </row>
    <row r="294" spans="1:10" x14ac:dyDescent="0.25">
      <c r="A294" s="26"/>
      <c r="B294" s="34">
        <f t="shared" si="4"/>
        <v>278</v>
      </c>
      <c r="C294" s="35" t="s">
        <v>301</v>
      </c>
      <c r="D294" s="36" t="str">
        <f>+"Torre de anclaje, retención intermedia y terminal (15°) Tipo R"&amp;IF(MID(C294,3,3)="220","C",IF(MID(C294,3,3)="138","S",""))&amp;IF(MID(C294,10,1)="D",2,1)&amp;RIGHT(C294,2)</f>
        <v>Torre de anclaje, retención intermedia y terminal (15°) Tipo RC2-3</v>
      </c>
      <c r="E294" s="37" t="s">
        <v>2918</v>
      </c>
      <c r="F294" s="38">
        <v>0</v>
      </c>
      <c r="G294" s="39">
        <f>VLOOKUP(C294,'[14]Resumen Peso'!$B$1:$D$65536,3,0)*$C$14</f>
        <v>26369.581764557992</v>
      </c>
      <c r="H294" s="40"/>
      <c r="I294" s="41"/>
      <c r="J294" s="42">
        <f>+VLOOKUP(C294,'[14]Resumen Peso'!$B$1:$D$65536,3,0)</f>
        <v>20234.048322852406</v>
      </c>
    </row>
    <row r="295" spans="1:10" x14ac:dyDescent="0.25">
      <c r="A295" s="26"/>
      <c r="B295" s="34">
        <f t="shared" si="4"/>
        <v>279</v>
      </c>
      <c r="C295" s="35" t="s">
        <v>302</v>
      </c>
      <c r="D295" s="36" t="str">
        <f>+"Torre de anclaje, retención intermedia y terminal (15°) Tipo R"&amp;IF(MID(C295,3,3)="220","C",IF(MID(C295,3,3)="138","S",""))&amp;IF(MID(C295,10,1)="D",2,1)&amp;RIGHT(C295,2)</f>
        <v>Torre de anclaje, retención intermedia y terminal (15°) Tipo RC2±0</v>
      </c>
      <c r="E295" s="37" t="s">
        <v>2918</v>
      </c>
      <c r="F295" s="38">
        <v>0</v>
      </c>
      <c r="G295" s="39">
        <f>VLOOKUP(C295,'[14]Resumen Peso'!$B$1:$D$65536,3,0)*$C$14</f>
        <v>29397.527050789289</v>
      </c>
      <c r="H295" s="40"/>
      <c r="I295" s="41"/>
      <c r="J295" s="42">
        <f>+VLOOKUP(C295,'[14]Resumen Peso'!$B$1:$D$65536,3,0)</f>
        <v>22557.467472522192</v>
      </c>
    </row>
    <row r="296" spans="1:10" x14ac:dyDescent="0.25">
      <c r="A296" s="26"/>
      <c r="B296" s="34">
        <f t="shared" si="4"/>
        <v>280</v>
      </c>
      <c r="C296" s="35" t="s">
        <v>303</v>
      </c>
      <c r="D296" s="36" t="str">
        <f>+"Torre de anclaje, retención intermedia y terminal (15°) Tipo R"&amp;IF(MID(C296,3,3)="220","C",IF(MID(C296,3,3)="138","S",""))&amp;IF(MID(C296,10,1)="D",2,1)&amp;RIGHT(C296,2)</f>
        <v>Torre de anclaje, retención intermedia y terminal (15°) Tipo RC2+3</v>
      </c>
      <c r="E296" s="37" t="s">
        <v>2918</v>
      </c>
      <c r="F296" s="38">
        <v>0</v>
      </c>
      <c r="G296" s="39">
        <f>VLOOKUP(C296,'[14]Resumen Peso'!$B$1:$D$65536,3,0)*$C$14</f>
        <v>32425.472337020587</v>
      </c>
      <c r="H296" s="40"/>
      <c r="I296" s="41"/>
      <c r="J296" s="42">
        <f>+VLOOKUP(C296,'[14]Resumen Peso'!$B$1:$D$65536,3,0)</f>
        <v>24880.886622191978</v>
      </c>
    </row>
    <row r="297" spans="1:10" x14ac:dyDescent="0.25">
      <c r="A297" s="26"/>
      <c r="B297" s="34">
        <f t="shared" si="4"/>
        <v>281</v>
      </c>
      <c r="C297" s="35" t="s">
        <v>304</v>
      </c>
      <c r="D297" s="36" t="str">
        <f>+"Torre de suspensión tipo S"&amp;IF(MID(C297,3,3)="220","C",IF(MID(C297,3,3)="138","S",""))&amp;IF(MID(C297,10,1)="D",2,1)&amp;" (5°)Tipo S"&amp;IF(MID(C297,3,3)="220","C",IF(MID(C297,3,3)="138","S",""))&amp;IF(MID(C297,10,1)="D",2,1)&amp;RIGHT(C297,2)</f>
        <v>Torre de suspensión tipo SC2 (5°)Tipo SC2-6</v>
      </c>
      <c r="E297" s="37" t="s">
        <v>2918</v>
      </c>
      <c r="F297" s="38">
        <v>0</v>
      </c>
      <c r="G297" s="39">
        <f>VLOOKUP(C297,'[14]Resumen Peso'!$B$1:$D$65536,3,0)*$C$14</f>
        <v>7925.8855636610033</v>
      </c>
      <c r="H297" s="40"/>
      <c r="I297" s="41"/>
      <c r="J297" s="42">
        <f>+VLOOKUP(C297,'[14]Resumen Peso'!$B$1:$D$65536,3,0)</f>
        <v>6081.7328438657241</v>
      </c>
    </row>
    <row r="298" spans="1:10" x14ac:dyDescent="0.25">
      <c r="A298" s="26"/>
      <c r="B298" s="34">
        <f t="shared" si="4"/>
        <v>282</v>
      </c>
      <c r="C298" s="35" t="s">
        <v>305</v>
      </c>
      <c r="D298" s="36" t="str">
        <f>+"Torre de suspensión tipo S"&amp;IF(MID(C298,3,3)="220","C",IF(MID(C298,3,3)="138","S",""))&amp;IF(MID(C298,10,1)="D",2,1)&amp;" (5°)Tipo S"&amp;IF(MID(C298,3,3)="220","C",IF(MID(C298,3,3)="138","S",""))&amp;IF(MID(C298,10,1)="D",2,1)&amp;RIGHT(C298,2)</f>
        <v>Torre de suspensión tipo SC2 (5°)Tipo SC2-3</v>
      </c>
      <c r="E298" s="37" t="s">
        <v>2918</v>
      </c>
      <c r="F298" s="38">
        <v>0</v>
      </c>
      <c r="G298" s="39">
        <f>VLOOKUP(C298,'[14]Resumen Peso'!$B$1:$D$65536,3,0)*$C$14</f>
        <v>9068.3555548193472</v>
      </c>
      <c r="H298" s="40"/>
      <c r="I298" s="41"/>
      <c r="J298" s="42">
        <f>+VLOOKUP(C298,'[14]Resumen Peso'!$B$1:$D$65536,3,0)</f>
        <v>6958.3790195580814</v>
      </c>
    </row>
    <row r="299" spans="1:10" x14ac:dyDescent="0.25">
      <c r="A299" s="26"/>
      <c r="B299" s="34">
        <f t="shared" si="4"/>
        <v>283</v>
      </c>
      <c r="C299" s="35" t="s">
        <v>306</v>
      </c>
      <c r="D299" s="36" t="str">
        <f>+"Torre de suspensión tipo S"&amp;IF(MID(C299,3,3)="220","C",IF(MID(C299,3,3)="138","S",""))&amp;IF(MID(C299,10,1)="D",2,1)&amp;" (5°)Tipo S"&amp;IF(MID(C299,3,3)="220","C",IF(MID(C299,3,3)="138","S",""))&amp;IF(MID(C299,10,1)="D",2,1)&amp;RIGHT(C299,2)</f>
        <v>Torre de suspensión tipo SC2 (5°)Tipo SC2±0</v>
      </c>
      <c r="E299" s="37" t="s">
        <v>2918</v>
      </c>
      <c r="F299" s="38">
        <v>0</v>
      </c>
      <c r="G299" s="39">
        <f>VLOOKUP(C299,'[14]Resumen Peso'!$B$1:$D$65536,3,0)*$C$14</f>
        <v>10200.624921056633</v>
      </c>
      <c r="H299" s="40"/>
      <c r="I299" s="41"/>
      <c r="J299" s="42">
        <f>+VLOOKUP(C299,'[14]Resumen Peso'!$B$1:$D$65536,3,0)</f>
        <v>7827.1979972531844</v>
      </c>
    </row>
    <row r="300" spans="1:10" x14ac:dyDescent="0.25">
      <c r="A300" s="26"/>
      <c r="B300" s="34">
        <f t="shared" si="4"/>
        <v>284</v>
      </c>
      <c r="C300" s="35" t="s">
        <v>307</v>
      </c>
      <c r="D300" s="36" t="str">
        <f>+"Torre de suspensión tipo S"&amp;IF(MID(C300,3,3)="220","C",IF(MID(C300,3,3)="138","S",""))&amp;IF(MID(C300,10,1)="D",2,1)&amp;" (5°)Tipo S"&amp;IF(MID(C300,3,3)="220","C",IF(MID(C300,3,3)="138","S",""))&amp;IF(MID(C300,10,1)="D",2,1)&amp;RIGHT(C300,2)</f>
        <v>Torre de suspensión tipo SC2 (5°)Tipo SC2+3</v>
      </c>
      <c r="E300" s="37" t="s">
        <v>2918</v>
      </c>
      <c r="F300" s="38">
        <v>0</v>
      </c>
      <c r="G300" s="39">
        <f>VLOOKUP(C300,'[14]Resumen Peso'!$B$1:$D$65536,3,0)*$C$14</f>
        <v>11322.693662372863</v>
      </c>
      <c r="H300" s="40"/>
      <c r="I300" s="41"/>
      <c r="J300" s="42">
        <f>+VLOOKUP(C300,'[14]Resumen Peso'!$B$1:$D$65536,3,0)</f>
        <v>8688.189776951036</v>
      </c>
    </row>
    <row r="301" spans="1:10" x14ac:dyDescent="0.25">
      <c r="A301" s="26"/>
      <c r="B301" s="34">
        <f t="shared" si="4"/>
        <v>285</v>
      </c>
      <c r="C301" s="35" t="s">
        <v>308</v>
      </c>
      <c r="D301" s="36" t="str">
        <f>+"Torre de suspensión tipo S"&amp;IF(MID(C301,3,3)="220","C",IF(MID(C301,3,3)="138","S",""))&amp;IF(MID(C301,10,1)="D",2,1)&amp;" (5°)Tipo S"&amp;IF(MID(C301,3,3)="220","C",IF(MID(C301,3,3)="138","S",""))&amp;IF(MID(C301,10,1)="D",2,1)&amp;RIGHT(C301,2)</f>
        <v>Torre de suspensión tipo SC2 (5°)Tipo SC2+6</v>
      </c>
      <c r="E301" s="37" t="s">
        <v>2918</v>
      </c>
      <c r="F301" s="38">
        <v>0</v>
      </c>
      <c r="G301" s="39">
        <f>VLOOKUP(C301,'[14]Resumen Peso'!$B$1:$D$65536,3,0)*$C$14</f>
        <v>12444.76240368909</v>
      </c>
      <c r="H301" s="40"/>
      <c r="I301" s="41"/>
      <c r="J301" s="42">
        <f>+VLOOKUP(C301,'[14]Resumen Peso'!$B$1:$D$65536,3,0)</f>
        <v>9549.181556648884</v>
      </c>
    </row>
    <row r="302" spans="1:10" x14ac:dyDescent="0.25">
      <c r="A302" s="26"/>
      <c r="B302" s="34">
        <f t="shared" si="4"/>
        <v>286</v>
      </c>
      <c r="C302" s="35" t="s">
        <v>309</v>
      </c>
      <c r="D302" s="36" t="str">
        <f>+"Torre de ángulo menor tipo A"&amp;IF(MID(C302,3,3)="220","C",IF(MID(C302,3,3)="138","S",""))&amp;IF(MID(C302,10,1)="D",2,1)&amp;" (30°)Tipo A"&amp;IF(MID(C302,3,3)="220","C",IF(MID(C302,3,3)="138","S",""))&amp;IF(MID(C302,10,1)="D",2,1)&amp;RIGHT(C302,2)</f>
        <v>Torre de ángulo menor tipo AC2 (30°)Tipo AC2-3</v>
      </c>
      <c r="E302" s="37" t="s">
        <v>2918</v>
      </c>
      <c r="F302" s="38">
        <v>0</v>
      </c>
      <c r="G302" s="39">
        <f>VLOOKUP(C302,'[14]Resumen Peso'!$B$1:$D$65536,3,0)*$C$14</f>
        <v>13951.578315777735</v>
      </c>
      <c r="H302" s="40"/>
      <c r="I302" s="41"/>
      <c r="J302" s="42">
        <f>+VLOOKUP(C302,'[14]Resumen Peso'!$B$1:$D$65536,3,0)</f>
        <v>10705.399590407131</v>
      </c>
    </row>
    <row r="303" spans="1:10" x14ac:dyDescent="0.25">
      <c r="A303" s="26"/>
      <c r="B303" s="34">
        <f t="shared" si="4"/>
        <v>287</v>
      </c>
      <c r="C303" s="35" t="s">
        <v>310</v>
      </c>
      <c r="D303" s="36" t="str">
        <f>+"Torre de ángulo menor tipo A"&amp;IF(MID(C303,3,3)="220","C",IF(MID(C303,3,3)="138","S",""))&amp;IF(MID(C303,10,1)="D",2,1)&amp;" (30°)Tipo A"&amp;IF(MID(C303,3,3)="220","C",IF(MID(C303,3,3)="138","S",""))&amp;IF(MID(C303,10,1)="D",2,1)&amp;RIGHT(C303,2)</f>
        <v>Torre de ángulo menor tipo AC2 (30°)Tipo AC2±0</v>
      </c>
      <c r="E303" s="37" t="s">
        <v>2918</v>
      </c>
      <c r="F303" s="38">
        <v>0</v>
      </c>
      <c r="G303" s="39">
        <f>VLOOKUP(C303,'[14]Resumen Peso'!$B$1:$D$65536,3,0)*$C$14</f>
        <v>15484.548630163968</v>
      </c>
      <c r="H303" s="40"/>
      <c r="I303" s="41"/>
      <c r="J303" s="42">
        <f>+VLOOKUP(C303,'[14]Resumen Peso'!$B$1:$D$65536,3,0)</f>
        <v>11881.686559830334</v>
      </c>
    </row>
    <row r="304" spans="1:10" x14ac:dyDescent="0.25">
      <c r="A304" s="26"/>
      <c r="B304" s="34">
        <f t="shared" si="4"/>
        <v>288</v>
      </c>
      <c r="C304" s="35" t="s">
        <v>311</v>
      </c>
      <c r="D304" s="36" t="str">
        <f>+"Torre de ángulo menor tipo A"&amp;IF(MID(C304,3,3)="220","C",IF(MID(C304,3,3)="138","S",""))&amp;IF(MID(C304,10,1)="D",2,1)&amp;" (30°)Tipo A"&amp;IF(MID(C304,3,3)="220","C",IF(MID(C304,3,3)="138","S",""))&amp;IF(MID(C304,10,1)="D",2,1)&amp;RIGHT(C304,2)</f>
        <v>Torre de ángulo menor tipo AC2 (30°)Tipo AC2+3</v>
      </c>
      <c r="E304" s="37" t="s">
        <v>2918</v>
      </c>
      <c r="F304" s="38">
        <v>0</v>
      </c>
      <c r="G304" s="39">
        <f>VLOOKUP(C304,'[14]Resumen Peso'!$B$1:$D$65536,3,0)*$C$14</f>
        <v>17017.5189445502</v>
      </c>
      <c r="H304" s="40"/>
      <c r="I304" s="41"/>
      <c r="J304" s="42">
        <f>+VLOOKUP(C304,'[14]Resumen Peso'!$B$1:$D$65536,3,0)</f>
        <v>13057.973529253537</v>
      </c>
    </row>
    <row r="305" spans="1:10" x14ac:dyDescent="0.25">
      <c r="A305" s="26"/>
      <c r="B305" s="34">
        <f t="shared" si="4"/>
        <v>289</v>
      </c>
      <c r="C305" s="35" t="s">
        <v>312</v>
      </c>
      <c r="D305" s="36" t="str">
        <f>+"Torre de ángulo mayor tipo B"&amp;IF(MID(C305,3,3)="220","C",IF(MID(C305,3,3)="138","S",""))&amp;IF(MID(C305,10,1)="D",2,1)&amp;" (65°)Tipo B"&amp;IF(MID(C305,3,3)="220","C",IF(MID(C305,3,3)="138","S",""))&amp;IF(MID(C305,10,1)="D",2,1)&amp;RIGHT(C305,2)</f>
        <v>Torre de ángulo mayor tipo BC2 (65°)Tipo BC2-3</v>
      </c>
      <c r="E305" s="37" t="s">
        <v>2918</v>
      </c>
      <c r="F305" s="38">
        <v>0</v>
      </c>
      <c r="G305" s="39">
        <f>VLOOKUP(C305,'[14]Resumen Peso'!$B$1:$D$65536,3,0)*$C$14</f>
        <v>18827.538803027332</v>
      </c>
      <c r="H305" s="40"/>
      <c r="I305" s="41"/>
      <c r="J305" s="42">
        <f>+VLOOKUP(C305,'[14]Resumen Peso'!$B$1:$D$65536,3,0)</f>
        <v>14446.847634605227</v>
      </c>
    </row>
    <row r="306" spans="1:10" x14ac:dyDescent="0.25">
      <c r="A306" s="26"/>
      <c r="B306" s="34">
        <f t="shared" si="4"/>
        <v>290</v>
      </c>
      <c r="C306" s="35" t="s">
        <v>313</v>
      </c>
      <c r="D306" s="36" t="str">
        <f>+"Torre de ángulo mayor tipo B"&amp;IF(MID(C306,3,3)="220","C",IF(MID(C306,3,3)="138","S",""))&amp;IF(MID(C306,10,1)="D",2,1)&amp;" (65°)Tipo B"&amp;IF(MID(C306,3,3)="220","C",IF(MID(C306,3,3)="138","S",""))&amp;IF(MID(C306,10,1)="D",2,1)&amp;RIGHT(C306,2)</f>
        <v>Torre de ángulo mayor tipo BC2 (65°)Tipo BC2±0</v>
      </c>
      <c r="E306" s="37" t="s">
        <v>2918</v>
      </c>
      <c r="F306" s="38">
        <v>0</v>
      </c>
      <c r="G306" s="39">
        <f>VLOOKUP(C306,'[14]Resumen Peso'!$B$1:$D$65536,3,0)*$C$14</f>
        <v>20966.078845242017</v>
      </c>
      <c r="H306" s="40"/>
      <c r="I306" s="41"/>
      <c r="J306" s="42">
        <f>+VLOOKUP(C306,'[14]Resumen Peso'!$B$1:$D$65536,3,0)</f>
        <v>16087.803602010274</v>
      </c>
    </row>
    <row r="307" spans="1:10" x14ac:dyDescent="0.25">
      <c r="A307" s="26"/>
      <c r="B307" s="34">
        <f t="shared" si="4"/>
        <v>291</v>
      </c>
      <c r="C307" s="35" t="s">
        <v>314</v>
      </c>
      <c r="D307" s="36" t="str">
        <f>+"Torre de ángulo mayor tipo B"&amp;IF(MID(C307,3,3)="220","C",IF(MID(C307,3,3)="138","S",""))&amp;IF(MID(C307,10,1)="D",2,1)&amp;" (65°)Tipo B"&amp;IF(MID(C307,3,3)="220","C",IF(MID(C307,3,3)="138","S",""))&amp;IF(MID(C307,10,1)="D",2,1)&amp;RIGHT(C307,2)</f>
        <v>Torre de ángulo mayor tipo BC2 (65°)Tipo BC2+3</v>
      </c>
      <c r="E307" s="37" t="s">
        <v>2918</v>
      </c>
      <c r="F307" s="38">
        <v>0</v>
      </c>
      <c r="G307" s="39">
        <f>VLOOKUP(C307,'[14]Resumen Peso'!$B$1:$D$65536,3,0)*$C$14</f>
        <v>23482.008306671061</v>
      </c>
      <c r="H307" s="40"/>
      <c r="I307" s="41"/>
      <c r="J307" s="42">
        <f>+VLOOKUP(C307,'[14]Resumen Peso'!$B$1:$D$65536,3,0)</f>
        <v>18018.340034251509</v>
      </c>
    </row>
    <row r="308" spans="1:10" x14ac:dyDescent="0.25">
      <c r="A308" s="26"/>
      <c r="B308" s="34">
        <f t="shared" si="4"/>
        <v>292</v>
      </c>
      <c r="C308" s="35" t="s">
        <v>315</v>
      </c>
      <c r="D308" s="36" t="str">
        <f>+"Torre de anclaje, retención intermedia y terminal (15°) Tipo R"&amp;IF(MID(C308,3,3)="220","C",IF(MID(C308,3,3)="138","S",""))&amp;IF(MID(C308,10,1)="D",2,1)&amp;RIGHT(C308,2)</f>
        <v>Torre de anclaje, retención intermedia y terminal (15°) Tipo RC2-3</v>
      </c>
      <c r="E308" s="37" t="s">
        <v>2918</v>
      </c>
      <c r="F308" s="38">
        <v>0</v>
      </c>
      <c r="G308" s="39">
        <f>VLOOKUP(C308,'[14]Resumen Peso'!$B$1:$D$65536,3,0)*$C$14</f>
        <v>24241.672241470707</v>
      </c>
      <c r="H308" s="40"/>
      <c r="I308" s="41"/>
      <c r="J308" s="42">
        <f>+VLOOKUP(C308,'[14]Resumen Peso'!$B$1:$D$65536,3,0)</f>
        <v>18601.249422163142</v>
      </c>
    </row>
    <row r="309" spans="1:10" x14ac:dyDescent="0.25">
      <c r="A309" s="26"/>
      <c r="B309" s="34">
        <f t="shared" si="4"/>
        <v>293</v>
      </c>
      <c r="C309" s="35" t="s">
        <v>316</v>
      </c>
      <c r="D309" s="36" t="str">
        <f>+"Torre de anclaje, retención intermedia y terminal (15°) Tipo R"&amp;IF(MID(C309,3,3)="220","C",IF(MID(C309,3,3)="138","S",""))&amp;IF(MID(C309,10,1)="D",2,1)&amp;RIGHT(C309,2)</f>
        <v>Torre de anclaje, retención intermedia y terminal (15°) Tipo RC2±0</v>
      </c>
      <c r="E309" s="37" t="s">
        <v>2918</v>
      </c>
      <c r="F309" s="38">
        <v>0</v>
      </c>
      <c r="G309" s="39">
        <f>VLOOKUP(C309,'[14]Resumen Peso'!$B$1:$D$65536,3,0)*$C$14</f>
        <v>27025.275631516954</v>
      </c>
      <c r="H309" s="40"/>
      <c r="I309" s="41"/>
      <c r="J309" s="42">
        <f>+VLOOKUP(C309,'[14]Resumen Peso'!$B$1:$D$65536,3,0)</f>
        <v>20737.178842991241</v>
      </c>
    </row>
    <row r="310" spans="1:10" x14ac:dyDescent="0.25">
      <c r="A310" s="26"/>
      <c r="B310" s="34">
        <f t="shared" si="4"/>
        <v>294</v>
      </c>
      <c r="C310" s="35" t="s">
        <v>317</v>
      </c>
      <c r="D310" s="36" t="str">
        <f>+"Torre de anclaje, retención intermedia y terminal (15°) Tipo R"&amp;IF(MID(C310,3,3)="220","C",IF(MID(C310,3,3)="138","S",""))&amp;IF(MID(C310,10,1)="D",2,1)&amp;RIGHT(C310,2)</f>
        <v>Torre de anclaje, retención intermedia y terminal (15°) Tipo RC2+3</v>
      </c>
      <c r="E310" s="37" t="s">
        <v>2918</v>
      </c>
      <c r="F310" s="38">
        <v>0</v>
      </c>
      <c r="G310" s="39">
        <f>VLOOKUP(C310,'[14]Resumen Peso'!$B$1:$D$65536,3,0)*$C$14</f>
        <v>29808.879021563203</v>
      </c>
      <c r="H310" s="40"/>
      <c r="I310" s="41"/>
      <c r="J310" s="42">
        <f>+VLOOKUP(C310,'[14]Resumen Peso'!$B$1:$D$65536,3,0)</f>
        <v>22873.10826381934</v>
      </c>
    </row>
    <row r="311" spans="1:10" x14ac:dyDescent="0.25">
      <c r="A311" s="26"/>
      <c r="B311" s="34">
        <f t="shared" si="4"/>
        <v>295</v>
      </c>
      <c r="C311" s="35" t="s">
        <v>318</v>
      </c>
      <c r="D311" s="36" t="str">
        <f>+"Torre de suspensión tipo S"&amp;IF(MID(C311,3,3)="220","C",IF(MID(C311,3,3)="138","S",""))&amp;IF(MID(C311,10,1)="D",2,1)&amp;" (5°)Tipo S"&amp;IF(MID(C311,3,3)="220","C",IF(MID(C311,3,3)="138","S",""))&amp;IF(MID(C311,10,1)="D",2,1)&amp;RIGHT(C311,2)</f>
        <v>Torre de suspensión tipo SC1 (5°)Tipo SC1-6</v>
      </c>
      <c r="E311" s="37" t="s">
        <v>2918</v>
      </c>
      <c r="F311" s="38">
        <v>0</v>
      </c>
      <c r="G311" s="39">
        <f>VLOOKUP(C311,'[14]Resumen Peso'!$B$1:$D$65536,3,0)*$C$14</f>
        <v>4619.5765388898908</v>
      </c>
      <c r="H311" s="40"/>
      <c r="I311" s="41"/>
      <c r="J311" s="42">
        <f>+VLOOKUP(C311,'[14]Resumen Peso'!$B$1:$D$65536,3,0)</f>
        <v>3544.7181435636285</v>
      </c>
    </row>
    <row r="312" spans="1:10" x14ac:dyDescent="0.25">
      <c r="A312" s="26"/>
      <c r="B312" s="34">
        <f t="shared" si="4"/>
        <v>296</v>
      </c>
      <c r="C312" s="35" t="s">
        <v>319</v>
      </c>
      <c r="D312" s="36" t="str">
        <f>+"Torre de suspensión tipo S"&amp;IF(MID(C312,3,3)="220","C",IF(MID(C312,3,3)="138","S",""))&amp;IF(MID(C312,10,1)="D",2,1)&amp;" (5°)Tipo S"&amp;IF(MID(C312,3,3)="220","C",IF(MID(C312,3,3)="138","S",""))&amp;IF(MID(C312,10,1)="D",2,1)&amp;RIGHT(C312,2)</f>
        <v>Torre de suspensión tipo SC1 (5°)Tipo SC1-3</v>
      </c>
      <c r="E312" s="37" t="s">
        <v>2918</v>
      </c>
      <c r="F312" s="38">
        <v>0</v>
      </c>
      <c r="G312" s="39">
        <f>VLOOKUP(C312,'[14]Resumen Peso'!$B$1:$D$65536,3,0)*$C$14</f>
        <v>5285.4614453965414</v>
      </c>
      <c r="H312" s="40"/>
      <c r="I312" s="41"/>
      <c r="J312" s="42">
        <f>+VLOOKUP(C312,'[14]Resumen Peso'!$B$1:$D$65536,3,0)</f>
        <v>4055.6685065998272</v>
      </c>
    </row>
    <row r="313" spans="1:10" x14ac:dyDescent="0.25">
      <c r="A313" s="26"/>
      <c r="B313" s="34">
        <f t="shared" si="4"/>
        <v>297</v>
      </c>
      <c r="C313" s="35" t="s">
        <v>320</v>
      </c>
      <c r="D313" s="36" t="str">
        <f>+"Torre de suspensión tipo S"&amp;IF(MID(C313,3,3)="220","C",IF(MID(C313,3,3)="138","S",""))&amp;IF(MID(C313,10,1)="D",2,1)&amp;" (5°)Tipo S"&amp;IF(MID(C313,3,3)="220","C",IF(MID(C313,3,3)="138","S",""))&amp;IF(MID(C313,10,1)="D",2,1)&amp;RIGHT(C313,2)</f>
        <v>Torre de suspensión tipo SC1 (5°)Tipo SC1±0</v>
      </c>
      <c r="E313" s="37" t="s">
        <v>2918</v>
      </c>
      <c r="F313" s="38">
        <v>0</v>
      </c>
      <c r="G313" s="39">
        <f>VLOOKUP(C313,'[14]Resumen Peso'!$B$1:$D$65536,3,0)*$C$14</f>
        <v>5945.4009509522402</v>
      </c>
      <c r="H313" s="40"/>
      <c r="I313" s="41"/>
      <c r="J313" s="42">
        <f>+VLOOKUP(C313,'[14]Resumen Peso'!$B$1:$D$65536,3,0)</f>
        <v>4562.0568128232026</v>
      </c>
    </row>
    <row r="314" spans="1:10" x14ac:dyDescent="0.25">
      <c r="A314" s="26"/>
      <c r="B314" s="34">
        <f t="shared" si="4"/>
        <v>298</v>
      </c>
      <c r="C314" s="35" t="s">
        <v>321</v>
      </c>
      <c r="D314" s="36" t="str">
        <f>+"Torre de suspensión tipo S"&amp;IF(MID(C314,3,3)="220","C",IF(MID(C314,3,3)="138","S",""))&amp;IF(MID(C314,10,1)="D",2,1)&amp;" (5°)Tipo S"&amp;IF(MID(C314,3,3)="220","C",IF(MID(C314,3,3)="138","S",""))&amp;IF(MID(C314,10,1)="D",2,1)&amp;RIGHT(C314,2)</f>
        <v>Torre de suspensión tipo SC1 (5°)Tipo SC1+3</v>
      </c>
      <c r="E314" s="37" t="s">
        <v>2918</v>
      </c>
      <c r="F314" s="38">
        <v>0</v>
      </c>
      <c r="G314" s="39">
        <f>VLOOKUP(C314,'[14]Resumen Peso'!$B$1:$D$65536,3,0)*$C$14</f>
        <v>6599.3950555569872</v>
      </c>
      <c r="H314" s="40"/>
      <c r="I314" s="41"/>
      <c r="J314" s="42">
        <f>+VLOOKUP(C314,'[14]Resumen Peso'!$B$1:$D$65536,3,0)</f>
        <v>5063.8830622337555</v>
      </c>
    </row>
    <row r="315" spans="1:10" x14ac:dyDescent="0.25">
      <c r="A315" s="26"/>
      <c r="B315" s="34">
        <f t="shared" si="4"/>
        <v>299</v>
      </c>
      <c r="C315" s="35" t="s">
        <v>322</v>
      </c>
      <c r="D315" s="36" t="str">
        <f>+"Torre de suspensión tipo S"&amp;IF(MID(C315,3,3)="220","C",IF(MID(C315,3,3)="138","S",""))&amp;IF(MID(C315,10,1)="D",2,1)&amp;" (5°)Tipo S"&amp;IF(MID(C315,3,3)="220","C",IF(MID(C315,3,3)="138","S",""))&amp;IF(MID(C315,10,1)="D",2,1)&amp;RIGHT(C315,2)</f>
        <v>Torre de suspensión tipo SC1 (5°)Tipo SC1+6</v>
      </c>
      <c r="E315" s="37" t="s">
        <v>2918</v>
      </c>
      <c r="F315" s="38">
        <v>0</v>
      </c>
      <c r="G315" s="39">
        <f>VLOOKUP(C315,'[14]Resumen Peso'!$B$1:$D$65536,3,0)*$C$14</f>
        <v>7253.3891601617324</v>
      </c>
      <c r="H315" s="40"/>
      <c r="I315" s="41"/>
      <c r="J315" s="42">
        <f>+VLOOKUP(C315,'[14]Resumen Peso'!$B$1:$D$65536,3,0)</f>
        <v>5565.7093116443066</v>
      </c>
    </row>
    <row r="316" spans="1:10" x14ac:dyDescent="0.25">
      <c r="A316" s="26"/>
      <c r="B316" s="34">
        <f t="shared" si="4"/>
        <v>300</v>
      </c>
      <c r="C316" s="35" t="s">
        <v>323</v>
      </c>
      <c r="D316" s="36" t="str">
        <f>+"Torre de ángulo menor tipo A"&amp;IF(MID(C316,3,3)="220","C",IF(MID(C316,3,3)="138","S",""))&amp;IF(MID(C316,10,1)="D",2,1)&amp;" (30°)Tipo A"&amp;IF(MID(C316,3,3)="220","C",IF(MID(C316,3,3)="138","S",""))&amp;IF(MID(C316,10,1)="D",2,1)&amp;RIGHT(C316,2)</f>
        <v>Torre de ángulo menor tipo AC1 (30°)Tipo AC1-3</v>
      </c>
      <c r="E316" s="37" t="s">
        <v>2918</v>
      </c>
      <c r="F316" s="38">
        <v>0</v>
      </c>
      <c r="G316" s="39">
        <f>VLOOKUP(C316,'[14]Resumen Peso'!$B$1:$D$65536,3,0)*$C$14</f>
        <v>8131.6318978344962</v>
      </c>
      <c r="H316" s="40"/>
      <c r="I316" s="41"/>
      <c r="J316" s="42">
        <f>+VLOOKUP(C316,'[14]Resumen Peso'!$B$1:$D$65536,3,0)</f>
        <v>6239.6072199209248</v>
      </c>
    </row>
    <row r="317" spans="1:10" x14ac:dyDescent="0.25">
      <c r="A317" s="26"/>
      <c r="B317" s="34">
        <f t="shared" si="4"/>
        <v>301</v>
      </c>
      <c r="C317" s="35" t="s">
        <v>324</v>
      </c>
      <c r="D317" s="36" t="str">
        <f>+"Torre de ángulo menor tipo A"&amp;IF(MID(C317,3,3)="220","C",IF(MID(C317,3,3)="138","S",""))&amp;IF(MID(C317,10,1)="D",2,1)&amp;" (30°)Tipo A"&amp;IF(MID(C317,3,3)="220","C",IF(MID(C317,3,3)="138","S",""))&amp;IF(MID(C317,10,1)="D",2,1)&amp;RIGHT(C317,2)</f>
        <v>Torre de ángulo menor tipo AC1 (30°)Tipo AC1±0</v>
      </c>
      <c r="E317" s="37" t="s">
        <v>2918</v>
      </c>
      <c r="F317" s="38">
        <v>0</v>
      </c>
      <c r="G317" s="39">
        <f>VLOOKUP(C317,'[14]Resumen Peso'!$B$1:$D$65536,3,0)*$C$14</f>
        <v>9025.1186435455002</v>
      </c>
      <c r="H317" s="40"/>
      <c r="I317" s="41"/>
      <c r="J317" s="42">
        <f>+VLOOKUP(C317,'[14]Resumen Peso'!$B$1:$D$65536,3,0)</f>
        <v>6925.2022418656215</v>
      </c>
    </row>
    <row r="318" spans="1:10" x14ac:dyDescent="0.25">
      <c r="A318" s="26"/>
      <c r="B318" s="34">
        <f t="shared" si="4"/>
        <v>302</v>
      </c>
      <c r="C318" s="35" t="s">
        <v>325</v>
      </c>
      <c r="D318" s="36" t="str">
        <f>+"Torre de ángulo menor tipo A"&amp;IF(MID(C318,3,3)="220","C",IF(MID(C318,3,3)="138","S",""))&amp;IF(MID(C318,10,1)="D",2,1)&amp;" (30°)Tipo A"&amp;IF(MID(C318,3,3)="220","C",IF(MID(C318,3,3)="138","S",""))&amp;IF(MID(C318,10,1)="D",2,1)&amp;RIGHT(C318,2)</f>
        <v>Torre de ángulo menor tipo AC1 (30°)Tipo AC1+3</v>
      </c>
      <c r="E318" s="37" t="s">
        <v>2918</v>
      </c>
      <c r="F318" s="38">
        <v>0</v>
      </c>
      <c r="G318" s="39">
        <f>VLOOKUP(C318,'[14]Resumen Peso'!$B$1:$D$65536,3,0)*$C$14</f>
        <v>9918.6053892565051</v>
      </c>
      <c r="H318" s="40"/>
      <c r="I318" s="41"/>
      <c r="J318" s="42">
        <f>+VLOOKUP(C318,'[14]Resumen Peso'!$B$1:$D$65536,3,0)</f>
        <v>7610.7972638103183</v>
      </c>
    </row>
    <row r="319" spans="1:10" x14ac:dyDescent="0.25">
      <c r="A319" s="26"/>
      <c r="B319" s="34">
        <f t="shared" si="4"/>
        <v>303</v>
      </c>
      <c r="C319" s="35" t="s">
        <v>326</v>
      </c>
      <c r="D319" s="36" t="str">
        <f>+"Torre de ángulo mayor tipo B"&amp;IF(MID(C319,3,3)="220","C",IF(MID(C319,3,3)="138","S",""))&amp;IF(MID(C319,10,1)="D",2,1)&amp;" (65°)Tipo B"&amp;IF(MID(C319,3,3)="220","C",IF(MID(C319,3,3)="138","S",""))&amp;IF(MID(C319,10,1)="D",2,1)&amp;RIGHT(C319,2)</f>
        <v>Torre de ángulo mayor tipo BC1 (65°)Tipo BC1-3</v>
      </c>
      <c r="E319" s="37" t="s">
        <v>2918</v>
      </c>
      <c r="F319" s="38">
        <v>0</v>
      </c>
      <c r="G319" s="39">
        <f>VLOOKUP(C319,'[14]Resumen Peso'!$B$1:$D$65536,3,0)*$C$14</f>
        <v>10973.569557737826</v>
      </c>
      <c r="H319" s="40"/>
      <c r="I319" s="41"/>
      <c r="J319" s="42">
        <f>+VLOOKUP(C319,'[14]Resumen Peso'!$B$1:$D$65536,3,0)</f>
        <v>8420.2980042664749</v>
      </c>
    </row>
    <row r="320" spans="1:10" x14ac:dyDescent="0.25">
      <c r="A320" s="26"/>
      <c r="B320" s="34">
        <f t="shared" si="4"/>
        <v>304</v>
      </c>
      <c r="C320" s="35" t="s">
        <v>327</v>
      </c>
      <c r="D320" s="36" t="str">
        <f>+"Torre de ángulo mayor tipo B"&amp;IF(MID(C320,3,3)="220","C",IF(MID(C320,3,3)="138","S",""))&amp;IF(MID(C320,10,1)="D",2,1)&amp;" (65°)Tipo B"&amp;IF(MID(C320,3,3)="220","C",IF(MID(C320,3,3)="138","S",""))&amp;IF(MID(C320,10,1)="D",2,1)&amp;RIGHT(C320,2)</f>
        <v>Torre de ángulo mayor tipo BC1 (65°)Tipo BC1±0</v>
      </c>
      <c r="E320" s="37" t="s">
        <v>2918</v>
      </c>
      <c r="F320" s="38">
        <v>0</v>
      </c>
      <c r="G320" s="39">
        <f>VLOOKUP(C320,'[14]Resumen Peso'!$B$1:$D$65536,3,0)*$C$14</f>
        <v>12220.010643360611</v>
      </c>
      <c r="H320" s="40"/>
      <c r="I320" s="41"/>
      <c r="J320" s="42">
        <f>+VLOOKUP(C320,'[14]Resumen Peso'!$B$1:$D$65536,3,0)</f>
        <v>9376.7238354860528</v>
      </c>
    </row>
    <row r="321" spans="1:10" x14ac:dyDescent="0.25">
      <c r="A321" s="26"/>
      <c r="B321" s="34">
        <f t="shared" si="4"/>
        <v>305</v>
      </c>
      <c r="C321" s="35" t="s">
        <v>328</v>
      </c>
      <c r="D321" s="36" t="str">
        <f>+"Torre de ángulo mayor tipo B"&amp;IF(MID(C321,3,3)="220","C",IF(MID(C321,3,3)="138","S",""))&amp;IF(MID(C321,10,1)="D",2,1)&amp;" (65°)Tipo B"&amp;IF(MID(C321,3,3)="220","C",IF(MID(C321,3,3)="138","S",""))&amp;IF(MID(C321,10,1)="D",2,1)&amp;RIGHT(C321,2)</f>
        <v>Torre de ángulo mayor tipo BC1 (65°)Tipo BC1+3</v>
      </c>
      <c r="E321" s="37" t="s">
        <v>2918</v>
      </c>
      <c r="F321" s="38">
        <v>0</v>
      </c>
      <c r="G321" s="39">
        <f>VLOOKUP(C321,'[14]Resumen Peso'!$B$1:$D$65536,3,0)*$C$14</f>
        <v>13686.411920563885</v>
      </c>
      <c r="H321" s="40"/>
      <c r="I321" s="41"/>
      <c r="J321" s="42">
        <f>+VLOOKUP(C321,'[14]Resumen Peso'!$B$1:$D$65536,3,0)</f>
        <v>10501.930695744381</v>
      </c>
    </row>
    <row r="322" spans="1:10" x14ac:dyDescent="0.25">
      <c r="A322" s="26"/>
      <c r="B322" s="34">
        <f t="shared" si="4"/>
        <v>306</v>
      </c>
      <c r="C322" s="35" t="s">
        <v>329</v>
      </c>
      <c r="D322" s="36" t="str">
        <f>+"Torre de anclaje, retención intermedia y terminal (15°) Tipo R"&amp;IF(MID(C322,3,3)="220","C",IF(MID(C322,3,3)="138","S",""))&amp;IF(MID(C322,10,1)="D",2,1)&amp;RIGHT(C322,2)</f>
        <v>Torre de anclaje, retención intermedia y terminal (15°) Tipo RC1-3</v>
      </c>
      <c r="E322" s="37" t="s">
        <v>2918</v>
      </c>
      <c r="F322" s="38">
        <v>0</v>
      </c>
      <c r="G322" s="39">
        <f>VLOOKUP(C322,'[14]Resumen Peso'!$B$1:$D$65536,3,0)*$C$14</f>
        <v>14129.179566204768</v>
      </c>
      <c r="H322" s="40"/>
      <c r="I322" s="41"/>
      <c r="J322" s="42">
        <f>+VLOOKUP(C322,'[14]Resumen Peso'!$B$1:$D$65536,3,0)</f>
        <v>10841.677530475545</v>
      </c>
    </row>
    <row r="323" spans="1:10" x14ac:dyDescent="0.25">
      <c r="A323" s="26"/>
      <c r="B323" s="34">
        <f t="shared" si="4"/>
        <v>307</v>
      </c>
      <c r="C323" s="35" t="s">
        <v>330</v>
      </c>
      <c r="D323" s="36" t="str">
        <f>+"Torre de anclaje, retención intermedia y terminal (15°) Tipo R"&amp;IF(MID(C323,3,3)="220","C",IF(MID(C323,3,3)="138","S",""))&amp;IF(MID(C323,10,1)="D",2,1)&amp;RIGHT(C323,2)</f>
        <v>Torre de anclaje, retención intermedia y terminal (15°) Tipo RC1±0</v>
      </c>
      <c r="E323" s="37" t="s">
        <v>2918</v>
      </c>
      <c r="F323" s="38">
        <v>0</v>
      </c>
      <c r="G323" s="39">
        <f>VLOOKUP(C323,'[14]Resumen Peso'!$B$1:$D$65536,3,0)*$C$14</f>
        <v>15751.593719291826</v>
      </c>
      <c r="H323" s="40"/>
      <c r="I323" s="41"/>
      <c r="J323" s="42">
        <f>+VLOOKUP(C323,'[14]Resumen Peso'!$B$1:$D$65536,3,0)</f>
        <v>12086.597023941522</v>
      </c>
    </row>
    <row r="324" spans="1:10" x14ac:dyDescent="0.25">
      <c r="A324" s="26"/>
      <c r="B324" s="34">
        <f t="shared" si="4"/>
        <v>308</v>
      </c>
      <c r="C324" s="35" t="s">
        <v>331</v>
      </c>
      <c r="D324" s="36" t="str">
        <f>+"Torre de anclaje, retención intermedia y terminal (15°) Tipo R"&amp;IF(MID(C324,3,3)="220","C",IF(MID(C324,3,3)="138","S",""))&amp;IF(MID(C324,10,1)="D",2,1)&amp;RIGHT(C324,2)</f>
        <v>Torre de anclaje, retención intermedia y terminal (15°) Tipo RC1+3</v>
      </c>
      <c r="E324" s="37" t="s">
        <v>2918</v>
      </c>
      <c r="F324" s="38">
        <v>0</v>
      </c>
      <c r="G324" s="39">
        <f>VLOOKUP(C324,'[14]Resumen Peso'!$B$1:$D$65536,3,0)*$C$14</f>
        <v>17374.007872378883</v>
      </c>
      <c r="H324" s="40"/>
      <c r="I324" s="41"/>
      <c r="J324" s="42">
        <f>+VLOOKUP(C324,'[14]Resumen Peso'!$B$1:$D$65536,3,0)</f>
        <v>13331.516517407499</v>
      </c>
    </row>
    <row r="325" spans="1:10" x14ac:dyDescent="0.25">
      <c r="A325" s="26"/>
      <c r="B325" s="34">
        <f t="shared" si="4"/>
        <v>309</v>
      </c>
      <c r="C325" s="35" t="s">
        <v>332</v>
      </c>
      <c r="D325" s="36" t="str">
        <f>+"Torre de suspensión tipo S"&amp;IF(MID(C325,3,3)="220","C",IF(MID(C325,3,3)="138","S",""))&amp;IF(MID(C325,10,1)="D",2,1)&amp;" (5°)Tipo S"&amp;IF(MID(C325,3,3)="220","C",IF(MID(C325,3,3)="138","S",""))&amp;IF(MID(C325,10,1)="D",2,1)&amp;RIGHT(C325,2)</f>
        <v>Torre de suspensión tipo SC1 (5°)Tipo SC1-6</v>
      </c>
      <c r="E325" s="37" t="s">
        <v>2918</v>
      </c>
      <c r="F325" s="38">
        <v>0</v>
      </c>
      <c r="G325" s="39">
        <f>VLOOKUP(C325,'[14]Resumen Peso'!$B$1:$D$65536,3,0)*$C$14</f>
        <v>4277.9710687480292</v>
      </c>
      <c r="H325" s="40"/>
      <c r="I325" s="41"/>
      <c r="J325" s="42">
        <f>+VLOOKUP(C325,'[14]Resumen Peso'!$B$1:$D$65536,3,0)</f>
        <v>3282.5956096563486</v>
      </c>
    </row>
    <row r="326" spans="1:10" x14ac:dyDescent="0.25">
      <c r="A326" s="26"/>
      <c r="B326" s="34">
        <f t="shared" si="4"/>
        <v>310</v>
      </c>
      <c r="C326" s="35" t="s">
        <v>333</v>
      </c>
      <c r="D326" s="36" t="str">
        <f>+"Torre de suspensión tipo S"&amp;IF(MID(C326,3,3)="220","C",IF(MID(C326,3,3)="138","S",""))&amp;IF(MID(C326,10,1)="D",2,1)&amp;" (5°)Tipo S"&amp;IF(MID(C326,3,3)="220","C",IF(MID(C326,3,3)="138","S",""))&amp;IF(MID(C326,10,1)="D",2,1)&amp;RIGHT(C326,2)</f>
        <v>Torre de suspensión tipo SC1 (5°)Tipo SC1-3</v>
      </c>
      <c r="E326" s="37" t="s">
        <v>2918</v>
      </c>
      <c r="F326" s="38">
        <v>0</v>
      </c>
      <c r="G326" s="39">
        <f>VLOOKUP(C326,'[14]Resumen Peso'!$B$1:$D$65536,3,0)*$C$14</f>
        <v>4894.6155471261236</v>
      </c>
      <c r="H326" s="40"/>
      <c r="I326" s="41"/>
      <c r="J326" s="42">
        <f>+VLOOKUP(C326,'[14]Resumen Peso'!$B$1:$D$65536,3,0)</f>
        <v>3755.7625443815878</v>
      </c>
    </row>
    <row r="327" spans="1:10" x14ac:dyDescent="0.25">
      <c r="A327" s="26"/>
      <c r="B327" s="34">
        <f t="shared" si="4"/>
        <v>311</v>
      </c>
      <c r="C327" s="35" t="s">
        <v>334</v>
      </c>
      <c r="D327" s="36" t="str">
        <f>+"Torre de suspensión tipo S"&amp;IF(MID(C327,3,3)="220","C",IF(MID(C327,3,3)="138","S",""))&amp;IF(MID(C327,10,1)="D",2,1)&amp;" (5°)Tipo S"&amp;IF(MID(C327,3,3)="220","C",IF(MID(C327,3,3)="138","S",""))&amp;IF(MID(C327,10,1)="D",2,1)&amp;RIGHT(C327,2)</f>
        <v>Torre de suspensión tipo SC1 (5°)Tipo SC1±0</v>
      </c>
      <c r="E327" s="37" t="s">
        <v>2918</v>
      </c>
      <c r="F327" s="38">
        <v>0</v>
      </c>
      <c r="G327" s="39">
        <f>VLOOKUP(C327,'[14]Resumen Peso'!$B$1:$D$65536,3,0)*$C$14</f>
        <v>5505.7542712329841</v>
      </c>
      <c r="H327" s="40"/>
      <c r="I327" s="41"/>
      <c r="J327" s="42">
        <f>+VLOOKUP(C327,'[14]Resumen Peso'!$B$1:$D$65536,3,0)</f>
        <v>4224.7047743324947</v>
      </c>
    </row>
    <row r="328" spans="1:10" x14ac:dyDescent="0.25">
      <c r="A328" s="26"/>
      <c r="B328" s="34">
        <f t="shared" si="4"/>
        <v>312</v>
      </c>
      <c r="C328" s="35" t="s">
        <v>335</v>
      </c>
      <c r="D328" s="36" t="str">
        <f>+"Torre de suspensión tipo S"&amp;IF(MID(C328,3,3)="220","C",IF(MID(C328,3,3)="138","S",""))&amp;IF(MID(C328,10,1)="D",2,1)&amp;" (5°)Tipo S"&amp;IF(MID(C328,3,3)="220","C",IF(MID(C328,3,3)="138","S",""))&amp;IF(MID(C328,10,1)="D",2,1)&amp;RIGHT(C328,2)</f>
        <v>Torre de suspensión tipo SC1 (5°)Tipo SC1+3</v>
      </c>
      <c r="E328" s="37" t="s">
        <v>2918</v>
      </c>
      <c r="F328" s="38">
        <v>0</v>
      </c>
      <c r="G328" s="39">
        <f>VLOOKUP(C328,'[14]Resumen Peso'!$B$1:$D$65536,3,0)*$C$14</f>
        <v>6111.3872410686135</v>
      </c>
      <c r="H328" s="40"/>
      <c r="I328" s="41"/>
      <c r="J328" s="42">
        <f>+VLOOKUP(C328,'[14]Resumen Peso'!$B$1:$D$65536,3,0)</f>
        <v>4689.4222995090695</v>
      </c>
    </row>
    <row r="329" spans="1:10" x14ac:dyDescent="0.25">
      <c r="A329" s="26"/>
      <c r="B329" s="34">
        <f t="shared" si="4"/>
        <v>313</v>
      </c>
      <c r="C329" s="35" t="s">
        <v>336</v>
      </c>
      <c r="D329" s="36" t="str">
        <f>+"Torre de suspensión tipo S"&amp;IF(MID(C329,3,3)="220","C",IF(MID(C329,3,3)="138","S",""))&amp;IF(MID(C329,10,1)="D",2,1)&amp;" (5°)Tipo S"&amp;IF(MID(C329,3,3)="220","C",IF(MID(C329,3,3)="138","S",""))&amp;IF(MID(C329,10,1)="D",2,1)&amp;RIGHT(C329,2)</f>
        <v>Torre de suspensión tipo SC1 (5°)Tipo SC1+6</v>
      </c>
      <c r="E329" s="37" t="s">
        <v>2918</v>
      </c>
      <c r="F329" s="38">
        <v>0</v>
      </c>
      <c r="G329" s="39">
        <f>VLOOKUP(C329,'[14]Resumen Peso'!$B$1:$D$65536,3,0)*$C$14</f>
        <v>6717.0202109042411</v>
      </c>
      <c r="H329" s="40"/>
      <c r="I329" s="41"/>
      <c r="J329" s="42">
        <f>+VLOOKUP(C329,'[14]Resumen Peso'!$B$1:$D$65536,3,0)</f>
        <v>5154.1398246856434</v>
      </c>
    </row>
    <row r="330" spans="1:10" x14ac:dyDescent="0.25">
      <c r="A330" s="26"/>
      <c r="B330" s="34">
        <f t="shared" si="4"/>
        <v>314</v>
      </c>
      <c r="C330" s="35" t="s">
        <v>337</v>
      </c>
      <c r="D330" s="36" t="str">
        <f>+"Torre de ángulo menor tipo A"&amp;IF(MID(C330,3,3)="220","C",IF(MID(C330,3,3)="138","S",""))&amp;IF(MID(C330,10,1)="D",2,1)&amp;" (30°)Tipo A"&amp;IF(MID(C330,3,3)="220","C",IF(MID(C330,3,3)="138","S",""))&amp;IF(MID(C330,10,1)="D",2,1)&amp;RIGHT(C330,2)</f>
        <v>Torre de ángulo menor tipo AC1 (30°)Tipo AC1-3</v>
      </c>
      <c r="E330" s="37" t="s">
        <v>2918</v>
      </c>
      <c r="F330" s="38">
        <v>0</v>
      </c>
      <c r="G330" s="39">
        <f>VLOOKUP(C330,'[14]Resumen Peso'!$B$1:$D$65536,3,0)*$C$14</f>
        <v>7530.3192203422359</v>
      </c>
      <c r="H330" s="40"/>
      <c r="I330" s="41"/>
      <c r="J330" s="42">
        <f>+VLOOKUP(C330,'[14]Resumen Peso'!$B$1:$D$65536,3,0)</f>
        <v>5778.2047645404919</v>
      </c>
    </row>
    <row r="331" spans="1:10" x14ac:dyDescent="0.25">
      <c r="A331" s="26"/>
      <c r="B331" s="34">
        <f t="shared" si="4"/>
        <v>315</v>
      </c>
      <c r="C331" s="35" t="s">
        <v>338</v>
      </c>
      <c r="D331" s="36" t="str">
        <f>+"Torre de ángulo menor tipo A"&amp;IF(MID(C331,3,3)="220","C",IF(MID(C331,3,3)="138","S",""))&amp;IF(MID(C331,10,1)="D",2,1)&amp;" (30°)Tipo A"&amp;IF(MID(C331,3,3)="220","C",IF(MID(C331,3,3)="138","S",""))&amp;IF(MID(C331,10,1)="D",2,1)&amp;RIGHT(C331,2)</f>
        <v>Torre de ángulo menor tipo AC1 (30°)Tipo AC1±0</v>
      </c>
      <c r="E331" s="37" t="s">
        <v>2918</v>
      </c>
      <c r="F331" s="38">
        <v>0</v>
      </c>
      <c r="G331" s="39">
        <f>VLOOKUP(C331,'[14]Resumen Peso'!$B$1:$D$65536,3,0)*$C$14</f>
        <v>8357.7349837316706</v>
      </c>
      <c r="H331" s="40"/>
      <c r="I331" s="41"/>
      <c r="J331" s="42">
        <f>+VLOOKUP(C331,'[14]Resumen Peso'!$B$1:$D$65536,3,0)</f>
        <v>6413.1018474367274</v>
      </c>
    </row>
    <row r="332" spans="1:10" x14ac:dyDescent="0.25">
      <c r="A332" s="26"/>
      <c r="B332" s="34">
        <f t="shared" si="4"/>
        <v>316</v>
      </c>
      <c r="C332" s="35" t="s">
        <v>339</v>
      </c>
      <c r="D332" s="36" t="str">
        <f>+"Torre de ángulo menor tipo A"&amp;IF(MID(C332,3,3)="220","C",IF(MID(C332,3,3)="138","S",""))&amp;IF(MID(C332,10,1)="D",2,1)&amp;" (30°)Tipo A"&amp;IF(MID(C332,3,3)="220","C",IF(MID(C332,3,3)="138","S",""))&amp;IF(MID(C332,10,1)="D",2,1)&amp;RIGHT(C332,2)</f>
        <v>Torre de ángulo menor tipo AC1 (30°)Tipo AC1+3</v>
      </c>
      <c r="E332" s="37" t="s">
        <v>2918</v>
      </c>
      <c r="F332" s="38">
        <v>0</v>
      </c>
      <c r="G332" s="39">
        <f>VLOOKUP(C332,'[14]Resumen Peso'!$B$1:$D$65536,3,0)*$C$14</f>
        <v>9185.1507471211062</v>
      </c>
      <c r="H332" s="40"/>
      <c r="I332" s="41"/>
      <c r="J332" s="42">
        <f>+VLOOKUP(C332,'[14]Resumen Peso'!$B$1:$D$65536,3,0)</f>
        <v>7047.998930332963</v>
      </c>
    </row>
    <row r="333" spans="1:10" x14ac:dyDescent="0.25">
      <c r="A333" s="26"/>
      <c r="B333" s="34">
        <f t="shared" si="4"/>
        <v>317</v>
      </c>
      <c r="C333" s="35" t="s">
        <v>340</v>
      </c>
      <c r="D333" s="36" t="str">
        <f>+"Torre de ángulo mayor tipo B"&amp;IF(MID(C333,3,3)="220","C",IF(MID(C333,3,3)="138","S",""))&amp;IF(MID(C333,10,1)="D",2,1)&amp;" (65°)Tipo B"&amp;IF(MID(C333,3,3)="220","C",IF(MID(C333,3,3)="138","S",""))&amp;IF(MID(C333,10,1)="D",2,1)&amp;RIGHT(C333,2)</f>
        <v>Torre de ángulo mayor tipo BC1 (65°)Tipo BC1-3</v>
      </c>
      <c r="E333" s="37" t="s">
        <v>2918</v>
      </c>
      <c r="F333" s="38">
        <v>0</v>
      </c>
      <c r="G333" s="39">
        <f>VLOOKUP(C333,'[14]Resumen Peso'!$B$1:$D$65536,3,0)*$C$14</f>
        <v>10162.103104839471</v>
      </c>
      <c r="H333" s="40"/>
      <c r="I333" s="41"/>
      <c r="J333" s="42">
        <f>+VLOOKUP(C333,'[14]Resumen Peso'!$B$1:$D$65536,3,0)</f>
        <v>7797.6392314835384</v>
      </c>
    </row>
    <row r="334" spans="1:10" x14ac:dyDescent="0.25">
      <c r="A334" s="26"/>
      <c r="B334" s="34">
        <f t="shared" si="4"/>
        <v>318</v>
      </c>
      <c r="C334" s="35" t="s">
        <v>341</v>
      </c>
      <c r="D334" s="36" t="str">
        <f>+"Torre de ángulo mayor tipo B"&amp;IF(MID(C334,3,3)="220","C",IF(MID(C334,3,3)="138","S",""))&amp;IF(MID(C334,10,1)="D",2,1)&amp;" (65°)Tipo B"&amp;IF(MID(C334,3,3)="220","C",IF(MID(C334,3,3)="138","S",""))&amp;IF(MID(C334,10,1)="D",2,1)&amp;RIGHT(C334,2)</f>
        <v>Torre de ángulo mayor tipo BC1 (65°)Tipo BC1±0</v>
      </c>
      <c r="E334" s="37" t="s">
        <v>2918</v>
      </c>
      <c r="F334" s="38">
        <v>0</v>
      </c>
      <c r="G334" s="39">
        <f>VLOOKUP(C334,'[14]Resumen Peso'!$B$1:$D$65536,3,0)*$C$14</f>
        <v>11316.373167972684</v>
      </c>
      <c r="H334" s="40"/>
      <c r="I334" s="41"/>
      <c r="J334" s="42">
        <f>+VLOOKUP(C334,'[14]Resumen Peso'!$B$1:$D$65536,3,0)</f>
        <v>8683.33990142933</v>
      </c>
    </row>
    <row r="335" spans="1:10" x14ac:dyDescent="0.25">
      <c r="A335" s="26"/>
      <c r="B335" s="34">
        <f t="shared" si="4"/>
        <v>319</v>
      </c>
      <c r="C335" s="35" t="s">
        <v>342</v>
      </c>
      <c r="D335" s="36" t="str">
        <f>+"Torre de ángulo mayor tipo B"&amp;IF(MID(C335,3,3)="220","C",IF(MID(C335,3,3)="138","S",""))&amp;IF(MID(C335,10,1)="D",2,1)&amp;" (65°)Tipo B"&amp;IF(MID(C335,3,3)="220","C",IF(MID(C335,3,3)="138","S",""))&amp;IF(MID(C335,10,1)="D",2,1)&amp;RIGHT(C335,2)</f>
        <v>Torre de ángulo mayor tipo BC1 (65°)Tipo BC1+3</v>
      </c>
      <c r="E335" s="37" t="s">
        <v>2918</v>
      </c>
      <c r="F335" s="38">
        <v>0</v>
      </c>
      <c r="G335" s="39">
        <f>VLOOKUP(C335,'[14]Resumen Peso'!$B$1:$D$65536,3,0)*$C$14</f>
        <v>12674.337948129409</v>
      </c>
      <c r="H335" s="40"/>
      <c r="I335" s="41"/>
      <c r="J335" s="42">
        <f>+VLOOKUP(C335,'[14]Resumen Peso'!$B$1:$D$65536,3,0)</f>
        <v>9725.340689600851</v>
      </c>
    </row>
    <row r="336" spans="1:10" x14ac:dyDescent="0.25">
      <c r="A336" s="26"/>
      <c r="B336" s="34">
        <f t="shared" si="4"/>
        <v>320</v>
      </c>
      <c r="C336" s="35" t="s">
        <v>343</v>
      </c>
      <c r="D336" s="36" t="str">
        <f>+"Torre de anclaje, retención intermedia y terminal (15°) Tipo R"&amp;IF(MID(C336,3,3)="220","C",IF(MID(C336,3,3)="138","S",""))&amp;IF(MID(C336,10,1)="D",2,1)&amp;RIGHT(C336,2)</f>
        <v>Torre de anclaje, retención intermedia y terminal (15°) Tipo RC1-3</v>
      </c>
      <c r="E336" s="37" t="s">
        <v>2918</v>
      </c>
      <c r="F336" s="38">
        <v>0</v>
      </c>
      <c r="G336" s="39">
        <f>VLOOKUP(C336,'[14]Resumen Peso'!$B$1:$D$65536,3,0)*$C$14</f>
        <v>13084.364097124559</v>
      </c>
      <c r="H336" s="40"/>
      <c r="I336" s="41"/>
      <c r="J336" s="42">
        <f>+VLOOKUP(C336,'[14]Resumen Peso'!$B$1:$D$65536,3,0)</f>
        <v>10039.964144249338</v>
      </c>
    </row>
    <row r="337" spans="1:10" x14ac:dyDescent="0.25">
      <c r="A337" s="26"/>
      <c r="B337" s="34">
        <f t="shared" si="4"/>
        <v>321</v>
      </c>
      <c r="C337" s="35" t="s">
        <v>344</v>
      </c>
      <c r="D337" s="36" t="str">
        <f>+"Torre de anclaje, retención intermedia y terminal (15°) Tipo R"&amp;IF(MID(C337,3,3)="220","C",IF(MID(C337,3,3)="138","S",""))&amp;IF(MID(C337,10,1)="D",2,1)&amp;RIGHT(C337,2)</f>
        <v>Torre de anclaje, retención intermedia y terminal (15°) Tipo RC1±0</v>
      </c>
      <c r="E337" s="37" t="s">
        <v>2918</v>
      </c>
      <c r="F337" s="38">
        <v>0</v>
      </c>
      <c r="G337" s="39">
        <f>VLOOKUP(C337,'[14]Resumen Peso'!$B$1:$D$65536,3,0)*$C$14</f>
        <v>14586.805013516789</v>
      </c>
      <c r="H337" s="40"/>
      <c r="I337" s="41"/>
      <c r="J337" s="42">
        <f>+VLOOKUP(C337,'[14]Resumen Peso'!$B$1:$D$65536,3,0)</f>
        <v>11192.825132942406</v>
      </c>
    </row>
    <row r="338" spans="1:10" x14ac:dyDescent="0.25">
      <c r="A338" s="26"/>
      <c r="B338" s="34">
        <f t="shared" ref="B338:B401" si="5">1+B337</f>
        <v>322</v>
      </c>
      <c r="C338" s="35" t="s">
        <v>345</v>
      </c>
      <c r="D338" s="36" t="str">
        <f>+"Torre de anclaje, retención intermedia y terminal (15°) Tipo R"&amp;IF(MID(C338,3,3)="220","C",IF(MID(C338,3,3)="138","S",""))&amp;IF(MID(C338,10,1)="D",2,1)&amp;RIGHT(C338,2)</f>
        <v>Torre de anclaje, retención intermedia y terminal (15°) Tipo RC1+3</v>
      </c>
      <c r="E338" s="37" t="s">
        <v>2918</v>
      </c>
      <c r="F338" s="38">
        <v>0</v>
      </c>
      <c r="G338" s="39">
        <f>VLOOKUP(C338,'[14]Resumen Peso'!$B$1:$D$65536,3,0)*$C$14</f>
        <v>16089.245929909019</v>
      </c>
      <c r="H338" s="40"/>
      <c r="I338" s="41"/>
      <c r="J338" s="42">
        <f>+VLOOKUP(C338,'[14]Resumen Peso'!$B$1:$D$65536,3,0)</f>
        <v>12345.686121635474</v>
      </c>
    </row>
    <row r="339" spans="1:10" x14ac:dyDescent="0.25">
      <c r="A339" s="26"/>
      <c r="B339" s="34">
        <f t="shared" si="5"/>
        <v>323</v>
      </c>
      <c r="C339" s="35" t="s">
        <v>346</v>
      </c>
      <c r="D339" s="36" t="str">
        <f>+"Torre de suspensión tipo S"&amp;IF(MID(C339,3,3)="220","C",IF(MID(C339,3,3)="138","S",""))&amp;IF(MID(C339,10,1)="D",2,1)&amp;" (5°)Tipo S"&amp;IF(MID(C339,3,3)="220","C",IF(MID(C339,3,3)="138","S",""))&amp;IF(MID(C339,10,1)="D",2,1)&amp;RIGHT(C339,2)</f>
        <v>Torre de suspensión tipo SC1 (5°)Tipo SC1-6</v>
      </c>
      <c r="E339" s="37" t="s">
        <v>2918</v>
      </c>
      <c r="F339" s="38">
        <v>0</v>
      </c>
      <c r="G339" s="39">
        <f>VLOOKUP(C339,'[14]Resumen Peso'!$B$1:$D$65536,3,0)*$C$14</f>
        <v>4961.4007511882819</v>
      </c>
      <c r="H339" s="40"/>
      <c r="I339" s="41"/>
      <c r="J339" s="42">
        <f>+VLOOKUP(C339,'[14]Resumen Peso'!$B$1:$D$65536,3,0)</f>
        <v>3807.0085238707861</v>
      </c>
    </row>
    <row r="340" spans="1:10" x14ac:dyDescent="0.25">
      <c r="A340" s="26"/>
      <c r="B340" s="34">
        <f t="shared" si="5"/>
        <v>324</v>
      </c>
      <c r="C340" s="35" t="s">
        <v>347</v>
      </c>
      <c r="D340" s="36" t="str">
        <f>+"Torre de suspensión tipo S"&amp;IF(MID(C340,3,3)="220","C",IF(MID(C340,3,3)="138","S",""))&amp;IF(MID(C340,10,1)="D",2,1)&amp;" (5°)Tipo S"&amp;IF(MID(C340,3,3)="220","C",IF(MID(C340,3,3)="138","S",""))&amp;IF(MID(C340,10,1)="D",2,1)&amp;RIGHT(C340,2)</f>
        <v>Torre de suspensión tipo SC1 (5°)Tipo SC1-3</v>
      </c>
      <c r="E340" s="37" t="s">
        <v>2918</v>
      </c>
      <c r="F340" s="38">
        <v>0</v>
      </c>
      <c r="G340" s="39">
        <f>VLOOKUP(C340,'[14]Resumen Peso'!$B$1:$D$65536,3,0)*$C$14</f>
        <v>5676.5576162244306</v>
      </c>
      <c r="H340" s="40"/>
      <c r="I340" s="41"/>
      <c r="J340" s="42">
        <f>+VLOOKUP(C340,'[14]Resumen Peso'!$B$1:$D$65536,3,0)</f>
        <v>4355.7665092936022</v>
      </c>
    </row>
    <row r="341" spans="1:10" x14ac:dyDescent="0.25">
      <c r="A341" s="26"/>
      <c r="B341" s="34">
        <f t="shared" si="5"/>
        <v>325</v>
      </c>
      <c r="C341" s="35" t="s">
        <v>348</v>
      </c>
      <c r="D341" s="36" t="str">
        <f>+"Torre de suspensión tipo S"&amp;IF(MID(C341,3,3)="220","C",IF(MID(C341,3,3)="138","S",""))&amp;IF(MID(C341,10,1)="D",2,1)&amp;" (5°)Tipo S"&amp;IF(MID(C341,3,3)="220","C",IF(MID(C341,3,3)="138","S",""))&amp;IF(MID(C341,10,1)="D",2,1)&amp;RIGHT(C341,2)</f>
        <v>Torre de suspensión tipo SC1 (5°)Tipo SC1±0</v>
      </c>
      <c r="E341" s="37" t="s">
        <v>2918</v>
      </c>
      <c r="F341" s="38">
        <v>0</v>
      </c>
      <c r="G341" s="39">
        <f>VLOOKUP(C341,'[14]Resumen Peso'!$B$1:$D$65536,3,0)*$C$14</f>
        <v>6385.3291521084711</v>
      </c>
      <c r="H341" s="40"/>
      <c r="I341" s="41"/>
      <c r="J341" s="42">
        <f>+VLOOKUP(C341,'[14]Resumen Peso'!$B$1:$D$65536,3,0)</f>
        <v>4899.6248698465715</v>
      </c>
    </row>
    <row r="342" spans="1:10" x14ac:dyDescent="0.25">
      <c r="A342" s="26"/>
      <c r="B342" s="34">
        <f t="shared" si="5"/>
        <v>326</v>
      </c>
      <c r="C342" s="35" t="s">
        <v>349</v>
      </c>
      <c r="D342" s="36" t="str">
        <f>+"Torre de suspensión tipo S"&amp;IF(MID(C342,3,3)="220","C",IF(MID(C342,3,3)="138","S",""))&amp;IF(MID(C342,10,1)="D",2,1)&amp;" (5°)Tipo S"&amp;IF(MID(C342,3,3)="220","C",IF(MID(C342,3,3)="138","S",""))&amp;IF(MID(C342,10,1)="D",2,1)&amp;RIGHT(C342,2)</f>
        <v>Torre de suspensión tipo SC1 (5°)Tipo SC1+3</v>
      </c>
      <c r="E342" s="37" t="s">
        <v>2918</v>
      </c>
      <c r="F342" s="38">
        <v>0</v>
      </c>
      <c r="G342" s="39">
        <f>VLOOKUP(C342,'[14]Resumen Peso'!$B$1:$D$65536,3,0)*$C$14</f>
        <v>7087.7153588404035</v>
      </c>
      <c r="H342" s="40"/>
      <c r="I342" s="41"/>
      <c r="J342" s="42">
        <f>+VLOOKUP(C342,'[14]Resumen Peso'!$B$1:$D$65536,3,0)</f>
        <v>5438.583605529695</v>
      </c>
    </row>
    <row r="343" spans="1:10" x14ac:dyDescent="0.25">
      <c r="A343" s="26"/>
      <c r="B343" s="34">
        <f t="shared" si="5"/>
        <v>327</v>
      </c>
      <c r="C343" s="35" t="s">
        <v>350</v>
      </c>
      <c r="D343" s="36" t="str">
        <f>+"Torre de suspensión tipo S"&amp;IF(MID(C343,3,3)="220","C",IF(MID(C343,3,3)="138","S",""))&amp;IF(MID(C343,10,1)="D",2,1)&amp;" (5°)Tipo S"&amp;IF(MID(C343,3,3)="220","C",IF(MID(C343,3,3)="138","S",""))&amp;IF(MID(C343,10,1)="D",2,1)&amp;RIGHT(C343,2)</f>
        <v>Torre de suspensión tipo SC1 (5°)Tipo SC1+6</v>
      </c>
      <c r="E343" s="37" t="s">
        <v>2918</v>
      </c>
      <c r="F343" s="38">
        <v>0</v>
      </c>
      <c r="G343" s="39">
        <f>VLOOKUP(C343,'[14]Resumen Peso'!$B$1:$D$65536,3,0)*$C$14</f>
        <v>7790.1015655723349</v>
      </c>
      <c r="H343" s="40"/>
      <c r="I343" s="41"/>
      <c r="J343" s="42">
        <f>+VLOOKUP(C343,'[14]Resumen Peso'!$B$1:$D$65536,3,0)</f>
        <v>5977.5423412128175</v>
      </c>
    </row>
    <row r="344" spans="1:10" x14ac:dyDescent="0.25">
      <c r="A344" s="26"/>
      <c r="B344" s="34">
        <f t="shared" si="5"/>
        <v>328</v>
      </c>
      <c r="C344" s="35" t="s">
        <v>351</v>
      </c>
      <c r="D344" s="36" t="str">
        <f>+"Torre de ángulo menor tipo A"&amp;IF(MID(C344,3,3)="220","C",IF(MID(C344,3,3)="138","S",""))&amp;IF(MID(C344,10,1)="D",2,1)&amp;" (30°)Tipo A"&amp;IF(MID(C344,3,3)="220","C",IF(MID(C344,3,3)="138","S",""))&amp;IF(MID(C344,10,1)="D",2,1)&amp;RIGHT(C344,2)</f>
        <v>Torre de ángulo menor tipo AC1 (30°)Tipo AC1-3</v>
      </c>
      <c r="E344" s="37" t="s">
        <v>2918</v>
      </c>
      <c r="F344" s="38">
        <v>0</v>
      </c>
      <c r="G344" s="39">
        <f>VLOOKUP(C344,'[14]Resumen Peso'!$B$1:$D$65536,3,0)*$C$14</f>
        <v>8733.3296172634928</v>
      </c>
      <c r="H344" s="40"/>
      <c r="I344" s="41"/>
      <c r="J344" s="42">
        <f>+VLOOKUP(C344,'[14]Resumen Peso'!$B$1:$D$65536,3,0)</f>
        <v>6701.3051277368131</v>
      </c>
    </row>
    <row r="345" spans="1:10" x14ac:dyDescent="0.25">
      <c r="A345" s="26"/>
      <c r="B345" s="34">
        <f t="shared" si="5"/>
        <v>329</v>
      </c>
      <c r="C345" s="35" t="s">
        <v>352</v>
      </c>
      <c r="D345" s="36" t="str">
        <f>+"Torre de ángulo menor tipo A"&amp;IF(MID(C345,3,3)="220","C",IF(MID(C345,3,3)="138","S",""))&amp;IF(MID(C345,10,1)="D",2,1)&amp;" (30°)Tipo A"&amp;IF(MID(C345,3,3)="220","C",IF(MID(C345,3,3)="138","S",""))&amp;IF(MID(C345,10,1)="D",2,1)&amp;RIGHT(C345,2)</f>
        <v>Torre de ángulo menor tipo AC1 (30°)Tipo AC1±0</v>
      </c>
      <c r="E345" s="37" t="s">
        <v>2918</v>
      </c>
      <c r="F345" s="38">
        <v>0</v>
      </c>
      <c r="G345" s="39">
        <f>VLOOKUP(C345,'[14]Resumen Peso'!$B$1:$D$65536,3,0)*$C$14</f>
        <v>9692.9296529006588</v>
      </c>
      <c r="H345" s="40"/>
      <c r="I345" s="41"/>
      <c r="J345" s="42">
        <f>+VLOOKUP(C345,'[14]Resumen Peso'!$B$1:$D$65536,3,0)</f>
        <v>7437.6305524270956</v>
      </c>
    </row>
    <row r="346" spans="1:10" x14ac:dyDescent="0.25">
      <c r="A346" s="26"/>
      <c r="B346" s="34">
        <f t="shared" si="5"/>
        <v>330</v>
      </c>
      <c r="C346" s="35" t="s">
        <v>353</v>
      </c>
      <c r="D346" s="36" t="str">
        <f>+"Torre de ángulo menor tipo A"&amp;IF(MID(C346,3,3)="220","C",IF(MID(C346,3,3)="138","S",""))&amp;IF(MID(C346,10,1)="D",2,1)&amp;" (30°)Tipo A"&amp;IF(MID(C346,3,3)="220","C",IF(MID(C346,3,3)="138","S",""))&amp;IF(MID(C346,10,1)="D",2,1)&amp;RIGHT(C346,2)</f>
        <v>Torre de ángulo menor tipo AC1 (30°)Tipo AC1+3</v>
      </c>
      <c r="E346" s="37" t="s">
        <v>2918</v>
      </c>
      <c r="F346" s="38">
        <v>0</v>
      </c>
      <c r="G346" s="39">
        <f>VLOOKUP(C346,'[14]Resumen Peso'!$B$1:$D$65536,3,0)*$C$14</f>
        <v>10652.529688537825</v>
      </c>
      <c r="H346" s="40"/>
      <c r="I346" s="41"/>
      <c r="J346" s="42">
        <f>+VLOOKUP(C346,'[14]Resumen Peso'!$B$1:$D$65536,3,0)</f>
        <v>8173.9559771173781</v>
      </c>
    </row>
    <row r="347" spans="1:10" x14ac:dyDescent="0.25">
      <c r="A347" s="26"/>
      <c r="B347" s="34">
        <f t="shared" si="5"/>
        <v>331</v>
      </c>
      <c r="C347" s="35" t="s">
        <v>354</v>
      </c>
      <c r="D347" s="36" t="str">
        <f>+"Torre de ángulo mayor tipo B"&amp;IF(MID(C347,3,3)="220","C",IF(MID(C347,3,3)="138","S",""))&amp;IF(MID(C347,10,1)="D",2,1)&amp;" (65°)Tipo B"&amp;IF(MID(C347,3,3)="220","C",IF(MID(C347,3,3)="138","S",""))&amp;IF(MID(C347,10,1)="D",2,1)&amp;RIGHT(C347,2)</f>
        <v>Torre de ángulo mayor tipo BC1 (65°)Tipo BC1-3</v>
      </c>
      <c r="E347" s="37" t="s">
        <v>2918</v>
      </c>
      <c r="F347" s="38">
        <v>0</v>
      </c>
      <c r="G347" s="39">
        <f>VLOOKUP(C347,'[14]Resumen Peso'!$B$1:$D$65536,3,0)*$C$14</f>
        <v>11785.555621524689</v>
      </c>
      <c r="H347" s="40"/>
      <c r="I347" s="41"/>
      <c r="J347" s="42">
        <f>+VLOOKUP(C347,'[14]Resumen Peso'!$B$1:$D$65536,3,0)</f>
        <v>9043.3554876516864</v>
      </c>
    </row>
    <row r="348" spans="1:10" x14ac:dyDescent="0.25">
      <c r="A348" s="26"/>
      <c r="B348" s="34">
        <f t="shared" si="5"/>
        <v>332</v>
      </c>
      <c r="C348" s="35" t="s">
        <v>355</v>
      </c>
      <c r="D348" s="36" t="str">
        <f>+"Torre de ángulo mayor tipo B"&amp;IF(MID(C348,3,3)="220","C",IF(MID(C348,3,3)="138","S",""))&amp;IF(MID(C348,10,1)="D",2,1)&amp;" (65°)Tipo B"&amp;IF(MID(C348,3,3)="220","C",IF(MID(C348,3,3)="138","S",""))&amp;IF(MID(C348,10,1)="D",2,1)&amp;RIGHT(C348,2)</f>
        <v>Torre de ángulo mayor tipo BC1 (65°)Tipo BC1±0</v>
      </c>
      <c r="E348" s="37" t="s">
        <v>2918</v>
      </c>
      <c r="F348" s="38">
        <v>0</v>
      </c>
      <c r="G348" s="39">
        <f>VLOOKUP(C348,'[14]Resumen Peso'!$B$1:$D$65536,3,0)*$C$14</f>
        <v>13124.226750027492</v>
      </c>
      <c r="H348" s="40"/>
      <c r="I348" s="41"/>
      <c r="J348" s="42">
        <f>+VLOOKUP(C348,'[14]Resumen Peso'!$B$1:$D$65536,3,0)</f>
        <v>10070.551767986288</v>
      </c>
    </row>
    <row r="349" spans="1:10" x14ac:dyDescent="0.25">
      <c r="A349" s="26"/>
      <c r="B349" s="34">
        <f t="shared" si="5"/>
        <v>333</v>
      </c>
      <c r="C349" s="35" t="s">
        <v>356</v>
      </c>
      <c r="D349" s="36" t="str">
        <f>+"Torre de ángulo mayor tipo B"&amp;IF(MID(C349,3,3)="220","C",IF(MID(C349,3,3)="138","S",""))&amp;IF(MID(C349,10,1)="D",2,1)&amp;" (65°)Tipo B"&amp;IF(MID(C349,3,3)="220","C",IF(MID(C349,3,3)="138","S",""))&amp;IF(MID(C349,10,1)="D",2,1)&amp;RIGHT(C349,2)</f>
        <v>Torre de ángulo mayor tipo BC1 (65°)Tipo BC1+3</v>
      </c>
      <c r="E349" s="37" t="s">
        <v>2918</v>
      </c>
      <c r="F349" s="38">
        <v>0</v>
      </c>
      <c r="G349" s="39">
        <f>VLOOKUP(C349,'[14]Resumen Peso'!$B$1:$D$65536,3,0)*$C$14</f>
        <v>14699.133960030793</v>
      </c>
      <c r="H349" s="40"/>
      <c r="I349" s="41"/>
      <c r="J349" s="42">
        <f>+VLOOKUP(C349,'[14]Resumen Peso'!$B$1:$D$65536,3,0)</f>
        <v>11279.017980144643</v>
      </c>
    </row>
    <row r="350" spans="1:10" x14ac:dyDescent="0.25">
      <c r="A350" s="26"/>
      <c r="B350" s="34">
        <f t="shared" si="5"/>
        <v>334</v>
      </c>
      <c r="C350" s="35" t="s">
        <v>357</v>
      </c>
      <c r="D350" s="36" t="str">
        <f>+"Torre de anclaje, retención intermedia y terminal (15°) Tipo R"&amp;IF(MID(C350,3,3)="220","C",IF(MID(C350,3,3)="138","S",""))&amp;IF(MID(C350,10,1)="D",2,1)&amp;RIGHT(C350,2)</f>
        <v>Torre de anclaje, retención intermedia y terminal (15°) Tipo RC1-3</v>
      </c>
      <c r="E350" s="37" t="s">
        <v>2918</v>
      </c>
      <c r="F350" s="38">
        <v>0</v>
      </c>
      <c r="G350" s="39">
        <f>VLOOKUP(C350,'[14]Resumen Peso'!$B$1:$D$65536,3,0)*$C$14</f>
        <v>15174.664067864534</v>
      </c>
      <c r="H350" s="40"/>
      <c r="I350" s="41"/>
      <c r="J350" s="42">
        <f>+VLOOKUP(C350,'[14]Resumen Peso'!$B$1:$D$65536,3,0)</f>
        <v>11643.904282354088</v>
      </c>
    </row>
    <row r="351" spans="1:10" x14ac:dyDescent="0.25">
      <c r="A351" s="26"/>
      <c r="B351" s="34">
        <f t="shared" si="5"/>
        <v>335</v>
      </c>
      <c r="C351" s="35" t="s">
        <v>358</v>
      </c>
      <c r="D351" s="36" t="str">
        <f>+"Torre de anclaje, retención intermedia y terminal (15°) Tipo R"&amp;IF(MID(C351,3,3)="220","C",IF(MID(C351,3,3)="138","S",""))&amp;IF(MID(C351,10,1)="D",2,1)&amp;RIGHT(C351,2)</f>
        <v>Torre de anclaje, retención intermedia y terminal (15°) Tipo RC1±0</v>
      </c>
      <c r="E351" s="37" t="s">
        <v>2918</v>
      </c>
      <c r="F351" s="38">
        <v>0</v>
      </c>
      <c r="G351" s="39">
        <f>VLOOKUP(C351,'[14]Resumen Peso'!$B$1:$D$65536,3,0)*$C$14</f>
        <v>16917.128280785437</v>
      </c>
      <c r="H351" s="40"/>
      <c r="I351" s="41"/>
      <c r="J351" s="42">
        <f>+VLOOKUP(C351,'[14]Resumen Peso'!$B$1:$D$65536,3,0)</f>
        <v>12980.941228934324</v>
      </c>
    </row>
    <row r="352" spans="1:10" x14ac:dyDescent="0.25">
      <c r="A352" s="26"/>
      <c r="B352" s="34">
        <f t="shared" si="5"/>
        <v>336</v>
      </c>
      <c r="C352" s="35" t="s">
        <v>359</v>
      </c>
      <c r="D352" s="36" t="str">
        <f>+"Torre de anclaje, retención intermedia y terminal (15°) Tipo R"&amp;IF(MID(C352,3,3)="220","C",IF(MID(C352,3,3)="138","S",""))&amp;IF(MID(C352,10,1)="D",2,1)&amp;RIGHT(C352,2)</f>
        <v>Torre de anclaje, retención intermedia y terminal (15°) Tipo RC1+3</v>
      </c>
      <c r="E352" s="37" t="s">
        <v>2918</v>
      </c>
      <c r="F352" s="38">
        <v>0</v>
      </c>
      <c r="G352" s="39">
        <f>VLOOKUP(C352,'[14]Resumen Peso'!$B$1:$D$65536,3,0)*$C$14</f>
        <v>18659.592493706336</v>
      </c>
      <c r="H352" s="40"/>
      <c r="I352" s="41"/>
      <c r="J352" s="42">
        <f>+VLOOKUP(C352,'[14]Resumen Peso'!$B$1:$D$65536,3,0)</f>
        <v>14317.97817551456</v>
      </c>
    </row>
    <row r="353" spans="1:10" x14ac:dyDescent="0.25">
      <c r="A353" s="26"/>
      <c r="B353" s="34">
        <f t="shared" si="5"/>
        <v>337</v>
      </c>
      <c r="C353" s="35" t="s">
        <v>360</v>
      </c>
      <c r="D353" s="36" t="str">
        <f>+"Torre de suspensión tipo S"&amp;IF(MID(C353,3,3)="220","C",IF(MID(C353,3,3)="138","S",""))&amp;IF(MID(C353,10,1)="D",2,1)&amp;" (5°)Tipo S"&amp;IF(MID(C353,3,3)="220","C",IF(MID(C353,3,3)="138","S",""))&amp;IF(MID(C353,10,1)="D",2,1)&amp;RIGHT(C353,2)</f>
        <v>Torre de suspensión tipo SC1 (5°)Tipo SC1-6</v>
      </c>
      <c r="E353" s="37" t="s">
        <v>2918</v>
      </c>
      <c r="F353" s="38">
        <v>0</v>
      </c>
      <c r="G353" s="39">
        <f>VLOOKUP(C353,'[14]Resumen Peso'!$B$1:$D$65536,3,0)*$C$14</f>
        <v>5314.2312725505244</v>
      </c>
      <c r="H353" s="40"/>
      <c r="I353" s="41"/>
      <c r="J353" s="42">
        <f>+VLOOKUP(C353,'[14]Resumen Peso'!$B$1:$D$65536,3,0)</f>
        <v>4077.7443240349071</v>
      </c>
    </row>
    <row r="354" spans="1:10" x14ac:dyDescent="0.25">
      <c r="A354" s="26"/>
      <c r="B354" s="34">
        <f t="shared" si="5"/>
        <v>338</v>
      </c>
      <c r="C354" s="35" t="s">
        <v>361</v>
      </c>
      <c r="D354" s="36" t="str">
        <f>+"Torre de suspensión tipo S"&amp;IF(MID(C354,3,3)="220","C",IF(MID(C354,3,3)="138","S",""))&amp;IF(MID(C354,10,1)="D",2,1)&amp;" (5°)Tipo S"&amp;IF(MID(C354,3,3)="220","C",IF(MID(C354,3,3)="138","S",""))&amp;IF(MID(C354,10,1)="D",2,1)&amp;RIGHT(C354,2)</f>
        <v>Torre de suspensión tipo SC1 (5°)Tipo SC1-3</v>
      </c>
      <c r="E354" s="37" t="s">
        <v>2918</v>
      </c>
      <c r="F354" s="38">
        <v>0</v>
      </c>
      <c r="G354" s="39">
        <f>VLOOKUP(C354,'[14]Resumen Peso'!$B$1:$D$65536,3,0)*$C$14</f>
        <v>6080.2465911163663</v>
      </c>
      <c r="H354" s="40"/>
      <c r="I354" s="41"/>
      <c r="J354" s="42">
        <f>+VLOOKUP(C354,'[14]Resumen Peso'!$B$1:$D$65536,3,0)</f>
        <v>4665.5272896615606</v>
      </c>
    </row>
    <row r="355" spans="1:10" x14ac:dyDescent="0.25">
      <c r="A355" s="26"/>
      <c r="B355" s="34">
        <f t="shared" si="5"/>
        <v>339</v>
      </c>
      <c r="C355" s="35" t="s">
        <v>362</v>
      </c>
      <c r="D355" s="36" t="str">
        <f>+"Torre de suspensión tipo S"&amp;IF(MID(C355,3,3)="220","C",IF(MID(C355,3,3)="138","S",""))&amp;IF(MID(C355,10,1)="D",2,1)&amp;" (5°)Tipo S"&amp;IF(MID(C355,3,3)="220","C",IF(MID(C355,3,3)="138","S",""))&amp;IF(MID(C355,10,1)="D",2,1)&amp;RIGHT(C355,2)</f>
        <v>Torre de suspensión tipo SC1 (5°)Tipo SC1±0</v>
      </c>
      <c r="E355" s="37" t="s">
        <v>2918</v>
      </c>
      <c r="F355" s="38">
        <v>0</v>
      </c>
      <c r="G355" s="39">
        <f>VLOOKUP(C355,'[14]Resumen Peso'!$B$1:$D$65536,3,0)*$C$14</f>
        <v>6839.4224871950119</v>
      </c>
      <c r="H355" s="40"/>
      <c r="I355" s="41"/>
      <c r="J355" s="42">
        <f>+VLOOKUP(C355,'[14]Resumen Peso'!$B$1:$D$65536,3,0)</f>
        <v>5248.0621930951183</v>
      </c>
    </row>
    <row r="356" spans="1:10" x14ac:dyDescent="0.25">
      <c r="A356" s="26"/>
      <c r="B356" s="34">
        <f t="shared" si="5"/>
        <v>340</v>
      </c>
      <c r="C356" s="35" t="s">
        <v>363</v>
      </c>
      <c r="D356" s="36" t="str">
        <f>+"Torre de suspensión tipo S"&amp;IF(MID(C356,3,3)="220","C",IF(MID(C356,3,3)="138","S",""))&amp;IF(MID(C356,10,1)="D",2,1)&amp;" (5°)Tipo S"&amp;IF(MID(C356,3,3)="220","C",IF(MID(C356,3,3)="138","S",""))&amp;IF(MID(C356,10,1)="D",2,1)&amp;RIGHT(C356,2)</f>
        <v>Torre de suspensión tipo SC1 (5°)Tipo SC1+3</v>
      </c>
      <c r="E356" s="37" t="s">
        <v>2918</v>
      </c>
      <c r="F356" s="38">
        <v>0</v>
      </c>
      <c r="G356" s="39">
        <f>VLOOKUP(C356,'[14]Resumen Peso'!$B$1:$D$65536,3,0)*$C$14</f>
        <v>7591.7589607864629</v>
      </c>
      <c r="H356" s="40"/>
      <c r="I356" s="41"/>
      <c r="J356" s="42">
        <f>+VLOOKUP(C356,'[14]Resumen Peso'!$B$1:$D$65536,3,0)</f>
        <v>5825.3490343355816</v>
      </c>
    </row>
    <row r="357" spans="1:10" x14ac:dyDescent="0.25">
      <c r="A357" s="26"/>
      <c r="B357" s="34">
        <f t="shared" si="5"/>
        <v>341</v>
      </c>
      <c r="C357" s="35" t="s">
        <v>364</v>
      </c>
      <c r="D357" s="36" t="str">
        <f>+"Torre de suspensión tipo S"&amp;IF(MID(C357,3,3)="220","C",IF(MID(C357,3,3)="138","S",""))&amp;IF(MID(C357,10,1)="D",2,1)&amp;" (5°)Tipo S"&amp;IF(MID(C357,3,3)="220","C",IF(MID(C357,3,3)="138","S",""))&amp;IF(MID(C357,10,1)="D",2,1)&amp;RIGHT(C357,2)</f>
        <v>Torre de suspensión tipo SC1 (5°)Tipo SC1+6</v>
      </c>
      <c r="E357" s="37" t="s">
        <v>2918</v>
      </c>
      <c r="F357" s="38">
        <v>0</v>
      </c>
      <c r="G357" s="39">
        <f>VLOOKUP(C357,'[14]Resumen Peso'!$B$1:$D$65536,3,0)*$C$14</f>
        <v>8344.095434377914</v>
      </c>
      <c r="H357" s="40"/>
      <c r="I357" s="41"/>
      <c r="J357" s="42">
        <f>+VLOOKUP(C357,'[14]Resumen Peso'!$B$1:$D$65536,3,0)</f>
        <v>6402.6358755760439</v>
      </c>
    </row>
    <row r="358" spans="1:10" x14ac:dyDescent="0.25">
      <c r="A358" s="26"/>
      <c r="B358" s="34">
        <f t="shared" si="5"/>
        <v>342</v>
      </c>
      <c r="C358" s="35" t="s">
        <v>365</v>
      </c>
      <c r="D358" s="36" t="str">
        <f>+"Torre de ángulo menor tipo A"&amp;IF(MID(C358,3,3)="220","C",IF(MID(C358,3,3)="138","S",""))&amp;IF(MID(C358,10,1)="D",2,1)&amp;" (30°)Tipo A"&amp;IF(MID(C358,3,3)="220","C",IF(MID(C358,3,3)="138","S",""))&amp;IF(MID(C358,10,1)="D",2,1)&amp;RIGHT(C358,2)</f>
        <v>Torre de ángulo menor tipo AC1 (30°)Tipo AC1-3</v>
      </c>
      <c r="E358" s="37" t="s">
        <v>2918</v>
      </c>
      <c r="F358" s="38">
        <v>0</v>
      </c>
      <c r="G358" s="39">
        <f>VLOOKUP(C358,'[14]Resumen Peso'!$B$1:$D$65536,3,0)*$C$14</f>
        <v>9354.401245341387</v>
      </c>
      <c r="H358" s="40"/>
      <c r="I358" s="41"/>
      <c r="J358" s="42">
        <f>+VLOOKUP(C358,'[14]Resumen Peso'!$B$1:$D$65536,3,0)</f>
        <v>7177.8691266156693</v>
      </c>
    </row>
    <row r="359" spans="1:10" x14ac:dyDescent="0.25">
      <c r="A359" s="26"/>
      <c r="B359" s="34">
        <f t="shared" si="5"/>
        <v>343</v>
      </c>
      <c r="C359" s="35" t="s">
        <v>366</v>
      </c>
      <c r="D359" s="36" t="str">
        <f>+"Torre de ángulo menor tipo A"&amp;IF(MID(C359,3,3)="220","C",IF(MID(C359,3,3)="138","S",""))&amp;IF(MID(C359,10,1)="D",2,1)&amp;" (30°)Tipo A"&amp;IF(MID(C359,3,3)="220","C",IF(MID(C359,3,3)="138","S",""))&amp;IF(MID(C359,10,1)="D",2,1)&amp;RIGHT(C359,2)</f>
        <v>Torre de ángulo menor tipo AC1 (30°)Tipo AC1±0</v>
      </c>
      <c r="E359" s="37" t="s">
        <v>2918</v>
      </c>
      <c r="F359" s="38">
        <v>0</v>
      </c>
      <c r="G359" s="39">
        <f>VLOOKUP(C359,'[14]Resumen Peso'!$B$1:$D$65536,3,0)*$C$14</f>
        <v>10382.243335562029</v>
      </c>
      <c r="H359" s="40"/>
      <c r="I359" s="41"/>
      <c r="J359" s="42">
        <f>+VLOOKUP(C359,'[14]Resumen Peso'!$B$1:$D$65536,3,0)</f>
        <v>7966.55840911839</v>
      </c>
    </row>
    <row r="360" spans="1:10" x14ac:dyDescent="0.25">
      <c r="A360" s="26"/>
      <c r="B360" s="34">
        <f t="shared" si="5"/>
        <v>344</v>
      </c>
      <c r="C360" s="35" t="s">
        <v>367</v>
      </c>
      <c r="D360" s="36" t="str">
        <f>+"Torre de ángulo menor tipo A"&amp;IF(MID(C360,3,3)="220","C",IF(MID(C360,3,3)="138","S",""))&amp;IF(MID(C360,10,1)="D",2,1)&amp;" (30°)Tipo A"&amp;IF(MID(C360,3,3)="220","C",IF(MID(C360,3,3)="138","S",""))&amp;IF(MID(C360,10,1)="D",2,1)&amp;RIGHT(C360,2)</f>
        <v>Torre de ángulo menor tipo AC1 (30°)Tipo AC1+3</v>
      </c>
      <c r="E360" s="37" t="s">
        <v>2918</v>
      </c>
      <c r="F360" s="38">
        <v>0</v>
      </c>
      <c r="G360" s="39">
        <f>VLOOKUP(C360,'[14]Resumen Peso'!$B$1:$D$65536,3,0)*$C$14</f>
        <v>11410.085425782669</v>
      </c>
      <c r="H360" s="40"/>
      <c r="I360" s="41"/>
      <c r="J360" s="42">
        <f>+VLOOKUP(C360,'[14]Resumen Peso'!$B$1:$D$65536,3,0)</f>
        <v>8755.2476916211108</v>
      </c>
    </row>
    <row r="361" spans="1:10" x14ac:dyDescent="0.25">
      <c r="A361" s="26"/>
      <c r="B361" s="34">
        <f t="shared" si="5"/>
        <v>345</v>
      </c>
      <c r="C361" s="35" t="s">
        <v>368</v>
      </c>
      <c r="D361" s="36" t="str">
        <f>+"Torre de ángulo mayor tipo B"&amp;IF(MID(C361,3,3)="220","C",IF(MID(C361,3,3)="138","S",""))&amp;IF(MID(C361,10,1)="D",2,1)&amp;" (65°)Tipo B"&amp;IF(MID(C361,3,3)="220","C",IF(MID(C361,3,3)="138","S",""))&amp;IF(MID(C361,10,1)="D",2,1)&amp;RIGHT(C361,2)</f>
        <v>Torre de ángulo mayor tipo BC1 (65°)Tipo BC1-3</v>
      </c>
      <c r="E361" s="37" t="s">
        <v>2918</v>
      </c>
      <c r="F361" s="38">
        <v>0</v>
      </c>
      <c r="G361" s="39">
        <f>VLOOKUP(C361,'[14]Resumen Peso'!$B$1:$D$65536,3,0)*$C$14</f>
        <v>12623.686613763188</v>
      </c>
      <c r="H361" s="40"/>
      <c r="I361" s="41"/>
      <c r="J361" s="42">
        <f>+VLOOKUP(C361,'[14]Resumen Peso'!$B$1:$D$65536,3,0)</f>
        <v>9686.4746371797792</v>
      </c>
    </row>
    <row r="362" spans="1:10" x14ac:dyDescent="0.25">
      <c r="A362" s="26"/>
      <c r="B362" s="34">
        <f t="shared" si="5"/>
        <v>346</v>
      </c>
      <c r="C362" s="35" t="s">
        <v>369</v>
      </c>
      <c r="D362" s="36" t="str">
        <f>+"Torre de ángulo mayor tipo B"&amp;IF(MID(C362,3,3)="220","C",IF(MID(C362,3,3)="138","S",""))&amp;IF(MID(C362,10,1)="D",2,1)&amp;" (65°)Tipo B"&amp;IF(MID(C362,3,3)="220","C",IF(MID(C362,3,3)="138","S",""))&amp;IF(MID(C362,10,1)="D",2,1)&amp;RIGHT(C362,2)</f>
        <v>Torre de ángulo mayor tipo BC1 (65°)Tipo BC1±0</v>
      </c>
      <c r="E362" s="37" t="s">
        <v>2918</v>
      </c>
      <c r="F362" s="38">
        <v>0</v>
      </c>
      <c r="G362" s="39">
        <f>VLOOKUP(C362,'[14]Resumen Peso'!$B$1:$D$65536,3,0)*$C$14</f>
        <v>14057.557476350987</v>
      </c>
      <c r="H362" s="40"/>
      <c r="I362" s="41"/>
      <c r="J362" s="42">
        <f>+VLOOKUP(C362,'[14]Resumen Peso'!$B$1:$D$65536,3,0)</f>
        <v>10786.720085946301</v>
      </c>
    </row>
    <row r="363" spans="1:10" x14ac:dyDescent="0.25">
      <c r="A363" s="26"/>
      <c r="B363" s="34">
        <f t="shared" si="5"/>
        <v>347</v>
      </c>
      <c r="C363" s="35" t="s">
        <v>370</v>
      </c>
      <c r="D363" s="36" t="str">
        <f>+"Torre de ángulo mayor tipo B"&amp;IF(MID(C363,3,3)="220","C",IF(MID(C363,3,3)="138","S",""))&amp;IF(MID(C363,10,1)="D",2,1)&amp;" (65°)Tipo B"&amp;IF(MID(C363,3,3)="220","C",IF(MID(C363,3,3)="138","S",""))&amp;IF(MID(C363,10,1)="D",2,1)&amp;RIGHT(C363,2)</f>
        <v>Torre de ángulo mayor tipo BC1 (65°)Tipo BC1+3</v>
      </c>
      <c r="E363" s="37" t="s">
        <v>2918</v>
      </c>
      <c r="F363" s="38">
        <v>0</v>
      </c>
      <c r="G363" s="39">
        <f>VLOOKUP(C363,'[14]Resumen Peso'!$B$1:$D$65536,3,0)*$C$14</f>
        <v>15744.464373513107</v>
      </c>
      <c r="H363" s="40"/>
      <c r="I363" s="41"/>
      <c r="J363" s="42">
        <f>+VLOOKUP(C363,'[14]Resumen Peso'!$B$1:$D$65536,3,0)</f>
        <v>12081.126496259858</v>
      </c>
    </row>
    <row r="364" spans="1:10" x14ac:dyDescent="0.25">
      <c r="A364" s="26"/>
      <c r="B364" s="34">
        <f t="shared" si="5"/>
        <v>348</v>
      </c>
      <c r="C364" s="35" t="s">
        <v>371</v>
      </c>
      <c r="D364" s="36" t="str">
        <f>+"Torre de anclaje, retención intermedia y terminal (15°) Tipo R"&amp;IF(MID(C364,3,3)="220","C",IF(MID(C364,3,3)="138","S",""))&amp;IF(MID(C364,10,1)="D",2,1)&amp;RIGHT(C364,2)</f>
        <v>Torre de anclaje, retención intermedia y terminal (15°) Tipo RC1-3</v>
      </c>
      <c r="E364" s="37" t="s">
        <v>2918</v>
      </c>
      <c r="F364" s="38">
        <v>0</v>
      </c>
      <c r="G364" s="39">
        <f>VLOOKUP(C364,'[14]Resumen Peso'!$B$1:$D$65536,3,0)*$C$14</f>
        <v>16253.811853553729</v>
      </c>
      <c r="H364" s="40"/>
      <c r="I364" s="41"/>
      <c r="J364" s="42">
        <f>+VLOOKUP(C364,'[14]Resumen Peso'!$B$1:$D$65536,3,0)</f>
        <v>12471.961725133948</v>
      </c>
    </row>
    <row r="365" spans="1:10" x14ac:dyDescent="0.25">
      <c r="A365" s="26"/>
      <c r="B365" s="34">
        <f t="shared" si="5"/>
        <v>349</v>
      </c>
      <c r="C365" s="35" t="s">
        <v>372</v>
      </c>
      <c r="D365" s="36" t="str">
        <f>+"Torre de anclaje, retención intermedia y terminal (15°) Tipo R"&amp;IF(MID(C365,3,3)="220","C",IF(MID(C365,3,3)="138","S",""))&amp;IF(MID(C365,10,1)="D",2,1)&amp;RIGHT(C365,2)</f>
        <v>Torre de anclaje, retención intermedia y terminal (15°) Tipo RC1±0</v>
      </c>
      <c r="E365" s="37" t="s">
        <v>2918</v>
      </c>
      <c r="F365" s="38">
        <v>0</v>
      </c>
      <c r="G365" s="39">
        <f>VLOOKUP(C365,'[14]Resumen Peso'!$B$1:$D$65536,3,0)*$C$14</f>
        <v>18120.191587016419</v>
      </c>
      <c r="H365" s="40"/>
      <c r="I365" s="41"/>
      <c r="J365" s="42">
        <f>+VLOOKUP(C365,'[14]Resumen Peso'!$B$1:$D$65536,3,0)</f>
        <v>13904.08219078478</v>
      </c>
    </row>
    <row r="366" spans="1:10" x14ac:dyDescent="0.25">
      <c r="A366" s="26"/>
      <c r="B366" s="34">
        <f t="shared" si="5"/>
        <v>350</v>
      </c>
      <c r="C366" s="35" t="s">
        <v>373</v>
      </c>
      <c r="D366" s="36" t="str">
        <f>+"Torre de anclaje, retención intermedia y terminal (15°) Tipo R"&amp;IF(MID(C366,3,3)="220","C",IF(MID(C366,3,3)="138","S",""))&amp;IF(MID(C366,10,1)="D",2,1)&amp;RIGHT(C366,2)</f>
        <v>Torre de anclaje, retención intermedia y terminal (15°) Tipo RC1+3</v>
      </c>
      <c r="E366" s="37" t="s">
        <v>2918</v>
      </c>
      <c r="F366" s="38">
        <v>0</v>
      </c>
      <c r="G366" s="39">
        <f>VLOOKUP(C366,'[14]Resumen Peso'!$B$1:$D$65536,3,0)*$C$14</f>
        <v>19986.571320479114</v>
      </c>
      <c r="H366" s="40"/>
      <c r="I366" s="41"/>
      <c r="J366" s="42">
        <f>+VLOOKUP(C366,'[14]Resumen Peso'!$B$1:$D$65536,3,0)</f>
        <v>15336.202656435613</v>
      </c>
    </row>
    <row r="367" spans="1:10" x14ac:dyDescent="0.25">
      <c r="A367" s="26"/>
      <c r="B367" s="34">
        <f t="shared" si="5"/>
        <v>351</v>
      </c>
      <c r="C367" s="35" t="s">
        <v>374</v>
      </c>
      <c r="D367" s="36" t="str">
        <f>+"Torre de suspensión tipo S"&amp;IF(MID(C367,3,3)="220","C",IF(MID(C367,3,3)="138","S",""))&amp;IF(MID(C367,10,1)="D",2,1)&amp;" (5°)Tipo S"&amp;IF(MID(C367,3,3)="220","C",IF(MID(C367,3,3)="138","S",""))&amp;IF(MID(C367,10,1)="D",2,1)&amp;RIGHT(C367,2)</f>
        <v>Torre de suspensión tipo SC1 (5°)Tipo SC1-6</v>
      </c>
      <c r="E367" s="37" t="s">
        <v>2918</v>
      </c>
      <c r="F367" s="38">
        <v>0</v>
      </c>
      <c r="G367" s="39">
        <f>VLOOKUP(C367,'[14]Resumen Peso'!$B$1:$D$65536,3,0)*$C$14</f>
        <v>4991.9435273714726</v>
      </c>
      <c r="H367" s="40"/>
      <c r="I367" s="41"/>
      <c r="J367" s="42">
        <f>+VLOOKUP(C367,'[14]Resumen Peso'!$B$1:$D$65536,3,0)</f>
        <v>3830.4447700245028</v>
      </c>
    </row>
    <row r="368" spans="1:10" x14ac:dyDescent="0.25">
      <c r="A368" s="26"/>
      <c r="B368" s="34">
        <f t="shared" si="5"/>
        <v>352</v>
      </c>
      <c r="C368" s="35" t="s">
        <v>375</v>
      </c>
      <c r="D368" s="36" t="str">
        <f>+"Torre de suspensión tipo S"&amp;IF(MID(C368,3,3)="220","C",IF(MID(C368,3,3)="138","S",""))&amp;IF(MID(C368,10,1)="D",2,1)&amp;" (5°)Tipo S"&amp;IF(MID(C368,3,3)="220","C",IF(MID(C368,3,3)="138","S",""))&amp;IF(MID(C368,10,1)="D",2,1)&amp;RIGHT(C368,2)</f>
        <v>Torre de suspensión tipo SC1 (5°)Tipo SC1-3</v>
      </c>
      <c r="E368" s="37" t="s">
        <v>2918</v>
      </c>
      <c r="F368" s="38">
        <v>0</v>
      </c>
      <c r="G368" s="39">
        <f>VLOOKUP(C368,'[14]Resumen Peso'!$B$1:$D$65536,3,0)*$C$14</f>
        <v>5711.5029547403328</v>
      </c>
      <c r="H368" s="40"/>
      <c r="I368" s="41"/>
      <c r="J368" s="42">
        <f>+VLOOKUP(C368,'[14]Resumen Peso'!$B$1:$D$65536,3,0)</f>
        <v>4382.5809530910974</v>
      </c>
    </row>
    <row r="369" spans="1:10" x14ac:dyDescent="0.25">
      <c r="A369" s="26"/>
      <c r="B369" s="34">
        <f t="shared" si="5"/>
        <v>353</v>
      </c>
      <c r="C369" s="35" t="s">
        <v>376</v>
      </c>
      <c r="D369" s="36" t="str">
        <f>+"Torre de suspensión tipo S"&amp;IF(MID(C369,3,3)="220","C",IF(MID(C369,3,3)="138","S",""))&amp;IF(MID(C369,10,1)="D",2,1)&amp;" (5°)Tipo S"&amp;IF(MID(C369,3,3)="220","C",IF(MID(C369,3,3)="138","S",""))&amp;IF(MID(C369,10,1)="D",2,1)&amp;RIGHT(C369,2)</f>
        <v>Torre de suspensión tipo SC1 (5°)Tipo SC1±0</v>
      </c>
      <c r="E369" s="37" t="s">
        <v>2918</v>
      </c>
      <c r="F369" s="38">
        <v>0</v>
      </c>
      <c r="G369" s="39">
        <f>VLOOKUP(C369,'[14]Resumen Peso'!$B$1:$D$65536,3,0)*$C$14</f>
        <v>6424.6377443648289</v>
      </c>
      <c r="H369" s="40"/>
      <c r="I369" s="41"/>
      <c r="J369" s="42">
        <f>+VLOOKUP(C369,'[14]Resumen Peso'!$B$1:$D$65536,3,0)</f>
        <v>4929.7873488088835</v>
      </c>
    </row>
    <row r="370" spans="1:10" x14ac:dyDescent="0.25">
      <c r="A370" s="26"/>
      <c r="B370" s="34">
        <f t="shared" si="5"/>
        <v>354</v>
      </c>
      <c r="C370" s="35" t="s">
        <v>377</v>
      </c>
      <c r="D370" s="36" t="str">
        <f>+"Torre de suspensión tipo S"&amp;IF(MID(C370,3,3)="220","C",IF(MID(C370,3,3)="138","S",""))&amp;IF(MID(C370,10,1)="D",2,1)&amp;" (5°)Tipo S"&amp;IF(MID(C370,3,3)="220","C",IF(MID(C370,3,3)="138","S",""))&amp;IF(MID(C370,10,1)="D",2,1)&amp;RIGHT(C370,2)</f>
        <v>Torre de suspensión tipo SC1 (5°)Tipo SC1+3</v>
      </c>
      <c r="E370" s="37" t="s">
        <v>2918</v>
      </c>
      <c r="F370" s="38">
        <v>0</v>
      </c>
      <c r="G370" s="39">
        <f>VLOOKUP(C370,'[14]Resumen Peso'!$B$1:$D$65536,3,0)*$C$14</f>
        <v>7131.3478962449608</v>
      </c>
      <c r="H370" s="40"/>
      <c r="I370" s="41"/>
      <c r="J370" s="42">
        <f>+VLOOKUP(C370,'[14]Resumen Peso'!$B$1:$D$65536,3,0)</f>
        <v>5472.0639571778611</v>
      </c>
    </row>
    <row r="371" spans="1:10" x14ac:dyDescent="0.25">
      <c r="A371" s="26"/>
      <c r="B371" s="34">
        <f t="shared" si="5"/>
        <v>355</v>
      </c>
      <c r="C371" s="35" t="s">
        <v>378</v>
      </c>
      <c r="D371" s="36" t="str">
        <f>+"Torre de suspensión tipo S"&amp;IF(MID(C371,3,3)="220","C",IF(MID(C371,3,3)="138","S",""))&amp;IF(MID(C371,10,1)="D",2,1)&amp;" (5°)Tipo S"&amp;IF(MID(C371,3,3)="220","C",IF(MID(C371,3,3)="138","S",""))&amp;IF(MID(C371,10,1)="D",2,1)&amp;RIGHT(C371,2)</f>
        <v>Torre de suspensión tipo SC1 (5°)Tipo SC1+6</v>
      </c>
      <c r="E371" s="37" t="s">
        <v>2918</v>
      </c>
      <c r="F371" s="38">
        <v>0</v>
      </c>
      <c r="G371" s="39">
        <f>VLOOKUP(C371,'[14]Resumen Peso'!$B$1:$D$65536,3,0)*$C$14</f>
        <v>7838.0580481250909</v>
      </c>
      <c r="H371" s="40"/>
      <c r="I371" s="41"/>
      <c r="J371" s="42">
        <f>+VLOOKUP(C371,'[14]Resumen Peso'!$B$1:$D$65536,3,0)</f>
        <v>6014.3405655468378</v>
      </c>
    </row>
    <row r="372" spans="1:10" x14ac:dyDescent="0.25">
      <c r="A372" s="26"/>
      <c r="B372" s="34">
        <f t="shared" si="5"/>
        <v>356</v>
      </c>
      <c r="C372" s="35" t="s">
        <v>379</v>
      </c>
      <c r="D372" s="36" t="str">
        <f>+"Torre de ángulo menor tipo A"&amp;IF(MID(C372,3,3)="220","C",IF(MID(C372,3,3)="138","S",""))&amp;IF(MID(C372,10,1)="D",2,1)&amp;" (30°)Tipo A"&amp;IF(MID(C372,3,3)="220","C",IF(MID(C372,3,3)="138","S",""))&amp;IF(MID(C372,10,1)="D",2,1)&amp;RIGHT(C372,2)</f>
        <v>Torre de ángulo menor tipo AC1 (30°)Tipo AC1-3</v>
      </c>
      <c r="E372" s="37" t="s">
        <v>2918</v>
      </c>
      <c r="F372" s="38">
        <v>0</v>
      </c>
      <c r="G372" s="39">
        <f>VLOOKUP(C372,'[14]Resumen Peso'!$B$1:$D$65536,3,0)*$C$14</f>
        <v>8787.0926864471749</v>
      </c>
      <c r="H372" s="40"/>
      <c r="I372" s="41"/>
      <c r="J372" s="42">
        <f>+VLOOKUP(C372,'[14]Resumen Peso'!$B$1:$D$65536,3,0)</f>
        <v>6742.558893138189</v>
      </c>
    </row>
    <row r="373" spans="1:10" x14ac:dyDescent="0.25">
      <c r="A373" s="26"/>
      <c r="B373" s="34">
        <f t="shared" si="5"/>
        <v>357</v>
      </c>
      <c r="C373" s="35" t="s">
        <v>380</v>
      </c>
      <c r="D373" s="36" t="str">
        <f>+"Torre de ángulo menor tipo A"&amp;IF(MID(C373,3,3)="220","C",IF(MID(C373,3,3)="138","S",""))&amp;IF(MID(C373,10,1)="D",2,1)&amp;" (30°)Tipo A"&amp;IF(MID(C373,3,3)="220","C",IF(MID(C373,3,3)="138","S",""))&amp;IF(MID(C373,10,1)="D",2,1)&amp;RIGHT(C373,2)</f>
        <v>Torre de ángulo menor tipo AC1 (30°)Tipo AC1±0</v>
      </c>
      <c r="E373" s="37" t="s">
        <v>2918</v>
      </c>
      <c r="F373" s="38">
        <v>0</v>
      </c>
      <c r="G373" s="39">
        <f>VLOOKUP(C373,'[14]Resumen Peso'!$B$1:$D$65536,3,0)*$C$14</f>
        <v>9752.6000959458106</v>
      </c>
      <c r="H373" s="40"/>
      <c r="I373" s="41"/>
      <c r="J373" s="42">
        <f>+VLOOKUP(C373,'[14]Resumen Peso'!$B$1:$D$65536,3,0)</f>
        <v>7483.4171954918856</v>
      </c>
    </row>
    <row r="374" spans="1:10" x14ac:dyDescent="0.25">
      <c r="A374" s="26"/>
      <c r="B374" s="34">
        <f t="shared" si="5"/>
        <v>358</v>
      </c>
      <c r="C374" s="35" t="s">
        <v>381</v>
      </c>
      <c r="D374" s="36" t="str">
        <f>+"Torre de ángulo menor tipo A"&amp;IF(MID(C374,3,3)="220","C",IF(MID(C374,3,3)="138","S",""))&amp;IF(MID(C374,10,1)="D",2,1)&amp;" (30°)Tipo A"&amp;IF(MID(C374,3,3)="220","C",IF(MID(C374,3,3)="138","S",""))&amp;IF(MID(C374,10,1)="D",2,1)&amp;RIGHT(C374,2)</f>
        <v>Torre de ángulo menor tipo AC1 (30°)Tipo AC1+3</v>
      </c>
      <c r="E374" s="37" t="s">
        <v>2918</v>
      </c>
      <c r="F374" s="38">
        <v>0</v>
      </c>
      <c r="G374" s="39">
        <f>VLOOKUP(C374,'[14]Resumen Peso'!$B$1:$D$65536,3,0)*$C$14</f>
        <v>10718.107505444445</v>
      </c>
      <c r="H374" s="40"/>
      <c r="I374" s="41"/>
      <c r="J374" s="42">
        <f>+VLOOKUP(C374,'[14]Resumen Peso'!$B$1:$D$65536,3,0)</f>
        <v>8224.2754978455814</v>
      </c>
    </row>
    <row r="375" spans="1:10" x14ac:dyDescent="0.25">
      <c r="A375" s="26"/>
      <c r="B375" s="34">
        <f t="shared" si="5"/>
        <v>359</v>
      </c>
      <c r="C375" s="35" t="s">
        <v>382</v>
      </c>
      <c r="D375" s="36" t="str">
        <f>+"Torre de ángulo mayor tipo B"&amp;IF(MID(C375,3,3)="220","C",IF(MID(C375,3,3)="138","S",""))&amp;IF(MID(C375,10,1)="D",2,1)&amp;" (65°)Tipo B"&amp;IF(MID(C375,3,3)="220","C",IF(MID(C375,3,3)="138","S",""))&amp;IF(MID(C375,10,1)="D",2,1)&amp;RIGHT(C375,2)</f>
        <v>Torre de ángulo mayor tipo BC1 (65°)Tipo BC1-3</v>
      </c>
      <c r="E375" s="37" t="s">
        <v>2918</v>
      </c>
      <c r="F375" s="38">
        <v>0</v>
      </c>
      <c r="G375" s="39">
        <f>VLOOKUP(C375,'[14]Resumen Peso'!$B$1:$D$65536,3,0)*$C$14</f>
        <v>11858.108435859744</v>
      </c>
      <c r="H375" s="40"/>
      <c r="I375" s="41"/>
      <c r="J375" s="42">
        <f>+VLOOKUP(C375,'[14]Resumen Peso'!$B$1:$D$65536,3,0)</f>
        <v>9099.0271006610201</v>
      </c>
    </row>
    <row r="376" spans="1:10" x14ac:dyDescent="0.25">
      <c r="A376" s="26"/>
      <c r="B376" s="34">
        <f t="shared" si="5"/>
        <v>360</v>
      </c>
      <c r="C376" s="35" t="s">
        <v>383</v>
      </c>
      <c r="D376" s="36" t="str">
        <f>+"Torre de ángulo mayor tipo B"&amp;IF(MID(C376,3,3)="220","C",IF(MID(C376,3,3)="138","S",""))&amp;IF(MID(C376,10,1)="D",2,1)&amp;" (65°)Tipo B"&amp;IF(MID(C376,3,3)="220","C",IF(MID(C376,3,3)="138","S",""))&amp;IF(MID(C376,10,1)="D",2,1)&amp;RIGHT(C376,2)</f>
        <v>Torre de ángulo mayor tipo BC1 (65°)Tipo BC1±0</v>
      </c>
      <c r="E376" s="37" t="s">
        <v>2918</v>
      </c>
      <c r="F376" s="38">
        <v>0</v>
      </c>
      <c r="G376" s="39">
        <f>VLOOKUP(C376,'[14]Resumen Peso'!$B$1:$D$65536,3,0)*$C$14</f>
        <v>13205.020529910627</v>
      </c>
      <c r="H376" s="40"/>
      <c r="I376" s="41"/>
      <c r="J376" s="42">
        <f>+VLOOKUP(C376,'[14]Resumen Peso'!$B$1:$D$65536,3,0)</f>
        <v>10132.546882696013</v>
      </c>
    </row>
    <row r="377" spans="1:10" x14ac:dyDescent="0.25">
      <c r="A377" s="26"/>
      <c r="B377" s="34">
        <f t="shared" si="5"/>
        <v>361</v>
      </c>
      <c r="C377" s="35" t="s">
        <v>384</v>
      </c>
      <c r="D377" s="36" t="str">
        <f>+"Torre de ángulo mayor tipo B"&amp;IF(MID(C377,3,3)="220","C",IF(MID(C377,3,3)="138","S",""))&amp;IF(MID(C377,10,1)="D",2,1)&amp;" (65°)Tipo B"&amp;IF(MID(C377,3,3)="220","C",IF(MID(C377,3,3)="138","S",""))&amp;IF(MID(C377,10,1)="D",2,1)&amp;RIGHT(C377,2)</f>
        <v>Torre de ángulo mayor tipo BC1 (65°)Tipo BC1+3</v>
      </c>
      <c r="E377" s="37" t="s">
        <v>2918</v>
      </c>
      <c r="F377" s="38">
        <v>0</v>
      </c>
      <c r="G377" s="39">
        <f>VLOOKUP(C377,'[14]Resumen Peso'!$B$1:$D$65536,3,0)*$C$14</f>
        <v>14789.622993499903</v>
      </c>
      <c r="H377" s="40"/>
      <c r="I377" s="41"/>
      <c r="J377" s="42">
        <f>+VLOOKUP(C377,'[14]Resumen Peso'!$B$1:$D$65536,3,0)</f>
        <v>11348.452508619535</v>
      </c>
    </row>
    <row r="378" spans="1:10" x14ac:dyDescent="0.25">
      <c r="A378" s="26"/>
      <c r="B378" s="34">
        <f t="shared" si="5"/>
        <v>362</v>
      </c>
      <c r="C378" s="35" t="s">
        <v>385</v>
      </c>
      <c r="D378" s="36" t="str">
        <f>+"Torre de anclaje, retención intermedia y terminal (15°) Tipo R"&amp;IF(MID(C378,3,3)="220","C",IF(MID(C378,3,3)="138","S",""))&amp;IF(MID(C378,10,1)="D",2,1)&amp;RIGHT(C378,2)</f>
        <v>Torre de anclaje, retención intermedia y terminal (15°) Tipo RC1-3</v>
      </c>
      <c r="E378" s="37" t="s">
        <v>2918</v>
      </c>
      <c r="F378" s="38">
        <v>0</v>
      </c>
      <c r="G378" s="39">
        <f>VLOOKUP(C378,'[14]Resumen Peso'!$B$1:$D$65536,3,0)*$C$14</f>
        <v>15268.080502360155</v>
      </c>
      <c r="H378" s="40"/>
      <c r="I378" s="41"/>
      <c r="J378" s="42">
        <f>+VLOOKUP(C378,'[14]Resumen Peso'!$B$1:$D$65536,3,0)</f>
        <v>11715.585079820259</v>
      </c>
    </row>
    <row r="379" spans="1:10" x14ac:dyDescent="0.25">
      <c r="A379" s="26"/>
      <c r="B379" s="34">
        <f t="shared" si="5"/>
        <v>363</v>
      </c>
      <c r="C379" s="35" t="s">
        <v>386</v>
      </c>
      <c r="D379" s="36" t="str">
        <f>+"Torre de anclaje, retención intermedia y terminal (15°) Tipo R"&amp;IF(MID(C379,3,3)="220","C",IF(MID(C379,3,3)="138","S",""))&amp;IF(MID(C379,10,1)="D",2,1)&amp;RIGHT(C379,2)</f>
        <v>Torre de anclaje, retención intermedia y terminal (15°) Tipo RC1±0</v>
      </c>
      <c r="E379" s="37" t="s">
        <v>2918</v>
      </c>
      <c r="F379" s="38">
        <v>0</v>
      </c>
      <c r="G379" s="39">
        <f>VLOOKUP(C379,'[14]Resumen Peso'!$B$1:$D$65536,3,0)*$C$14</f>
        <v>17021.271463054796</v>
      </c>
      <c r="H379" s="40"/>
      <c r="I379" s="41"/>
      <c r="J379" s="42">
        <f>+VLOOKUP(C379,'[14]Resumen Peso'!$B$1:$D$65536,3,0)</f>
        <v>13060.85293179516</v>
      </c>
    </row>
    <row r="380" spans="1:10" x14ac:dyDescent="0.25">
      <c r="A380" s="26"/>
      <c r="B380" s="34">
        <f t="shared" si="5"/>
        <v>364</v>
      </c>
      <c r="C380" s="35" t="s">
        <v>387</v>
      </c>
      <c r="D380" s="36" t="str">
        <f>+"Torre de anclaje, retención intermedia y terminal (15°) Tipo R"&amp;IF(MID(C380,3,3)="220","C",IF(MID(C380,3,3)="138","S",""))&amp;IF(MID(C380,10,1)="D",2,1)&amp;RIGHT(C380,2)</f>
        <v>Torre de anclaje, retención intermedia y terminal (15°) Tipo RC1+3</v>
      </c>
      <c r="E380" s="37" t="s">
        <v>2918</v>
      </c>
      <c r="F380" s="38">
        <v>0</v>
      </c>
      <c r="G380" s="39">
        <f>VLOOKUP(C380,'[14]Resumen Peso'!$B$1:$D$65536,3,0)*$C$14</f>
        <v>18774.462423749439</v>
      </c>
      <c r="H380" s="40"/>
      <c r="I380" s="41"/>
      <c r="J380" s="42">
        <f>+VLOOKUP(C380,'[14]Resumen Peso'!$B$1:$D$65536,3,0)</f>
        <v>14406.12078377006</v>
      </c>
    </row>
    <row r="381" spans="1:10" x14ac:dyDescent="0.25">
      <c r="A381" s="26"/>
      <c r="B381" s="34">
        <f t="shared" si="5"/>
        <v>365</v>
      </c>
      <c r="C381" s="35" t="s">
        <v>388</v>
      </c>
      <c r="D381" s="36" t="str">
        <f>+"Torre de suspensión tipo S"&amp;IF(MID(C381,3,3)="220","C",IF(MID(C381,3,3)="138","S",""))&amp;IF(MID(C381,10,1)="D",2,1)&amp;" (5°)Tipo S"&amp;IF(MID(C381,3,3)="220","C",IF(MID(C381,3,3)="138","S",""))&amp;IF(MID(C381,10,1)="D",2,1)&amp;RIGHT(C381,2)</f>
        <v>Torre de suspensión tipo SC1 (5°)Tipo SC1-6</v>
      </c>
      <c r="E381" s="37" t="s">
        <v>2918</v>
      </c>
      <c r="F381" s="38">
        <v>0</v>
      </c>
      <c r="G381" s="39">
        <f>VLOOKUP(C381,'[14]Resumen Peso'!$B$1:$D$65536,3,0)*$C$14</f>
        <v>5307.1342725137247</v>
      </c>
      <c r="H381" s="40"/>
      <c r="I381" s="41"/>
      <c r="J381" s="42">
        <f>+VLOOKUP(C381,'[14]Resumen Peso'!$B$1:$D$65536,3,0)</f>
        <v>4072.2986160606952</v>
      </c>
    </row>
    <row r="382" spans="1:10" x14ac:dyDescent="0.25">
      <c r="A382" s="26"/>
      <c r="B382" s="34">
        <f t="shared" si="5"/>
        <v>366</v>
      </c>
      <c r="C382" s="35" t="s">
        <v>389</v>
      </c>
      <c r="D382" s="36" t="str">
        <f>+"Torre de suspensión tipo S"&amp;IF(MID(C382,3,3)="220","C",IF(MID(C382,3,3)="138","S",""))&amp;IF(MID(C382,10,1)="D",2,1)&amp;" (5°)Tipo S"&amp;IF(MID(C382,3,3)="220","C",IF(MID(C382,3,3)="138","S",""))&amp;IF(MID(C382,10,1)="D",2,1)&amp;RIGHT(C382,2)</f>
        <v>Torre de suspensión tipo SC1 (5°)Tipo SC1-3</v>
      </c>
      <c r="E382" s="37" t="s">
        <v>2918</v>
      </c>
      <c r="F382" s="38">
        <v>0</v>
      </c>
      <c r="G382" s="39">
        <f>VLOOKUP(C382,'[14]Resumen Peso'!$B$1:$D$65536,3,0)*$C$14</f>
        <v>6072.1266000832711</v>
      </c>
      <c r="H382" s="40"/>
      <c r="I382" s="41"/>
      <c r="J382" s="42">
        <f>+VLOOKUP(C382,'[14]Resumen Peso'!$B$1:$D$65536,3,0)</f>
        <v>4659.2966147721472</v>
      </c>
    </row>
    <row r="383" spans="1:10" x14ac:dyDescent="0.25">
      <c r="A383" s="26"/>
      <c r="B383" s="34">
        <f t="shared" si="5"/>
        <v>367</v>
      </c>
      <c r="C383" s="35" t="s">
        <v>390</v>
      </c>
      <c r="D383" s="36" t="str">
        <f>+"Torre de suspensión tipo S"&amp;IF(MID(C383,3,3)="220","C",IF(MID(C383,3,3)="138","S",""))&amp;IF(MID(C383,10,1)="D",2,1)&amp;" (5°)Tipo S"&amp;IF(MID(C383,3,3)="220","C",IF(MID(C383,3,3)="138","S",""))&amp;IF(MID(C383,10,1)="D",2,1)&amp;RIGHT(C383,2)</f>
        <v>Torre de suspensión tipo SC1 (5°)Tipo SC1±0</v>
      </c>
      <c r="E383" s="37" t="s">
        <v>2918</v>
      </c>
      <c r="F383" s="38">
        <v>0</v>
      </c>
      <c r="G383" s="39">
        <f>VLOOKUP(C383,'[14]Resumen Peso'!$B$1:$D$65536,3,0)*$C$14</f>
        <v>6830.2886390138028</v>
      </c>
      <c r="H383" s="40"/>
      <c r="I383" s="41"/>
      <c r="J383" s="42">
        <f>+VLOOKUP(C383,'[14]Resumen Peso'!$B$1:$D$65536,3,0)</f>
        <v>5241.0535599236746</v>
      </c>
    </row>
    <row r="384" spans="1:10" x14ac:dyDescent="0.25">
      <c r="A384" s="26"/>
      <c r="B384" s="34">
        <f t="shared" si="5"/>
        <v>368</v>
      </c>
      <c r="C384" s="35" t="s">
        <v>391</v>
      </c>
      <c r="D384" s="36" t="str">
        <f>+"Torre de suspensión tipo S"&amp;IF(MID(C384,3,3)="220","C",IF(MID(C384,3,3)="138","S",""))&amp;IF(MID(C384,10,1)="D",2,1)&amp;" (5°)Tipo S"&amp;IF(MID(C384,3,3)="220","C",IF(MID(C384,3,3)="138","S",""))&amp;IF(MID(C384,10,1)="D",2,1)&amp;RIGHT(C384,2)</f>
        <v>Torre de suspensión tipo SC1 (5°)Tipo SC1+3</v>
      </c>
      <c r="E384" s="37" t="s">
        <v>2918</v>
      </c>
      <c r="F384" s="38">
        <v>0</v>
      </c>
      <c r="G384" s="39">
        <f>VLOOKUP(C384,'[14]Resumen Peso'!$B$1:$D$65536,3,0)*$C$14</f>
        <v>7581.6203893053216</v>
      </c>
      <c r="H384" s="40"/>
      <c r="I384" s="41"/>
      <c r="J384" s="42">
        <f>+VLOOKUP(C384,'[14]Resumen Peso'!$B$1:$D$65536,3,0)</f>
        <v>5817.5694515152791</v>
      </c>
    </row>
    <row r="385" spans="1:10" x14ac:dyDescent="0.25">
      <c r="A385" s="26"/>
      <c r="B385" s="34">
        <f t="shared" si="5"/>
        <v>369</v>
      </c>
      <c r="C385" s="35" t="s">
        <v>392</v>
      </c>
      <c r="D385" s="36" t="str">
        <f>+"Torre de suspensión tipo S"&amp;IF(MID(C385,3,3)="220","C",IF(MID(C385,3,3)="138","S",""))&amp;IF(MID(C385,10,1)="D",2,1)&amp;" (5°)Tipo S"&amp;IF(MID(C385,3,3)="220","C",IF(MID(C385,3,3)="138","S",""))&amp;IF(MID(C385,10,1)="D",2,1)&amp;RIGHT(C385,2)</f>
        <v>Torre de suspensión tipo SC1 (5°)Tipo SC1+6</v>
      </c>
      <c r="E385" s="37" t="s">
        <v>2918</v>
      </c>
      <c r="F385" s="38">
        <v>0</v>
      </c>
      <c r="G385" s="39">
        <f>VLOOKUP(C385,'[14]Resumen Peso'!$B$1:$D$65536,3,0)*$C$14</f>
        <v>8332.9521395968386</v>
      </c>
      <c r="H385" s="40"/>
      <c r="I385" s="41"/>
      <c r="J385" s="42">
        <f>+VLOOKUP(C385,'[14]Resumen Peso'!$B$1:$D$65536,3,0)</f>
        <v>6394.0853431068826</v>
      </c>
    </row>
    <row r="386" spans="1:10" x14ac:dyDescent="0.25">
      <c r="A386" s="26"/>
      <c r="B386" s="34">
        <f t="shared" si="5"/>
        <v>370</v>
      </c>
      <c r="C386" s="35" t="s">
        <v>393</v>
      </c>
      <c r="D386" s="36" t="str">
        <f>+"Torre de ángulo menor tipo A"&amp;IF(MID(C386,3,3)="220","C",IF(MID(C386,3,3)="138","S",""))&amp;IF(MID(C386,10,1)="D",2,1)&amp;" (30°)Tipo A"&amp;IF(MID(C386,3,3)="220","C",IF(MID(C386,3,3)="138","S",""))&amp;IF(MID(C386,10,1)="D",2,1)&amp;RIGHT(C386,2)</f>
        <v>Torre de ángulo menor tipo AC1 (30°)Tipo AC1-3</v>
      </c>
      <c r="E386" s="37" t="s">
        <v>2918</v>
      </c>
      <c r="F386" s="38">
        <v>0</v>
      </c>
      <c r="G386" s="39">
        <f>VLOOKUP(C386,'[14]Resumen Peso'!$B$1:$D$65536,3,0)*$C$14</f>
        <v>9341.9087167746802</v>
      </c>
      <c r="H386" s="40"/>
      <c r="I386" s="41"/>
      <c r="J386" s="42">
        <f>+VLOOKUP(C386,'[14]Resumen Peso'!$B$1:$D$65536,3,0)</f>
        <v>7168.283292871688</v>
      </c>
    </row>
    <row r="387" spans="1:10" x14ac:dyDescent="0.25">
      <c r="A387" s="26"/>
      <c r="B387" s="34">
        <f t="shared" si="5"/>
        <v>371</v>
      </c>
      <c r="C387" s="35" t="s">
        <v>394</v>
      </c>
      <c r="D387" s="36" t="str">
        <f>+"Torre de ángulo menor tipo A"&amp;IF(MID(C387,3,3)="220","C",IF(MID(C387,3,3)="138","S",""))&amp;IF(MID(C387,10,1)="D",2,1)&amp;" (30°)Tipo A"&amp;IF(MID(C387,3,3)="220","C",IF(MID(C387,3,3)="138","S",""))&amp;IF(MID(C387,10,1)="D",2,1)&amp;RIGHT(C387,2)</f>
        <v>Torre de ángulo menor tipo AC1 (30°)Tipo AC1±0</v>
      </c>
      <c r="E387" s="37" t="s">
        <v>2918</v>
      </c>
      <c r="F387" s="38">
        <v>0</v>
      </c>
      <c r="G387" s="39">
        <f>VLOOKUP(C387,'[14]Resumen Peso'!$B$1:$D$65536,3,0)*$C$14</f>
        <v>10368.378154022952</v>
      </c>
      <c r="H387" s="40"/>
      <c r="I387" s="41"/>
      <c r="J387" s="42">
        <f>+VLOOKUP(C387,'[14]Resumen Peso'!$B$1:$D$65536,3,0)</f>
        <v>7955.9193039641377</v>
      </c>
    </row>
    <row r="388" spans="1:10" x14ac:dyDescent="0.25">
      <c r="A388" s="26"/>
      <c r="B388" s="34">
        <f t="shared" si="5"/>
        <v>372</v>
      </c>
      <c r="C388" s="35" t="s">
        <v>395</v>
      </c>
      <c r="D388" s="36" t="str">
        <f>+"Torre de ángulo menor tipo A"&amp;IF(MID(C388,3,3)="220","C",IF(MID(C388,3,3)="138","S",""))&amp;IF(MID(C388,10,1)="D",2,1)&amp;" (30°)Tipo A"&amp;IF(MID(C388,3,3)="220","C",IF(MID(C388,3,3)="138","S",""))&amp;IF(MID(C388,10,1)="D",2,1)&amp;RIGHT(C388,2)</f>
        <v>Torre de ángulo menor tipo AC1 (30°)Tipo AC1+3</v>
      </c>
      <c r="E388" s="37" t="s">
        <v>2918</v>
      </c>
      <c r="F388" s="38">
        <v>0</v>
      </c>
      <c r="G388" s="39">
        <f>VLOOKUP(C388,'[14]Resumen Peso'!$B$1:$D$65536,3,0)*$C$14</f>
        <v>11394.847591271224</v>
      </c>
      <c r="H388" s="40"/>
      <c r="I388" s="41"/>
      <c r="J388" s="42">
        <f>+VLOOKUP(C388,'[14]Resumen Peso'!$B$1:$D$65536,3,0)</f>
        <v>8743.5553150565866</v>
      </c>
    </row>
    <row r="389" spans="1:10" x14ac:dyDescent="0.25">
      <c r="A389" s="26"/>
      <c r="B389" s="34">
        <f t="shared" si="5"/>
        <v>373</v>
      </c>
      <c r="C389" s="35" t="s">
        <v>396</v>
      </c>
      <c r="D389" s="36" t="str">
        <f>+"Torre de ángulo mayor tipo B"&amp;IF(MID(C389,3,3)="220","C",IF(MID(C389,3,3)="138","S",""))&amp;IF(MID(C389,10,1)="D",2,1)&amp;" (65°)Tipo B"&amp;IF(MID(C389,3,3)="220","C",IF(MID(C389,3,3)="138","S",""))&amp;IF(MID(C389,10,1)="D",2,1)&amp;RIGHT(C389,2)</f>
        <v>Torre de ángulo mayor tipo BC1 (65°)Tipo BC1-3</v>
      </c>
      <c r="E389" s="37" t="s">
        <v>2918</v>
      </c>
      <c r="F389" s="38">
        <v>0</v>
      </c>
      <c r="G389" s="39">
        <f>VLOOKUP(C389,'[14]Resumen Peso'!$B$1:$D$65536,3,0)*$C$14</f>
        <v>12606.828050451277</v>
      </c>
      <c r="H389" s="40"/>
      <c r="I389" s="41"/>
      <c r="J389" s="42">
        <f>+VLOOKUP(C389,'[14]Resumen Peso'!$B$1:$D$65536,3,0)</f>
        <v>9673.538634335564</v>
      </c>
    </row>
    <row r="390" spans="1:10" x14ac:dyDescent="0.25">
      <c r="A390" s="26"/>
      <c r="B390" s="34">
        <f t="shared" si="5"/>
        <v>374</v>
      </c>
      <c r="C390" s="35" t="s">
        <v>397</v>
      </c>
      <c r="D390" s="36" t="str">
        <f>+"Torre de ángulo mayor tipo B"&amp;IF(MID(C390,3,3)="220","C",IF(MID(C390,3,3)="138","S",""))&amp;IF(MID(C390,10,1)="D",2,1)&amp;" (65°)Tipo B"&amp;IF(MID(C390,3,3)="220","C",IF(MID(C390,3,3)="138","S",""))&amp;IF(MID(C390,10,1)="D",2,1)&amp;RIGHT(C390,2)</f>
        <v>Torre de ángulo mayor tipo BC1 (65°)Tipo BC1±0</v>
      </c>
      <c r="E390" s="37" t="s">
        <v>2918</v>
      </c>
      <c r="F390" s="38">
        <v>0</v>
      </c>
      <c r="G390" s="39">
        <f>VLOOKUP(C390,'[14]Resumen Peso'!$B$1:$D$65536,3,0)*$C$14</f>
        <v>14038.784020547078</v>
      </c>
      <c r="H390" s="40"/>
      <c r="I390" s="41"/>
      <c r="J390" s="42">
        <f>+VLOOKUP(C390,'[14]Resumen Peso'!$B$1:$D$65536,3,0)</f>
        <v>10772.314737567443</v>
      </c>
    </row>
    <row r="391" spans="1:10" x14ac:dyDescent="0.25">
      <c r="A391" s="26"/>
      <c r="B391" s="34">
        <f t="shared" si="5"/>
        <v>375</v>
      </c>
      <c r="C391" s="35" t="s">
        <v>398</v>
      </c>
      <c r="D391" s="36" t="str">
        <f>+"Torre de ángulo mayor tipo B"&amp;IF(MID(C391,3,3)="220","C",IF(MID(C391,3,3)="138","S",""))&amp;IF(MID(C391,10,1)="D",2,1)&amp;" (65°)Tipo B"&amp;IF(MID(C391,3,3)="220","C",IF(MID(C391,3,3)="138","S",""))&amp;IF(MID(C391,10,1)="D",2,1)&amp;RIGHT(C391,2)</f>
        <v>Torre de ángulo mayor tipo BC1 (65°)Tipo BC1+3</v>
      </c>
      <c r="E391" s="37" t="s">
        <v>2918</v>
      </c>
      <c r="F391" s="38">
        <v>0</v>
      </c>
      <c r="G391" s="39">
        <f>VLOOKUP(C391,'[14]Resumen Peso'!$B$1:$D$65536,3,0)*$C$14</f>
        <v>15723.43810301273</v>
      </c>
      <c r="H391" s="40"/>
      <c r="I391" s="41"/>
      <c r="J391" s="42">
        <f>+VLOOKUP(C391,'[14]Resumen Peso'!$B$1:$D$65536,3,0)</f>
        <v>12064.992506075538</v>
      </c>
    </row>
    <row r="392" spans="1:10" x14ac:dyDescent="0.25">
      <c r="A392" s="26"/>
      <c r="B392" s="34">
        <f t="shared" si="5"/>
        <v>376</v>
      </c>
      <c r="C392" s="35" t="s">
        <v>399</v>
      </c>
      <c r="D392" s="36" t="str">
        <f>+"Torre de anclaje, retención intermedia y terminal (15°) Tipo R"&amp;IF(MID(C392,3,3)="220","C",IF(MID(C392,3,3)="138","S",""))&amp;IF(MID(C392,10,1)="D",2,1)&amp;RIGHT(C392,2)</f>
        <v>Torre de anclaje, retención intermedia y terminal (15°) Tipo RC1-3</v>
      </c>
      <c r="E392" s="37" t="s">
        <v>2918</v>
      </c>
      <c r="F392" s="38">
        <v>0</v>
      </c>
      <c r="G392" s="39">
        <f>VLOOKUP(C392,'[14]Resumen Peso'!$B$1:$D$65536,3,0)*$C$14</f>
        <v>16232.105364429211</v>
      </c>
      <c r="H392" s="40"/>
      <c r="I392" s="41"/>
      <c r="J392" s="42">
        <f>+VLOOKUP(C392,'[14]Resumen Peso'!$B$1:$D$65536,3,0)</f>
        <v>12455.305785961818</v>
      </c>
    </row>
    <row r="393" spans="1:10" x14ac:dyDescent="0.25">
      <c r="A393" s="26"/>
      <c r="B393" s="34">
        <f t="shared" si="5"/>
        <v>377</v>
      </c>
      <c r="C393" s="35" t="s">
        <v>400</v>
      </c>
      <c r="D393" s="36" t="str">
        <f>+"Torre de anclaje, retención intermedia y terminal (15°) Tipo R"&amp;IF(MID(C393,3,3)="220","C",IF(MID(C393,3,3)="138","S",""))&amp;IF(MID(C393,10,1)="D",2,1)&amp;RIGHT(C393,2)</f>
        <v>Torre de anclaje, retención intermedia y terminal (15°) Tipo RC1±0</v>
      </c>
      <c r="E393" s="37" t="s">
        <v>2918</v>
      </c>
      <c r="F393" s="38">
        <v>0</v>
      </c>
      <c r="G393" s="39">
        <f>VLOOKUP(C393,'[14]Resumen Peso'!$B$1:$D$65536,3,0)*$C$14</f>
        <v>18095.992602485185</v>
      </c>
      <c r="H393" s="40"/>
      <c r="I393" s="41"/>
      <c r="J393" s="42">
        <f>+VLOOKUP(C393,'[14]Resumen Peso'!$B$1:$D$65536,3,0)</f>
        <v>13885.513696724434</v>
      </c>
    </row>
    <row r="394" spans="1:10" x14ac:dyDescent="0.25">
      <c r="A394" s="26"/>
      <c r="B394" s="34">
        <f t="shared" si="5"/>
        <v>378</v>
      </c>
      <c r="C394" s="35" t="s">
        <v>401</v>
      </c>
      <c r="D394" s="36" t="str">
        <f>+"Torre de anclaje, retención intermedia y terminal (15°) Tipo R"&amp;IF(MID(C394,3,3)="220","C",IF(MID(C394,3,3)="138","S",""))&amp;IF(MID(C394,10,1)="D",2,1)&amp;RIGHT(C394,2)</f>
        <v>Torre de anclaje, retención intermedia y terminal (15°) Tipo RC1+3</v>
      </c>
      <c r="E394" s="37" t="s">
        <v>2918</v>
      </c>
      <c r="F394" s="38">
        <v>0</v>
      </c>
      <c r="G394" s="39">
        <f>VLOOKUP(C394,'[14]Resumen Peso'!$B$1:$D$65536,3,0)*$C$14</f>
        <v>19959.879840541158</v>
      </c>
      <c r="H394" s="40"/>
      <c r="I394" s="41"/>
      <c r="J394" s="42">
        <f>+VLOOKUP(C394,'[14]Resumen Peso'!$B$1:$D$65536,3,0)</f>
        <v>15315.72160748705</v>
      </c>
    </row>
    <row r="395" spans="1:10" x14ac:dyDescent="0.25">
      <c r="A395" s="26"/>
      <c r="B395" s="34">
        <f t="shared" si="5"/>
        <v>379</v>
      </c>
      <c r="C395" s="35" t="s">
        <v>402</v>
      </c>
      <c r="D395" s="36" t="str">
        <f>+"Torre de suspensión tipo S"&amp;IF(MID(C395,3,3)="220","C",IF(MID(C395,3,3)="138","S",""))&amp;IF(MID(C395,10,1)="D",2,1)&amp;" (5°)Tipo S"&amp;IF(MID(C395,3,3)="220","C",IF(MID(C395,3,3)="138","S",""))&amp;IF(MID(C395,10,1)="D",2,1)&amp;RIGHT(C395,2)</f>
        <v>Torre de suspensión tipo SC1 (5°)Tipo SC1-6</v>
      </c>
      <c r="E395" s="37" t="s">
        <v>2918</v>
      </c>
      <c r="F395" s="38">
        <v>0</v>
      </c>
      <c r="G395" s="39">
        <f>VLOOKUP(C395,'[14]Resumen Peso'!$B$1:$D$65536,3,0)*$C$14</f>
        <v>4973.3658301739097</v>
      </c>
      <c r="H395" s="40"/>
      <c r="I395" s="41"/>
      <c r="J395" s="42">
        <f>+VLOOKUP(C395,'[14]Resumen Peso'!$B$1:$D$65536,3,0)</f>
        <v>3816.1896321850386</v>
      </c>
    </row>
    <row r="396" spans="1:10" x14ac:dyDescent="0.25">
      <c r="A396" s="26"/>
      <c r="B396" s="34">
        <f t="shared" si="5"/>
        <v>380</v>
      </c>
      <c r="C396" s="35" t="s">
        <v>403</v>
      </c>
      <c r="D396" s="36" t="str">
        <f>+"Torre de suspensión tipo S"&amp;IF(MID(C396,3,3)="220","C",IF(MID(C396,3,3)="138","S",""))&amp;IF(MID(C396,10,1)="D",2,1)&amp;" (5°)Tipo S"&amp;IF(MID(C396,3,3)="220","C",IF(MID(C396,3,3)="138","S",""))&amp;IF(MID(C396,10,1)="D",2,1)&amp;RIGHT(C396,2)</f>
        <v>Torre de suspensión tipo SC1 (5°)Tipo SC1-3</v>
      </c>
      <c r="E396" s="37" t="s">
        <v>2918</v>
      </c>
      <c r="F396" s="38">
        <v>0</v>
      </c>
      <c r="G396" s="39">
        <f>VLOOKUP(C396,'[14]Resumen Peso'!$B$1:$D$65536,3,0)*$C$14</f>
        <v>5690.2473912800597</v>
      </c>
      <c r="H396" s="40"/>
      <c r="I396" s="41"/>
      <c r="J396" s="42">
        <f>+VLOOKUP(C396,'[14]Resumen Peso'!$B$1:$D$65536,3,0)</f>
        <v>4366.2710206081074</v>
      </c>
    </row>
    <row r="397" spans="1:10" x14ac:dyDescent="0.25">
      <c r="A397" s="26"/>
      <c r="B397" s="34">
        <f t="shared" si="5"/>
        <v>381</v>
      </c>
      <c r="C397" s="35" t="s">
        <v>404</v>
      </c>
      <c r="D397" s="36" t="str">
        <f>+"Torre de suspensión tipo S"&amp;IF(MID(C397,3,3)="220","C",IF(MID(C397,3,3)="138","S",""))&amp;IF(MID(C397,10,1)="D",2,1)&amp;" (5°)Tipo S"&amp;IF(MID(C397,3,3)="220","C",IF(MID(C397,3,3)="138","S",""))&amp;IF(MID(C397,10,1)="D",2,1)&amp;RIGHT(C397,2)</f>
        <v>Torre de suspensión tipo SC1 (5°)Tipo SC1±0</v>
      </c>
      <c r="E397" s="37" t="s">
        <v>2918</v>
      </c>
      <c r="F397" s="38">
        <v>0</v>
      </c>
      <c r="G397" s="39">
        <f>VLOOKUP(C397,'[14]Resumen Peso'!$B$1:$D$65536,3,0)*$C$14</f>
        <v>6400.728224162046</v>
      </c>
      <c r="H397" s="40"/>
      <c r="I397" s="41"/>
      <c r="J397" s="42">
        <f>+VLOOKUP(C397,'[14]Resumen Peso'!$B$1:$D$65536,3,0)</f>
        <v>4911.4409680631125</v>
      </c>
    </row>
    <row r="398" spans="1:10" x14ac:dyDescent="0.25">
      <c r="A398" s="26"/>
      <c r="B398" s="34">
        <f t="shared" si="5"/>
        <v>382</v>
      </c>
      <c r="C398" s="35" t="s">
        <v>405</v>
      </c>
      <c r="D398" s="36" t="str">
        <f>+"Torre de suspensión tipo S"&amp;IF(MID(C398,3,3)="220","C",IF(MID(C398,3,3)="138","S",""))&amp;IF(MID(C398,10,1)="D",2,1)&amp;" (5°)Tipo S"&amp;IF(MID(C398,3,3)="220","C",IF(MID(C398,3,3)="138","S",""))&amp;IF(MID(C398,10,1)="D",2,1)&amp;RIGHT(C398,2)</f>
        <v>Torre de suspensión tipo SC1 (5°)Tipo SC1+3</v>
      </c>
      <c r="E398" s="37" t="s">
        <v>2918</v>
      </c>
      <c r="F398" s="38">
        <v>0</v>
      </c>
      <c r="G398" s="39">
        <f>VLOOKUP(C398,'[14]Resumen Peso'!$B$1:$D$65536,3,0)*$C$14</f>
        <v>7104.8083288198713</v>
      </c>
      <c r="H398" s="40"/>
      <c r="I398" s="41"/>
      <c r="J398" s="42">
        <f>+VLOOKUP(C398,'[14]Resumen Peso'!$B$1:$D$65536,3,0)</f>
        <v>5451.6994745500551</v>
      </c>
    </row>
    <row r="399" spans="1:10" x14ac:dyDescent="0.25">
      <c r="A399" s="26"/>
      <c r="B399" s="34">
        <f t="shared" si="5"/>
        <v>383</v>
      </c>
      <c r="C399" s="35" t="s">
        <v>406</v>
      </c>
      <c r="D399" s="36" t="str">
        <f>+"Torre de suspensión tipo S"&amp;IF(MID(C399,3,3)="220","C",IF(MID(C399,3,3)="138","S",""))&amp;IF(MID(C399,10,1)="D",2,1)&amp;" (5°)Tipo S"&amp;IF(MID(C399,3,3)="220","C",IF(MID(C399,3,3)="138","S",""))&amp;IF(MID(C399,10,1)="D",2,1)&amp;RIGHT(C399,2)</f>
        <v>Torre de suspensión tipo SC1 (5°)Tipo SC1+6</v>
      </c>
      <c r="E399" s="37" t="s">
        <v>2918</v>
      </c>
      <c r="F399" s="38">
        <v>0</v>
      </c>
      <c r="G399" s="39">
        <f>VLOOKUP(C399,'[14]Resumen Peso'!$B$1:$D$65536,3,0)*$C$14</f>
        <v>7808.8884334776958</v>
      </c>
      <c r="H399" s="40"/>
      <c r="I399" s="41"/>
      <c r="J399" s="42">
        <f>+VLOOKUP(C399,'[14]Resumen Peso'!$B$1:$D$65536,3,0)</f>
        <v>5991.9579810369969</v>
      </c>
    </row>
    <row r="400" spans="1:10" x14ac:dyDescent="0.25">
      <c r="A400" s="26"/>
      <c r="B400" s="34">
        <f t="shared" si="5"/>
        <v>384</v>
      </c>
      <c r="C400" s="35" t="s">
        <v>407</v>
      </c>
      <c r="D400" s="36" t="str">
        <f>+"Torre de ángulo menor tipo A"&amp;IF(MID(C400,3,3)="220","C",IF(MID(C400,3,3)="138","S",""))&amp;IF(MID(C400,10,1)="D",2,1)&amp;" (30°)Tipo A"&amp;IF(MID(C400,3,3)="220","C",IF(MID(C400,3,3)="138","S",""))&amp;IF(MID(C400,10,1)="D",2,1)&amp;RIGHT(C400,2)</f>
        <v>Torre de ángulo menor tipo AC1 (30°)Tipo AC1-3</v>
      </c>
      <c r="E400" s="37" t="s">
        <v>2918</v>
      </c>
      <c r="F400" s="38">
        <v>0</v>
      </c>
      <c r="G400" s="39">
        <f>VLOOKUP(C400,'[14]Resumen Peso'!$B$1:$D$65536,3,0)*$C$14</f>
        <v>8754.3912052944652</v>
      </c>
      <c r="H400" s="40"/>
      <c r="I400" s="41"/>
      <c r="J400" s="42">
        <f>+VLOOKUP(C400,'[14]Resumen Peso'!$B$1:$D$65536,3,0)</f>
        <v>6717.4662179573443</v>
      </c>
    </row>
    <row r="401" spans="1:10" x14ac:dyDescent="0.25">
      <c r="A401" s="26"/>
      <c r="B401" s="34">
        <f t="shared" si="5"/>
        <v>385</v>
      </c>
      <c r="C401" s="35" t="s">
        <v>408</v>
      </c>
      <c r="D401" s="36" t="str">
        <f>+"Torre de ángulo menor tipo A"&amp;IF(MID(C401,3,3)="220","C",IF(MID(C401,3,3)="138","S",""))&amp;IF(MID(C401,10,1)="D",2,1)&amp;" (30°)Tipo A"&amp;IF(MID(C401,3,3)="220","C",IF(MID(C401,3,3)="138","S",""))&amp;IF(MID(C401,10,1)="D",2,1)&amp;RIGHT(C401,2)</f>
        <v>Torre de ángulo menor tipo AC1 (30°)Tipo AC1±0</v>
      </c>
      <c r="E401" s="37" t="s">
        <v>2918</v>
      </c>
      <c r="F401" s="38">
        <v>0</v>
      </c>
      <c r="G401" s="39">
        <f>VLOOKUP(C401,'[14]Resumen Peso'!$B$1:$D$65536,3,0)*$C$14</f>
        <v>9716.3054442779867</v>
      </c>
      <c r="H401" s="40"/>
      <c r="I401" s="41"/>
      <c r="J401" s="42">
        <f>+VLOOKUP(C401,'[14]Resumen Peso'!$B$1:$D$65536,3,0)</f>
        <v>7455.5673895198051</v>
      </c>
    </row>
    <row r="402" spans="1:10" x14ac:dyDescent="0.25">
      <c r="A402" s="26"/>
      <c r="B402" s="34">
        <f t="shared" ref="B402:B465" si="6">1+B401</f>
        <v>386</v>
      </c>
      <c r="C402" s="35" t="s">
        <v>409</v>
      </c>
      <c r="D402" s="36" t="str">
        <f>+"Torre de ángulo menor tipo A"&amp;IF(MID(C402,3,3)="220","C",IF(MID(C402,3,3)="138","S",""))&amp;IF(MID(C402,10,1)="D",2,1)&amp;" (30°)Tipo A"&amp;IF(MID(C402,3,3)="220","C",IF(MID(C402,3,3)="138","S",""))&amp;IF(MID(C402,10,1)="D",2,1)&amp;RIGHT(C402,2)</f>
        <v>Torre de ángulo menor tipo AC1 (30°)Tipo AC1+3</v>
      </c>
      <c r="E402" s="37" t="s">
        <v>2918</v>
      </c>
      <c r="F402" s="38">
        <v>0</v>
      </c>
      <c r="G402" s="39">
        <f>VLOOKUP(C402,'[14]Resumen Peso'!$B$1:$D$65536,3,0)*$C$14</f>
        <v>10678.219683261506</v>
      </c>
      <c r="H402" s="40"/>
      <c r="I402" s="41"/>
      <c r="J402" s="42">
        <f>+VLOOKUP(C402,'[14]Resumen Peso'!$B$1:$D$65536,3,0)</f>
        <v>8193.668561082266</v>
      </c>
    </row>
    <row r="403" spans="1:10" x14ac:dyDescent="0.25">
      <c r="A403" s="26"/>
      <c r="B403" s="34">
        <f t="shared" si="6"/>
        <v>387</v>
      </c>
      <c r="C403" s="35" t="s">
        <v>410</v>
      </c>
      <c r="D403" s="36" t="str">
        <f>+"Torre de ángulo mayor tipo B"&amp;IF(MID(C403,3,3)="220","C",IF(MID(C403,3,3)="138","S",""))&amp;IF(MID(C403,10,1)="D",2,1)&amp;" (65°)Tipo B"&amp;IF(MID(C403,3,3)="220","C",IF(MID(C403,3,3)="138","S",""))&amp;IF(MID(C403,10,1)="D",2,1)&amp;RIGHT(C403,2)</f>
        <v>Torre de ángulo mayor tipo BC1 (65°)Tipo BC1-3</v>
      </c>
      <c r="E403" s="37" t="s">
        <v>2918</v>
      </c>
      <c r="F403" s="38">
        <v>0</v>
      </c>
      <c r="G403" s="39">
        <f>VLOOKUP(C403,'[14]Resumen Peso'!$B$1:$D$65536,3,0)*$C$14</f>
        <v>11813.978059254052</v>
      </c>
      <c r="H403" s="40"/>
      <c r="I403" s="41"/>
      <c r="J403" s="42">
        <f>+VLOOKUP(C403,'[14]Resumen Peso'!$B$1:$D$65536,3,0)</f>
        <v>9065.1647443780166</v>
      </c>
    </row>
    <row r="404" spans="1:10" x14ac:dyDescent="0.25">
      <c r="A404" s="26"/>
      <c r="B404" s="34">
        <f t="shared" si="6"/>
        <v>388</v>
      </c>
      <c r="C404" s="35" t="s">
        <v>411</v>
      </c>
      <c r="D404" s="36" t="str">
        <f>+"Torre de ángulo mayor tipo B"&amp;IF(MID(C404,3,3)="220","C",IF(MID(C404,3,3)="138","S",""))&amp;IF(MID(C404,10,1)="D",2,1)&amp;" (65°)Tipo B"&amp;IF(MID(C404,3,3)="220","C",IF(MID(C404,3,3)="138","S",""))&amp;IF(MID(C404,10,1)="D",2,1)&amp;RIGHT(C404,2)</f>
        <v>Torre de ángulo mayor tipo BC1 (65°)Tipo BC1±0</v>
      </c>
      <c r="E404" s="37" t="s">
        <v>2918</v>
      </c>
      <c r="F404" s="38">
        <v>0</v>
      </c>
      <c r="G404" s="39">
        <f>VLOOKUP(C404,'[14]Resumen Peso'!$B$1:$D$65536,3,0)*$C$14</f>
        <v>13155.877571552395</v>
      </c>
      <c r="H404" s="40"/>
      <c r="I404" s="41"/>
      <c r="J404" s="42">
        <f>+VLOOKUP(C404,'[14]Resumen Peso'!$B$1:$D$65536,3,0)</f>
        <v>10094.838245409817</v>
      </c>
    </row>
    <row r="405" spans="1:10" x14ac:dyDescent="0.25">
      <c r="A405" s="26"/>
      <c r="B405" s="34">
        <f t="shared" si="6"/>
        <v>389</v>
      </c>
      <c r="C405" s="35" t="s">
        <v>412</v>
      </c>
      <c r="D405" s="36" t="str">
        <f>+"Torre de ángulo mayor tipo B"&amp;IF(MID(C405,3,3)="220","C",IF(MID(C405,3,3)="138","S",""))&amp;IF(MID(C405,10,1)="D",2,1)&amp;" (65°)Tipo B"&amp;IF(MID(C405,3,3)="220","C",IF(MID(C405,3,3)="138","S",""))&amp;IF(MID(C405,10,1)="D",2,1)&amp;RIGHT(C405,2)</f>
        <v>Torre de ángulo mayor tipo BC1 (65°)Tipo BC1+3</v>
      </c>
      <c r="E405" s="37" t="s">
        <v>2918</v>
      </c>
      <c r="F405" s="38">
        <v>0</v>
      </c>
      <c r="G405" s="39">
        <f>VLOOKUP(C405,'[14]Resumen Peso'!$B$1:$D$65536,3,0)*$C$14</f>
        <v>14734.582880138685</v>
      </c>
      <c r="H405" s="40"/>
      <c r="I405" s="41"/>
      <c r="J405" s="42">
        <f>+VLOOKUP(C405,'[14]Resumen Peso'!$B$1:$D$65536,3,0)</f>
        <v>11306.218834858997</v>
      </c>
    </row>
    <row r="406" spans="1:10" x14ac:dyDescent="0.25">
      <c r="A406" s="26"/>
      <c r="B406" s="34">
        <f t="shared" si="6"/>
        <v>390</v>
      </c>
      <c r="C406" s="35" t="s">
        <v>413</v>
      </c>
      <c r="D406" s="36" t="str">
        <f>+"Torre de anclaje, retención intermedia y terminal (15°) Tipo R"&amp;IF(MID(C406,3,3)="220","C",IF(MID(C406,3,3)="138","S",""))&amp;IF(MID(C406,10,1)="D",2,1)&amp;RIGHT(C406,2)</f>
        <v>Torre de anclaje, retención intermedia y terminal (15°) Tipo RC1-3</v>
      </c>
      <c r="E406" s="37" t="s">
        <v>2918</v>
      </c>
      <c r="F406" s="38">
        <v>0</v>
      </c>
      <c r="G406" s="39">
        <f>VLOOKUP(C406,'[14]Resumen Peso'!$B$1:$D$65536,3,0)*$C$14</f>
        <v>15211.259792188739</v>
      </c>
      <c r="H406" s="40"/>
      <c r="I406" s="41"/>
      <c r="J406" s="42">
        <f>+VLOOKUP(C406,'[14]Resumen Peso'!$B$1:$D$65536,3,0)</f>
        <v>11671.985109004929</v>
      </c>
    </row>
    <row r="407" spans="1:10" x14ac:dyDescent="0.25">
      <c r="A407" s="26"/>
      <c r="B407" s="34">
        <f t="shared" si="6"/>
        <v>391</v>
      </c>
      <c r="C407" s="35" t="s">
        <v>414</v>
      </c>
      <c r="D407" s="36" t="str">
        <f>+"Torre de anclaje, retención intermedia y terminal (15°) Tipo R"&amp;IF(MID(C407,3,3)="220","C",IF(MID(C407,3,3)="138","S",""))&amp;IF(MID(C407,10,1)="D",2,1)&amp;RIGHT(C407,2)</f>
        <v>Torre de anclaje, retención intermedia y terminal (15°) Tipo RC1±0</v>
      </c>
      <c r="E407" s="37" t="s">
        <v>2918</v>
      </c>
      <c r="F407" s="38">
        <v>0</v>
      </c>
      <c r="G407" s="39">
        <f>VLOOKUP(C407,'[14]Resumen Peso'!$B$1:$D$65536,3,0)*$C$14</f>
        <v>16957.926189731035</v>
      </c>
      <c r="H407" s="40"/>
      <c r="I407" s="41"/>
      <c r="J407" s="42">
        <f>+VLOOKUP(C407,'[14]Resumen Peso'!$B$1:$D$65536,3,0)</f>
        <v>13012.246498333254</v>
      </c>
    </row>
    <row r="408" spans="1:10" x14ac:dyDescent="0.25">
      <c r="A408" s="26"/>
      <c r="B408" s="34">
        <f t="shared" si="6"/>
        <v>392</v>
      </c>
      <c r="C408" s="35" t="s">
        <v>415</v>
      </c>
      <c r="D408" s="36" t="str">
        <f>+"Torre de anclaje, retención intermedia y terminal (15°) Tipo R"&amp;IF(MID(C408,3,3)="220","C",IF(MID(C408,3,3)="138","S",""))&amp;IF(MID(C408,10,1)="D",2,1)&amp;RIGHT(C408,2)</f>
        <v>Torre de anclaje, retención intermedia y terminal (15°) Tipo RC1+3</v>
      </c>
      <c r="E408" s="37" t="s">
        <v>2918</v>
      </c>
      <c r="F408" s="38">
        <v>0</v>
      </c>
      <c r="G408" s="39">
        <f>VLOOKUP(C408,'[14]Resumen Peso'!$B$1:$D$65536,3,0)*$C$14</f>
        <v>18704.592587273331</v>
      </c>
      <c r="H408" s="40"/>
      <c r="I408" s="41"/>
      <c r="J408" s="42">
        <f>+VLOOKUP(C408,'[14]Resumen Peso'!$B$1:$D$65536,3,0)</f>
        <v>14352.507887661579</v>
      </c>
    </row>
    <row r="409" spans="1:10" x14ac:dyDescent="0.25">
      <c r="A409" s="26"/>
      <c r="B409" s="34">
        <f t="shared" si="6"/>
        <v>393</v>
      </c>
      <c r="C409" s="35" t="s">
        <v>416</v>
      </c>
      <c r="D409" s="36" t="str">
        <f>+"Torre de suspensión tipo S"&amp;IF(MID(C409,3,3)="220","C",IF(MID(C409,3,3)="138","S",""))&amp;IF(MID(C409,10,1)="D",2,1)&amp;" (5°)Tipo S"&amp;IF(MID(C409,3,3)="220","C",IF(MID(C409,3,3)="138","S",""))&amp;IF(MID(C409,10,1)="D",2,1)&amp;RIGHT(C409,2)</f>
        <v>Torre de suspensión tipo SC1 (5°)Tipo SC1-6</v>
      </c>
      <c r="E409" s="37" t="s">
        <v>2918</v>
      </c>
      <c r="F409" s="38">
        <v>0</v>
      </c>
      <c r="G409" s="39">
        <f>VLOOKUP(C409,'[14]Resumen Peso'!$B$1:$D$65536,3,0)*$C$14</f>
        <v>4640.9286383743683</v>
      </c>
      <c r="H409" s="40"/>
      <c r="I409" s="41"/>
      <c r="J409" s="42">
        <f>+VLOOKUP(C409,'[14]Resumen Peso'!$B$1:$D$65536,3,0)</f>
        <v>3561.1021505843223</v>
      </c>
    </row>
    <row r="410" spans="1:10" x14ac:dyDescent="0.25">
      <c r="A410" s="26"/>
      <c r="B410" s="34">
        <f t="shared" si="6"/>
        <v>394</v>
      </c>
      <c r="C410" s="35" t="s">
        <v>417</v>
      </c>
      <c r="D410" s="36" t="str">
        <f>+"Torre de suspensión tipo S"&amp;IF(MID(C410,3,3)="220","C",IF(MID(C410,3,3)="138","S",""))&amp;IF(MID(C410,10,1)="D",2,1)&amp;" (5°)Tipo S"&amp;IF(MID(C410,3,3)="220","C",IF(MID(C410,3,3)="138","S",""))&amp;IF(MID(C410,10,1)="D",2,1)&amp;RIGHT(C410,2)</f>
        <v>Torre de suspensión tipo SC1 (5°)Tipo SC1-3</v>
      </c>
      <c r="E410" s="37" t="s">
        <v>2918</v>
      </c>
      <c r="F410" s="38">
        <v>0</v>
      </c>
      <c r="G410" s="39">
        <f>VLOOKUP(C410,'[14]Resumen Peso'!$B$1:$D$65536,3,0)*$C$14</f>
        <v>5309.891324986891</v>
      </c>
      <c r="H410" s="40"/>
      <c r="I410" s="41"/>
      <c r="J410" s="42">
        <f>+VLOOKUP(C410,'[14]Resumen Peso'!$B$1:$D$65536,3,0)</f>
        <v>4074.4141722901709</v>
      </c>
    </row>
    <row r="411" spans="1:10" x14ac:dyDescent="0.25">
      <c r="A411" s="26"/>
      <c r="B411" s="34">
        <f t="shared" si="6"/>
        <v>395</v>
      </c>
      <c r="C411" s="35" t="s">
        <v>418</v>
      </c>
      <c r="D411" s="36" t="str">
        <f>+"Torre de suspensión tipo S"&amp;IF(MID(C411,3,3)="220","C",IF(MID(C411,3,3)="138","S",""))&amp;IF(MID(C411,10,1)="D",2,1)&amp;" (5°)Tipo S"&amp;IF(MID(C411,3,3)="220","C",IF(MID(C411,3,3)="138","S",""))&amp;IF(MID(C411,10,1)="D",2,1)&amp;RIGHT(C411,2)</f>
        <v>Torre de suspensión tipo SC1 (5°)Tipo SC1±0</v>
      </c>
      <c r="E411" s="37" t="s">
        <v>2918</v>
      </c>
      <c r="F411" s="38">
        <v>0</v>
      </c>
      <c r="G411" s="39">
        <f>VLOOKUP(C411,'[14]Resumen Peso'!$B$1:$D$65536,3,0)*$C$14</f>
        <v>5972.8811304689434</v>
      </c>
      <c r="H411" s="40"/>
      <c r="I411" s="41"/>
      <c r="J411" s="42">
        <f>+VLOOKUP(C411,'[14]Resumen Peso'!$B$1:$D$65536,3,0)</f>
        <v>4583.1430509450738</v>
      </c>
    </row>
    <row r="412" spans="1:10" x14ac:dyDescent="0.25">
      <c r="A412" s="26"/>
      <c r="B412" s="34">
        <f t="shared" si="6"/>
        <v>396</v>
      </c>
      <c r="C412" s="35" t="s">
        <v>419</v>
      </c>
      <c r="D412" s="36" t="str">
        <f>+"Torre de suspensión tipo S"&amp;IF(MID(C412,3,3)="220","C",IF(MID(C412,3,3)="138","S",""))&amp;IF(MID(C412,10,1)="D",2,1)&amp;" (5°)Tipo S"&amp;IF(MID(C412,3,3)="220","C",IF(MID(C412,3,3)="138","S",""))&amp;IF(MID(C412,10,1)="D",2,1)&amp;RIGHT(C412,2)</f>
        <v>Torre de suspensión tipo SC1 (5°)Tipo SC1+3</v>
      </c>
      <c r="E412" s="37" t="s">
        <v>2918</v>
      </c>
      <c r="F412" s="38">
        <v>0</v>
      </c>
      <c r="G412" s="39">
        <f>VLOOKUP(C412,'[14]Resumen Peso'!$B$1:$D$65536,3,0)*$C$14</f>
        <v>6629.8980548205272</v>
      </c>
      <c r="H412" s="40"/>
      <c r="I412" s="41"/>
      <c r="J412" s="42">
        <f>+VLOOKUP(C412,'[14]Resumen Peso'!$B$1:$D$65536,3,0)</f>
        <v>5087.288786549032</v>
      </c>
    </row>
    <row r="413" spans="1:10" x14ac:dyDescent="0.25">
      <c r="A413" s="26"/>
      <c r="B413" s="34">
        <f t="shared" si="6"/>
        <v>397</v>
      </c>
      <c r="C413" s="35" t="s">
        <v>420</v>
      </c>
      <c r="D413" s="36" t="str">
        <f>+"Torre de suspensión tipo S"&amp;IF(MID(C413,3,3)="220","C",IF(MID(C413,3,3)="138","S",""))&amp;IF(MID(C413,10,1)="D",2,1)&amp;" (5°)Tipo S"&amp;IF(MID(C413,3,3)="220","C",IF(MID(C413,3,3)="138","S",""))&amp;IF(MID(C413,10,1)="D",2,1)&amp;RIGHT(C413,2)</f>
        <v>Torre de suspensión tipo SC1 (5°)Tipo SC1+6</v>
      </c>
      <c r="E413" s="37" t="s">
        <v>2918</v>
      </c>
      <c r="F413" s="38">
        <v>0</v>
      </c>
      <c r="G413" s="39">
        <f>VLOOKUP(C413,'[14]Resumen Peso'!$B$1:$D$65536,3,0)*$C$14</f>
        <v>7286.9149791721111</v>
      </c>
      <c r="H413" s="40"/>
      <c r="I413" s="41"/>
      <c r="J413" s="42">
        <f>+VLOOKUP(C413,'[14]Resumen Peso'!$B$1:$D$65536,3,0)</f>
        <v>5591.4345221529902</v>
      </c>
    </row>
    <row r="414" spans="1:10" x14ac:dyDescent="0.25">
      <c r="A414" s="26"/>
      <c r="B414" s="34">
        <f t="shared" si="6"/>
        <v>398</v>
      </c>
      <c r="C414" s="35" t="s">
        <v>421</v>
      </c>
      <c r="D414" s="36" t="str">
        <f>+"Torre de ángulo menor tipo A"&amp;IF(MID(C414,3,3)="220","C",IF(MID(C414,3,3)="138","S",""))&amp;IF(MID(C414,10,1)="D",2,1)&amp;" (30°)Tipo A"&amp;IF(MID(C414,3,3)="220","C",IF(MID(C414,3,3)="138","S",""))&amp;IF(MID(C414,10,1)="D",2,1)&amp;RIGHT(C414,2)</f>
        <v>Torre de ángulo menor tipo AC1 (30°)Tipo AC1-3</v>
      </c>
      <c r="E414" s="37" t="s">
        <v>2918</v>
      </c>
      <c r="F414" s="38">
        <v>0</v>
      </c>
      <c r="G414" s="39">
        <f>VLOOKUP(C414,'[14]Resumen Peso'!$B$1:$D$65536,3,0)*$C$14</f>
        <v>8169.2170340027224</v>
      </c>
      <c r="H414" s="40"/>
      <c r="I414" s="41"/>
      <c r="J414" s="42">
        <f>+VLOOKUP(C414,'[14]Resumen Peso'!$B$1:$D$65536,3,0)</f>
        <v>6268.4472473524947</v>
      </c>
    </row>
    <row r="415" spans="1:10" x14ac:dyDescent="0.25">
      <c r="A415" s="26"/>
      <c r="B415" s="34">
        <f t="shared" si="6"/>
        <v>399</v>
      </c>
      <c r="C415" s="35" t="s">
        <v>422</v>
      </c>
      <c r="D415" s="36" t="str">
        <f>+"Torre de ángulo menor tipo A"&amp;IF(MID(C415,3,3)="220","C",IF(MID(C415,3,3)="138","S",""))&amp;IF(MID(C415,10,1)="D",2,1)&amp;" (30°)Tipo A"&amp;IF(MID(C415,3,3)="220","C",IF(MID(C415,3,3)="138","S",""))&amp;IF(MID(C415,10,1)="D",2,1)&amp;RIGHT(C415,2)</f>
        <v>Torre de ángulo menor tipo AC1 (30°)Tipo AC1±0</v>
      </c>
      <c r="E415" s="37" t="s">
        <v>2918</v>
      </c>
      <c r="F415" s="38">
        <v>0</v>
      </c>
      <c r="G415" s="39">
        <f>VLOOKUP(C415,'[14]Resumen Peso'!$B$1:$D$65536,3,0)*$C$14</f>
        <v>9066.8335560518553</v>
      </c>
      <c r="H415" s="40"/>
      <c r="I415" s="41"/>
      <c r="J415" s="42">
        <f>+VLOOKUP(C415,'[14]Resumen Peso'!$B$1:$D$65536,3,0)</f>
        <v>6957.2111513346217</v>
      </c>
    </row>
    <row r="416" spans="1:10" x14ac:dyDescent="0.25">
      <c r="A416" s="26"/>
      <c r="B416" s="34">
        <f t="shared" si="6"/>
        <v>400</v>
      </c>
      <c r="C416" s="35" t="s">
        <v>423</v>
      </c>
      <c r="D416" s="36" t="str">
        <f>+"Torre de ángulo menor tipo A"&amp;IF(MID(C416,3,3)="220","C",IF(MID(C416,3,3)="138","S",""))&amp;IF(MID(C416,10,1)="D",2,1)&amp;" (30°)Tipo A"&amp;IF(MID(C416,3,3)="220","C",IF(MID(C416,3,3)="138","S",""))&amp;IF(MID(C416,10,1)="D",2,1)&amp;RIGHT(C416,2)</f>
        <v>Torre de ángulo menor tipo AC1 (30°)Tipo AC1+3</v>
      </c>
      <c r="E416" s="37" t="s">
        <v>2918</v>
      </c>
      <c r="F416" s="38">
        <v>0</v>
      </c>
      <c r="G416" s="39">
        <f>VLOOKUP(C416,'[14]Resumen Peso'!$B$1:$D$65536,3,0)*$C$14</f>
        <v>9964.4500781009883</v>
      </c>
      <c r="H416" s="40"/>
      <c r="I416" s="41"/>
      <c r="J416" s="42">
        <f>+VLOOKUP(C416,'[14]Resumen Peso'!$B$1:$D$65536,3,0)</f>
        <v>7645.9750553167487</v>
      </c>
    </row>
    <row r="417" spans="1:10" x14ac:dyDescent="0.25">
      <c r="A417" s="26"/>
      <c r="B417" s="34">
        <f t="shared" si="6"/>
        <v>401</v>
      </c>
      <c r="C417" s="35" t="s">
        <v>424</v>
      </c>
      <c r="D417" s="36" t="str">
        <f>+"Torre de ángulo mayor tipo B"&amp;IF(MID(C417,3,3)="220","C",IF(MID(C417,3,3)="138","S",""))&amp;IF(MID(C417,10,1)="D",2,1)&amp;" (65°)Tipo B"&amp;IF(MID(C417,3,3)="220","C",IF(MID(C417,3,3)="138","S",""))&amp;IF(MID(C417,10,1)="D",2,1)&amp;RIGHT(C417,2)</f>
        <v>Torre de ángulo mayor tipo BC1 (65°)Tipo BC1-3</v>
      </c>
      <c r="E417" s="37" t="s">
        <v>2918</v>
      </c>
      <c r="F417" s="38">
        <v>0</v>
      </c>
      <c r="G417" s="39">
        <f>VLOOKUP(C417,'[14]Resumen Peso'!$B$1:$D$65536,3,0)*$C$14</f>
        <v>11024.290386135002</v>
      </c>
      <c r="H417" s="40"/>
      <c r="I417" s="41"/>
      <c r="J417" s="42">
        <f>+VLOOKUP(C417,'[14]Resumen Peso'!$B$1:$D$65536,3,0)</f>
        <v>8459.2173812185556</v>
      </c>
    </row>
    <row r="418" spans="1:10" x14ac:dyDescent="0.25">
      <c r="A418" s="26"/>
      <c r="B418" s="34">
        <f t="shared" si="6"/>
        <v>402</v>
      </c>
      <c r="C418" s="35" t="s">
        <v>425</v>
      </c>
      <c r="D418" s="36" t="str">
        <f>+"Torre de ángulo mayor tipo B"&amp;IF(MID(C418,3,3)="220","C",IF(MID(C418,3,3)="138","S",""))&amp;IF(MID(C418,10,1)="D",2,1)&amp;" (65°)Tipo B"&amp;IF(MID(C418,3,3)="220","C",IF(MID(C418,3,3)="138","S",""))&amp;IF(MID(C418,10,1)="D",2,1)&amp;RIGHT(C418,2)</f>
        <v>Torre de ángulo mayor tipo BC1 (65°)Tipo BC1±0</v>
      </c>
      <c r="E418" s="37" t="s">
        <v>2918</v>
      </c>
      <c r="F418" s="38">
        <v>0</v>
      </c>
      <c r="G418" s="39">
        <f>VLOOKUP(C418,'[14]Resumen Peso'!$B$1:$D$65536,3,0)*$C$14</f>
        <v>12276.492634894212</v>
      </c>
      <c r="H418" s="40"/>
      <c r="I418" s="41"/>
      <c r="J418" s="42">
        <f>+VLOOKUP(C418,'[14]Resumen Peso'!$B$1:$D$65536,3,0)</f>
        <v>9420.0638989070776</v>
      </c>
    </row>
    <row r="419" spans="1:10" x14ac:dyDescent="0.25">
      <c r="A419" s="26"/>
      <c r="B419" s="34">
        <f t="shared" si="6"/>
        <v>403</v>
      </c>
      <c r="C419" s="35" t="s">
        <v>426</v>
      </c>
      <c r="D419" s="36" t="str">
        <f>+"Torre de ángulo mayor tipo B"&amp;IF(MID(C419,3,3)="220","C",IF(MID(C419,3,3)="138","S",""))&amp;IF(MID(C419,10,1)="D",2,1)&amp;" (65°)Tipo B"&amp;IF(MID(C419,3,3)="220","C",IF(MID(C419,3,3)="138","S",""))&amp;IF(MID(C419,10,1)="D",2,1)&amp;RIGHT(C419,2)</f>
        <v>Torre de ángulo mayor tipo BC1 (65°)Tipo BC1+3</v>
      </c>
      <c r="E419" s="37" t="s">
        <v>2918</v>
      </c>
      <c r="F419" s="38">
        <v>0</v>
      </c>
      <c r="G419" s="39">
        <f>VLOOKUP(C419,'[14]Resumen Peso'!$B$1:$D$65536,3,0)*$C$14</f>
        <v>13749.67175108152</v>
      </c>
      <c r="H419" s="40"/>
      <c r="I419" s="41"/>
      <c r="J419" s="42">
        <f>+VLOOKUP(C419,'[14]Resumen Peso'!$B$1:$D$65536,3,0)</f>
        <v>10550.471566775928</v>
      </c>
    </row>
    <row r="420" spans="1:10" x14ac:dyDescent="0.25">
      <c r="A420" s="26"/>
      <c r="B420" s="34">
        <f t="shared" si="6"/>
        <v>404</v>
      </c>
      <c r="C420" s="35" t="s">
        <v>427</v>
      </c>
      <c r="D420" s="36" t="str">
        <f>+"Torre de anclaje, retención intermedia y terminal (15°) Tipo R"&amp;IF(MID(C420,3,3)="220","C",IF(MID(C420,3,3)="138","S",""))&amp;IF(MID(C420,10,1)="D",2,1)&amp;RIGHT(C420,2)</f>
        <v>Torre de anclaje, retención intermedia y terminal (15°) Tipo RC1-3</v>
      </c>
      <c r="E420" s="37" t="s">
        <v>2918</v>
      </c>
      <c r="F420" s="38">
        <v>0</v>
      </c>
      <c r="G420" s="39">
        <f>VLOOKUP(C420,'[14]Resumen Peso'!$B$1:$D$65536,3,0)*$C$14</f>
        <v>14194.485908721637</v>
      </c>
      <c r="H420" s="40"/>
      <c r="I420" s="41"/>
      <c r="J420" s="42">
        <f>+VLOOKUP(C420,'[14]Resumen Peso'!$B$1:$D$65536,3,0)</f>
        <v>10891.788742025026</v>
      </c>
    </row>
    <row r="421" spans="1:10" x14ac:dyDescent="0.25">
      <c r="A421" s="26"/>
      <c r="B421" s="34">
        <f t="shared" si="6"/>
        <v>405</v>
      </c>
      <c r="C421" s="35" t="s">
        <v>428</v>
      </c>
      <c r="D421" s="36" t="str">
        <f>+"Torre de anclaje, retención intermedia y terminal (15°) Tipo R"&amp;IF(MID(C421,3,3)="220","C",IF(MID(C421,3,3)="138","S",""))&amp;IF(MID(C421,10,1)="D",2,1)&amp;RIGHT(C421,2)</f>
        <v>Torre de anclaje, retención intermedia y terminal (15°) Tipo RC1±0</v>
      </c>
      <c r="E421" s="37" t="s">
        <v>2918</v>
      </c>
      <c r="F421" s="38">
        <v>0</v>
      </c>
      <c r="G421" s="39">
        <f>VLOOKUP(C421,'[14]Resumen Peso'!$B$1:$D$65536,3,0)*$C$14</f>
        <v>15824.399006378639</v>
      </c>
      <c r="H421" s="40"/>
      <c r="I421" s="41"/>
      <c r="J421" s="42">
        <f>+VLOOKUP(C421,'[14]Resumen Peso'!$B$1:$D$65536,3,0)</f>
        <v>12142.462365691223</v>
      </c>
    </row>
    <row r="422" spans="1:10" x14ac:dyDescent="0.25">
      <c r="A422" s="26"/>
      <c r="B422" s="34">
        <f t="shared" si="6"/>
        <v>406</v>
      </c>
      <c r="C422" s="35" t="s">
        <v>429</v>
      </c>
      <c r="D422" s="36" t="str">
        <f>+"Torre de anclaje, retención intermedia y terminal (15°) Tipo R"&amp;IF(MID(C422,3,3)="220","C",IF(MID(C422,3,3)="138","S",""))&amp;IF(MID(C422,10,1)="D",2,1)&amp;RIGHT(C422,2)</f>
        <v>Torre de anclaje, retención intermedia y terminal (15°) Tipo RC1+3</v>
      </c>
      <c r="E422" s="37" t="s">
        <v>2918</v>
      </c>
      <c r="F422" s="38">
        <v>0</v>
      </c>
      <c r="G422" s="39">
        <f>VLOOKUP(C422,'[14]Resumen Peso'!$B$1:$D$65536,3,0)*$C$14</f>
        <v>17454.312104035638</v>
      </c>
      <c r="H422" s="40"/>
      <c r="I422" s="41"/>
      <c r="J422" s="42">
        <f>+VLOOKUP(C422,'[14]Resumen Peso'!$B$1:$D$65536,3,0)</f>
        <v>13393.135989357419</v>
      </c>
    </row>
    <row r="423" spans="1:10" x14ac:dyDescent="0.25">
      <c r="A423" s="26"/>
      <c r="B423" s="34">
        <f t="shared" si="6"/>
        <v>407</v>
      </c>
      <c r="C423" s="35" t="s">
        <v>430</v>
      </c>
      <c r="D423" s="36" t="str">
        <f>+"Torre de suspensión tipo S"&amp;IF(MID(C423,3,3)="220","C",IF(MID(C423,3,3)="138","S",""))&amp;IF(MID(C423,10,1)="D",2,1)&amp;" (5°)Tipo S"&amp;IF(MID(C423,3,3)="220","C",IF(MID(C423,3,3)="138","S",""))&amp;IF(MID(C423,10,1)="D",2,1)&amp;RIGHT(C423,2)</f>
        <v>Torre de suspensión tipo SC2 (5°)Tipo SC2-6</v>
      </c>
      <c r="E423" s="37" t="s">
        <v>2918</v>
      </c>
      <c r="F423" s="38">
        <v>0</v>
      </c>
      <c r="G423" s="39">
        <f>VLOOKUP(C423,'[14]Resumen Peso'!$B$1:$D$65536,3,0)*$C$14</f>
        <v>6600.9256891297491</v>
      </c>
      <c r="H423" s="40"/>
      <c r="I423" s="41"/>
      <c r="J423" s="42">
        <f>+VLOOKUP(C423,'[14]Resumen Peso'!$B$1:$D$65536,3,0)</f>
        <v>5065.0575561621145</v>
      </c>
    </row>
    <row r="424" spans="1:10" x14ac:dyDescent="0.25">
      <c r="A424" s="26"/>
      <c r="B424" s="34">
        <f t="shared" si="6"/>
        <v>408</v>
      </c>
      <c r="C424" s="35" t="s">
        <v>431</v>
      </c>
      <c r="D424" s="36" t="str">
        <f>+"Torre de suspensión tipo S"&amp;IF(MID(C424,3,3)="220","C",IF(MID(C424,3,3)="138","S",""))&amp;IF(MID(C424,10,1)="D",2,1)&amp;" (5°)Tipo S"&amp;IF(MID(C424,3,3)="220","C",IF(MID(C424,3,3)="138","S",""))&amp;IF(MID(C424,10,1)="D",2,1)&amp;RIGHT(C424,2)</f>
        <v>Torre de suspensión tipo SC2 (5°)Tipo SC2-3</v>
      </c>
      <c r="E424" s="37" t="s">
        <v>2918</v>
      </c>
      <c r="F424" s="38">
        <v>0</v>
      </c>
      <c r="G424" s="39">
        <f>VLOOKUP(C424,'[14]Resumen Peso'!$B$1:$D$65536,3,0)*$C$14</f>
        <v>7552.4104731484504</v>
      </c>
      <c r="H424" s="40"/>
      <c r="I424" s="41"/>
      <c r="J424" s="42">
        <f>+VLOOKUP(C424,'[14]Resumen Peso'!$B$1:$D$65536,3,0)</f>
        <v>5795.1559426359318</v>
      </c>
    </row>
    <row r="425" spans="1:10" x14ac:dyDescent="0.25">
      <c r="A425" s="26"/>
      <c r="B425" s="34">
        <f t="shared" si="6"/>
        <v>409</v>
      </c>
      <c r="C425" s="35" t="s">
        <v>432</v>
      </c>
      <c r="D425" s="36" t="str">
        <f>+"Torre de suspensión tipo S"&amp;IF(MID(C425,3,3)="220","C",IF(MID(C425,3,3)="138","S",""))&amp;IF(MID(C425,10,1)="D",2,1)&amp;" (5°)Tipo S"&amp;IF(MID(C425,3,3)="220","C",IF(MID(C425,3,3)="138","S",""))&amp;IF(MID(C425,10,1)="D",2,1)&amp;RIGHT(C425,2)</f>
        <v>Torre de suspensión tipo SC2 (5°)Tipo SC2±0</v>
      </c>
      <c r="E425" s="37" t="s">
        <v>2918</v>
      </c>
      <c r="F425" s="38">
        <v>0</v>
      </c>
      <c r="G425" s="39">
        <f>VLOOKUP(C425,'[14]Resumen Peso'!$B$1:$D$65536,3,0)*$C$14</f>
        <v>8495.3998573098434</v>
      </c>
      <c r="H425" s="40"/>
      <c r="I425" s="41"/>
      <c r="J425" s="42">
        <f>+VLOOKUP(C425,'[14]Resumen Peso'!$B$1:$D$65536,3,0)</f>
        <v>6518.7355935162341</v>
      </c>
    </row>
    <row r="426" spans="1:10" x14ac:dyDescent="0.25">
      <c r="A426" s="26"/>
      <c r="B426" s="34">
        <f t="shared" si="6"/>
        <v>410</v>
      </c>
      <c r="C426" s="35" t="s">
        <v>433</v>
      </c>
      <c r="D426" s="36" t="str">
        <f>+"Torre de suspensión tipo S"&amp;IF(MID(C426,3,3)="220","C",IF(MID(C426,3,3)="138","S",""))&amp;IF(MID(C426,10,1)="D",2,1)&amp;" (5°)Tipo S"&amp;IF(MID(C426,3,3)="220","C",IF(MID(C426,3,3)="138","S",""))&amp;IF(MID(C426,10,1)="D",2,1)&amp;RIGHT(C426,2)</f>
        <v>Torre de suspensión tipo SC2 (5°)Tipo SC2+3</v>
      </c>
      <c r="E426" s="37" t="s">
        <v>2918</v>
      </c>
      <c r="F426" s="38">
        <v>0</v>
      </c>
      <c r="G426" s="39">
        <f>VLOOKUP(C426,'[14]Resumen Peso'!$B$1:$D$65536,3,0)*$C$14</f>
        <v>9429.8938416139281</v>
      </c>
      <c r="H426" s="40"/>
      <c r="I426" s="41"/>
      <c r="J426" s="42">
        <f>+VLOOKUP(C426,'[14]Resumen Peso'!$B$1:$D$65536,3,0)</f>
        <v>7235.7965088030205</v>
      </c>
    </row>
    <row r="427" spans="1:10" x14ac:dyDescent="0.25">
      <c r="A427" s="26"/>
      <c r="B427" s="34">
        <f t="shared" si="6"/>
        <v>411</v>
      </c>
      <c r="C427" s="35" t="s">
        <v>434</v>
      </c>
      <c r="D427" s="36" t="str">
        <f>+"Torre de suspensión tipo S"&amp;IF(MID(C427,3,3)="220","C",IF(MID(C427,3,3)="138","S",""))&amp;IF(MID(C427,10,1)="D",2,1)&amp;" (5°)Tipo S"&amp;IF(MID(C427,3,3)="220","C",IF(MID(C427,3,3)="138","S",""))&amp;IF(MID(C427,10,1)="D",2,1)&amp;RIGHT(C427,2)</f>
        <v>Torre de suspensión tipo SC2 (5°)Tipo SC2+6</v>
      </c>
      <c r="E427" s="37" t="s">
        <v>2918</v>
      </c>
      <c r="F427" s="38">
        <v>0</v>
      </c>
      <c r="G427" s="39">
        <f>VLOOKUP(C427,'[14]Resumen Peso'!$B$1:$D$65536,3,0)*$C$14</f>
        <v>10364.387825918009</v>
      </c>
      <c r="H427" s="40"/>
      <c r="I427" s="41"/>
      <c r="J427" s="42">
        <f>+VLOOKUP(C427,'[14]Resumen Peso'!$B$1:$D$65536,3,0)</f>
        <v>7952.8574240898051</v>
      </c>
    </row>
    <row r="428" spans="1:10" x14ac:dyDescent="0.25">
      <c r="A428" s="26"/>
      <c r="B428" s="34">
        <f t="shared" si="6"/>
        <v>412</v>
      </c>
      <c r="C428" s="35" t="s">
        <v>435</v>
      </c>
      <c r="D428" s="36" t="str">
        <f>+"Torre de ángulo menor tipo A"&amp;IF(MID(C428,3,3)="220","C",IF(MID(C428,3,3)="138","S",""))&amp;IF(MID(C428,10,1)="D",2,1)&amp;" (30°)Tipo A"&amp;IF(MID(C428,3,3)="220","C",IF(MID(C428,3,3)="138","S",""))&amp;IF(MID(C428,10,1)="D",2,1)&amp;RIGHT(C428,2)</f>
        <v>Torre de ángulo menor tipo AC2 (30°)Tipo AC2-3</v>
      </c>
      <c r="E428" s="37" t="s">
        <v>2918</v>
      </c>
      <c r="F428" s="38">
        <v>0</v>
      </c>
      <c r="G428" s="39">
        <f>VLOOKUP(C428,'[14]Resumen Peso'!$B$1:$D$65536,3,0)*$C$14</f>
        <v>11619.311302040105</v>
      </c>
      <c r="H428" s="40"/>
      <c r="I428" s="41"/>
      <c r="J428" s="42">
        <f>+VLOOKUP(C428,'[14]Resumen Peso'!$B$1:$D$65536,3,0)</f>
        <v>8915.7920084928373</v>
      </c>
    </row>
    <row r="429" spans="1:10" x14ac:dyDescent="0.25">
      <c r="A429" s="26"/>
      <c r="B429" s="34">
        <f t="shared" si="6"/>
        <v>413</v>
      </c>
      <c r="C429" s="35" t="s">
        <v>436</v>
      </c>
      <c r="D429" s="36" t="str">
        <f>+"Torre de ángulo menor tipo A"&amp;IF(MID(C429,3,3)="220","C",IF(MID(C429,3,3)="138","S",""))&amp;IF(MID(C429,10,1)="D",2,1)&amp;" (30°)Tipo A"&amp;IF(MID(C429,3,3)="220","C",IF(MID(C429,3,3)="138","S",""))&amp;IF(MID(C429,10,1)="D",2,1)&amp;RIGHT(C429,2)</f>
        <v>Torre de ángulo menor tipo AC2 (30°)Tipo AC2±0</v>
      </c>
      <c r="E429" s="37" t="s">
        <v>2918</v>
      </c>
      <c r="F429" s="38">
        <v>0</v>
      </c>
      <c r="G429" s="39">
        <f>VLOOKUP(C429,'[14]Resumen Peso'!$B$1:$D$65536,3,0)*$C$14</f>
        <v>12896.016983396345</v>
      </c>
      <c r="H429" s="40"/>
      <c r="I429" s="41"/>
      <c r="J429" s="42">
        <f>+VLOOKUP(C429,'[14]Resumen Peso'!$B$1:$D$65536,3,0)</f>
        <v>9895.4406309576443</v>
      </c>
    </row>
    <row r="430" spans="1:10" x14ac:dyDescent="0.25">
      <c r="A430" s="26"/>
      <c r="B430" s="34">
        <f t="shared" si="6"/>
        <v>414</v>
      </c>
      <c r="C430" s="35" t="s">
        <v>437</v>
      </c>
      <c r="D430" s="36" t="str">
        <f>+"Torre de ángulo menor tipo A"&amp;IF(MID(C430,3,3)="220","C",IF(MID(C430,3,3)="138","S",""))&amp;IF(MID(C430,10,1)="D",2,1)&amp;" (30°)Tipo A"&amp;IF(MID(C430,3,3)="220","C",IF(MID(C430,3,3)="138","S",""))&amp;IF(MID(C430,10,1)="D",2,1)&amp;RIGHT(C430,2)</f>
        <v>Torre de ángulo menor tipo AC2 (30°)Tipo AC2+3</v>
      </c>
      <c r="E430" s="37" t="s">
        <v>2918</v>
      </c>
      <c r="F430" s="38">
        <v>0</v>
      </c>
      <c r="G430" s="39">
        <f>VLOOKUP(C430,'[14]Resumen Peso'!$B$1:$D$65536,3,0)*$C$14</f>
        <v>14172.722664752582</v>
      </c>
      <c r="H430" s="40"/>
      <c r="I430" s="41"/>
      <c r="J430" s="42">
        <f>+VLOOKUP(C430,'[14]Resumen Peso'!$B$1:$D$65536,3,0)</f>
        <v>10875.089253422451</v>
      </c>
    </row>
    <row r="431" spans="1:10" x14ac:dyDescent="0.25">
      <c r="A431" s="26"/>
      <c r="B431" s="34">
        <f t="shared" si="6"/>
        <v>415</v>
      </c>
      <c r="C431" s="35" t="s">
        <v>438</v>
      </c>
      <c r="D431" s="36" t="str">
        <f>+"Torre de ángulo mayor tipo B"&amp;IF(MID(C431,3,3)="220","C",IF(MID(C431,3,3)="138","S",""))&amp;IF(MID(C431,10,1)="D",2,1)&amp;" (65°)Tipo B"&amp;IF(MID(C431,3,3)="220","C",IF(MID(C431,3,3)="138","S",""))&amp;IF(MID(C431,10,1)="D",2,1)&amp;RIGHT(C431,2)</f>
        <v>Torre de ángulo mayor tipo BC2 (65°)Tipo BC2-3</v>
      </c>
      <c r="E431" s="37" t="s">
        <v>2918</v>
      </c>
      <c r="F431" s="38">
        <v>0</v>
      </c>
      <c r="G431" s="39">
        <f>VLOOKUP(C431,'[14]Resumen Peso'!$B$1:$D$65536,3,0)*$C$14</f>
        <v>15680.163881975748</v>
      </c>
      <c r="H431" s="40"/>
      <c r="I431" s="41"/>
      <c r="J431" s="42">
        <f>+VLOOKUP(C431,'[14]Resumen Peso'!$B$1:$D$65536,3,0)</f>
        <v>12031.787099656352</v>
      </c>
    </row>
    <row r="432" spans="1:10" x14ac:dyDescent="0.25">
      <c r="A432" s="26"/>
      <c r="B432" s="34">
        <f t="shared" si="6"/>
        <v>416</v>
      </c>
      <c r="C432" s="35" t="s">
        <v>439</v>
      </c>
      <c r="D432" s="36" t="str">
        <f>+"Torre de ángulo mayor tipo B"&amp;IF(MID(C432,3,3)="220","C",IF(MID(C432,3,3)="138","S",""))&amp;IF(MID(C432,10,1)="D",2,1)&amp;" (65°)Tipo B"&amp;IF(MID(C432,3,3)="220","C",IF(MID(C432,3,3)="138","S",""))&amp;IF(MID(C432,10,1)="D",2,1)&amp;RIGHT(C432,2)</f>
        <v>Torre de ángulo mayor tipo BC2 (65°)Tipo BC2±0</v>
      </c>
      <c r="E432" s="37" t="s">
        <v>2918</v>
      </c>
      <c r="F432" s="38">
        <v>0</v>
      </c>
      <c r="G432" s="39">
        <f>VLOOKUP(C432,'[14]Resumen Peso'!$B$1:$D$65536,3,0)*$C$14</f>
        <v>17461.206995518653</v>
      </c>
      <c r="H432" s="40"/>
      <c r="I432" s="41"/>
      <c r="J432" s="42">
        <f>+VLOOKUP(C432,'[14]Resumen Peso'!$B$1:$D$65536,3,0)</f>
        <v>13398.426614316651</v>
      </c>
    </row>
    <row r="433" spans="1:10" x14ac:dyDescent="0.25">
      <c r="A433" s="26"/>
      <c r="B433" s="34">
        <f t="shared" si="6"/>
        <v>417</v>
      </c>
      <c r="C433" s="35" t="s">
        <v>440</v>
      </c>
      <c r="D433" s="36" t="str">
        <f>+"Torre de ángulo mayor tipo B"&amp;IF(MID(C433,3,3)="220","C",IF(MID(C433,3,3)="138","S",""))&amp;IF(MID(C433,10,1)="D",2,1)&amp;" (65°)Tipo B"&amp;IF(MID(C433,3,3)="220","C",IF(MID(C433,3,3)="138","S",""))&amp;IF(MID(C433,10,1)="D",2,1)&amp;RIGHT(C433,2)</f>
        <v>Torre de ángulo mayor tipo BC2 (65°)Tipo BC2+3</v>
      </c>
      <c r="E433" s="37" t="s">
        <v>2918</v>
      </c>
      <c r="F433" s="38">
        <v>0</v>
      </c>
      <c r="G433" s="39">
        <f>VLOOKUP(C433,'[14]Resumen Peso'!$B$1:$D$65536,3,0)*$C$14</f>
        <v>19556.551834980892</v>
      </c>
      <c r="H433" s="40"/>
      <c r="I433" s="41"/>
      <c r="J433" s="42">
        <f>+VLOOKUP(C433,'[14]Resumen Peso'!$B$1:$D$65536,3,0)</f>
        <v>15006.237808034652</v>
      </c>
    </row>
    <row r="434" spans="1:10" x14ac:dyDescent="0.25">
      <c r="A434" s="26"/>
      <c r="B434" s="34">
        <f t="shared" si="6"/>
        <v>418</v>
      </c>
      <c r="C434" s="35" t="s">
        <v>441</v>
      </c>
      <c r="D434" s="36" t="str">
        <f>+"Torre de anclaje, retención intermedia y terminal (15°) Tipo R"&amp;IF(MID(C434,3,3)="220","C",IF(MID(C434,3,3)="138","S",""))&amp;IF(MID(C434,10,1)="D",2,1)&amp;RIGHT(C434,2)</f>
        <v>Torre de anclaje, retención intermedia y terminal (15°) Tipo RC2-3</v>
      </c>
      <c r="E434" s="37" t="s">
        <v>2918</v>
      </c>
      <c r="F434" s="38">
        <v>0</v>
      </c>
      <c r="G434" s="39">
        <f>VLOOKUP(C434,'[14]Resumen Peso'!$B$1:$D$65536,3,0)*$C$14</f>
        <v>20189.223748049513</v>
      </c>
      <c r="H434" s="40"/>
      <c r="I434" s="41"/>
      <c r="J434" s="42">
        <f>+VLOOKUP(C434,'[14]Resumen Peso'!$B$1:$D$65536,3,0)</f>
        <v>15491.702999551184</v>
      </c>
    </row>
    <row r="435" spans="1:10" x14ac:dyDescent="0.25">
      <c r="A435" s="26"/>
      <c r="B435" s="34">
        <f t="shared" si="6"/>
        <v>419</v>
      </c>
      <c r="C435" s="35" t="s">
        <v>442</v>
      </c>
      <c r="D435" s="36" t="str">
        <f>+"Torre de anclaje, retención intermedia y terminal (15°) Tipo R"&amp;IF(MID(C435,3,3)="220","C",IF(MID(C435,3,3)="138","S",""))&amp;IF(MID(C435,10,1)="D",2,1)&amp;RIGHT(C435,2)</f>
        <v>Torre de anclaje, retención intermedia y terminal (15°) Tipo RC2±0</v>
      </c>
      <c r="E435" s="37" t="s">
        <v>2918</v>
      </c>
      <c r="F435" s="38">
        <v>0</v>
      </c>
      <c r="G435" s="39">
        <f>VLOOKUP(C435,'[14]Resumen Peso'!$B$1:$D$65536,3,0)*$C$14</f>
        <v>22507.495817223538</v>
      </c>
      <c r="H435" s="40"/>
      <c r="I435" s="41"/>
      <c r="J435" s="42">
        <f>+VLOOKUP(C435,'[14]Resumen Peso'!$B$1:$D$65536,3,0)</f>
        <v>17270.571905854162</v>
      </c>
    </row>
    <row r="436" spans="1:10" x14ac:dyDescent="0.25">
      <c r="A436" s="26"/>
      <c r="B436" s="34">
        <f t="shared" si="6"/>
        <v>420</v>
      </c>
      <c r="C436" s="35" t="s">
        <v>443</v>
      </c>
      <c r="D436" s="36" t="str">
        <f>+"Torre de anclaje, retención intermedia y terminal (15°) Tipo R"&amp;IF(MID(C436,3,3)="220","C",IF(MID(C436,3,3)="138","S",""))&amp;IF(MID(C436,10,1)="D",2,1)&amp;RIGHT(C436,2)</f>
        <v>Torre de anclaje, retención intermedia y terminal (15°) Tipo RC2+3</v>
      </c>
      <c r="E436" s="37" t="s">
        <v>2918</v>
      </c>
      <c r="F436" s="38">
        <v>0</v>
      </c>
      <c r="G436" s="39">
        <f>VLOOKUP(C436,'[14]Resumen Peso'!$B$1:$D$65536,3,0)*$C$14</f>
        <v>24825.767886397563</v>
      </c>
      <c r="H436" s="40"/>
      <c r="I436" s="41"/>
      <c r="J436" s="42">
        <f>+VLOOKUP(C436,'[14]Resumen Peso'!$B$1:$D$65536,3,0)</f>
        <v>19049.44081215714</v>
      </c>
    </row>
    <row r="437" spans="1:10" x14ac:dyDescent="0.25">
      <c r="A437" s="26"/>
      <c r="B437" s="34">
        <f t="shared" si="6"/>
        <v>421</v>
      </c>
      <c r="C437" s="35" t="s">
        <v>444</v>
      </c>
      <c r="D437" s="36" t="str">
        <f>+"Torre de suspensión tipo S"&amp;IF(MID(C437,3,3)="220","C",IF(MID(C437,3,3)="138","S",""))&amp;IF(MID(C437,10,1)="D",2,1)&amp;" (5°)Tipo S"&amp;IF(MID(C437,3,3)="220","C",IF(MID(C437,3,3)="138","S",""))&amp;IF(MID(C437,10,1)="D",2,1)&amp;RIGHT(C437,2)</f>
        <v>Torre de suspensión tipo SC1 (5°)Tipo SC1-6</v>
      </c>
      <c r="E437" s="37" t="s">
        <v>2918</v>
      </c>
      <c r="F437" s="38">
        <v>0</v>
      </c>
      <c r="G437" s="39">
        <f>VLOOKUP(C437,'[14]Resumen Peso'!$B$1:$D$65536,3,0)*$C$14</f>
        <v>5645.5894245614072</v>
      </c>
      <c r="H437" s="40"/>
      <c r="I437" s="41"/>
      <c r="J437" s="42">
        <f>+VLOOKUP(C437,'[14]Resumen Peso'!$B$1:$D$65536,3,0)</f>
        <v>4332.0038310617019</v>
      </c>
    </row>
    <row r="438" spans="1:10" x14ac:dyDescent="0.25">
      <c r="A438" s="26"/>
      <c r="B438" s="34">
        <f t="shared" si="6"/>
        <v>422</v>
      </c>
      <c r="C438" s="35" t="s">
        <v>445</v>
      </c>
      <c r="D438" s="36" t="str">
        <f>+"Torre de suspensión tipo S"&amp;IF(MID(C438,3,3)="220","C",IF(MID(C438,3,3)="138","S",""))&amp;IF(MID(C438,10,1)="D",2,1)&amp;" (5°)Tipo S"&amp;IF(MID(C438,3,3)="220","C",IF(MID(C438,3,3)="138","S",""))&amp;IF(MID(C438,10,1)="D",2,1)&amp;RIGHT(C438,2)</f>
        <v>Torre de suspensión tipo SC1 (5°)Tipo SC1-3</v>
      </c>
      <c r="E438" s="37" t="s">
        <v>2918</v>
      </c>
      <c r="F438" s="38">
        <v>0</v>
      </c>
      <c r="G438" s="39">
        <f>VLOOKUP(C438,'[14]Resumen Peso'!$B$1:$D$65536,3,0)*$C$14</f>
        <v>6459.368080354041</v>
      </c>
      <c r="H438" s="40"/>
      <c r="I438" s="41"/>
      <c r="J438" s="42">
        <f>+VLOOKUP(C438,'[14]Resumen Peso'!$B$1:$D$65536,3,0)</f>
        <v>4956.4368157192439</v>
      </c>
    </row>
    <row r="439" spans="1:10" x14ac:dyDescent="0.25">
      <c r="A439" s="26"/>
      <c r="B439" s="34">
        <f t="shared" si="6"/>
        <v>423</v>
      </c>
      <c r="C439" s="35" t="s">
        <v>446</v>
      </c>
      <c r="D439" s="36" t="str">
        <f>+"Torre de suspensión tipo S"&amp;IF(MID(C439,3,3)="220","C",IF(MID(C439,3,3)="138","S",""))&amp;IF(MID(C439,10,1)="D",2,1)&amp;" (5°)Tipo S"&amp;IF(MID(C439,3,3)="220","C",IF(MID(C439,3,3)="138","S",""))&amp;IF(MID(C439,10,1)="D",2,1)&amp;RIGHT(C439,2)</f>
        <v>Torre de suspensión tipo SC1 (5°)Tipo SC1±0</v>
      </c>
      <c r="E439" s="37" t="s">
        <v>2918</v>
      </c>
      <c r="F439" s="38">
        <v>0</v>
      </c>
      <c r="G439" s="39">
        <f>VLOOKUP(C439,'[14]Resumen Peso'!$B$1:$D$65536,3,0)*$C$14</f>
        <v>7265.8808552913852</v>
      </c>
      <c r="H439" s="40"/>
      <c r="I439" s="41"/>
      <c r="J439" s="42">
        <f>+VLOOKUP(C439,'[14]Resumen Peso'!$B$1:$D$65536,3,0)</f>
        <v>5575.2945058709156</v>
      </c>
    </row>
    <row r="440" spans="1:10" x14ac:dyDescent="0.25">
      <c r="A440" s="26"/>
      <c r="B440" s="34">
        <f t="shared" si="6"/>
        <v>424</v>
      </c>
      <c r="C440" s="35" t="s">
        <v>447</v>
      </c>
      <c r="D440" s="36" t="str">
        <f>+"Torre de suspensión tipo S"&amp;IF(MID(C440,3,3)="220","C",IF(MID(C440,3,3)="138","S",""))&amp;IF(MID(C440,10,1)="D",2,1)&amp;" (5°)Tipo S"&amp;IF(MID(C440,3,3)="220","C",IF(MID(C440,3,3)="138","S",""))&amp;IF(MID(C440,10,1)="D",2,1)&amp;RIGHT(C440,2)</f>
        <v>Torre de suspensión tipo SC1 (5°)Tipo SC1+3</v>
      </c>
      <c r="E440" s="37" t="s">
        <v>2918</v>
      </c>
      <c r="F440" s="38">
        <v>0</v>
      </c>
      <c r="G440" s="39">
        <f>VLOOKUP(C440,'[14]Resumen Peso'!$B$1:$D$65536,3,0)*$C$14</f>
        <v>8065.1277493734387</v>
      </c>
      <c r="H440" s="40"/>
      <c r="I440" s="41"/>
      <c r="J440" s="42">
        <f>+VLOOKUP(C440,'[14]Resumen Peso'!$B$1:$D$65536,3,0)</f>
        <v>6188.576901516717</v>
      </c>
    </row>
    <row r="441" spans="1:10" x14ac:dyDescent="0.25">
      <c r="A441" s="26"/>
      <c r="B441" s="34">
        <f t="shared" si="6"/>
        <v>425</v>
      </c>
      <c r="C441" s="35" t="s">
        <v>448</v>
      </c>
      <c r="D441" s="36" t="str">
        <f>+"Torre de suspensión tipo S"&amp;IF(MID(C441,3,3)="220","C",IF(MID(C441,3,3)="138","S",""))&amp;IF(MID(C441,10,1)="D",2,1)&amp;" (5°)Tipo S"&amp;IF(MID(C441,3,3)="220","C",IF(MID(C441,3,3)="138","S",""))&amp;IF(MID(C441,10,1)="D",2,1)&amp;RIGHT(C441,2)</f>
        <v>Torre de suspensión tipo SC1 (5°)Tipo SC1+6</v>
      </c>
      <c r="E441" s="37" t="s">
        <v>2918</v>
      </c>
      <c r="F441" s="38">
        <v>0</v>
      </c>
      <c r="G441" s="39">
        <f>VLOOKUP(C441,'[14]Resumen Peso'!$B$1:$D$65536,3,0)*$C$14</f>
        <v>8864.3746434554905</v>
      </c>
      <c r="H441" s="40"/>
      <c r="I441" s="41"/>
      <c r="J441" s="42">
        <f>+VLOOKUP(C441,'[14]Resumen Peso'!$B$1:$D$65536,3,0)</f>
        <v>6801.8592971625167</v>
      </c>
    </row>
    <row r="442" spans="1:10" x14ac:dyDescent="0.25">
      <c r="A442" s="26"/>
      <c r="B442" s="34">
        <f t="shared" si="6"/>
        <v>426</v>
      </c>
      <c r="C442" s="35" t="s">
        <v>449</v>
      </c>
      <c r="D442" s="36" t="str">
        <f>+"Torre de ángulo menor tipo A"&amp;IF(MID(C442,3,3)="220","C",IF(MID(C442,3,3)="138","S",""))&amp;IF(MID(C442,10,1)="D",2,1)&amp;" (30°)Tipo A"&amp;IF(MID(C442,3,3)="220","C",IF(MID(C442,3,3)="138","S",""))&amp;IF(MID(C442,10,1)="D",2,1)&amp;RIGHT(C442,2)</f>
        <v>Torre de ángulo menor tipo AC1 (30°)Tipo AC1-3</v>
      </c>
      <c r="E442" s="37" t="s">
        <v>2918</v>
      </c>
      <c r="F442" s="38">
        <v>0</v>
      </c>
      <c r="G442" s="39">
        <f>VLOOKUP(C442,'[14]Resumen Peso'!$B$1:$D$65536,3,0)*$C$14</f>
        <v>9937.6760316374257</v>
      </c>
      <c r="H442" s="40"/>
      <c r="I442" s="41"/>
      <c r="J442" s="42">
        <f>+VLOOKUP(C442,'[14]Resumen Peso'!$B$1:$D$65536,3,0)</f>
        <v>7625.4306509807584</v>
      </c>
    </row>
    <row r="443" spans="1:10" x14ac:dyDescent="0.25">
      <c r="A443" s="26"/>
      <c r="B443" s="34">
        <f t="shared" si="6"/>
        <v>427</v>
      </c>
      <c r="C443" s="35" t="s">
        <v>450</v>
      </c>
      <c r="D443" s="36" t="str">
        <f>+"Torre de ángulo menor tipo A"&amp;IF(MID(C443,3,3)="220","C",IF(MID(C443,3,3)="138","S",""))&amp;IF(MID(C443,10,1)="D",2,1)&amp;" (30°)Tipo A"&amp;IF(MID(C443,3,3)="220","C",IF(MID(C443,3,3)="138","S",""))&amp;IF(MID(C443,10,1)="D",2,1)&amp;RIGHT(C443,2)</f>
        <v>Torre de ángulo menor tipo AC1 (30°)Tipo AC1±0</v>
      </c>
      <c r="E443" s="37" t="s">
        <v>2918</v>
      </c>
      <c r="F443" s="38">
        <v>0</v>
      </c>
      <c r="G443" s="39">
        <f>VLOOKUP(C443,'[14]Resumen Peso'!$B$1:$D$65536,3,0)*$C$14</f>
        <v>11029.607138332323</v>
      </c>
      <c r="H443" s="40"/>
      <c r="I443" s="41"/>
      <c r="J443" s="42">
        <f>+VLOOKUP(C443,'[14]Resumen Peso'!$B$1:$D$65536,3,0)</f>
        <v>8463.2970599120508</v>
      </c>
    </row>
    <row r="444" spans="1:10" x14ac:dyDescent="0.25">
      <c r="A444" s="26"/>
      <c r="B444" s="34">
        <f t="shared" si="6"/>
        <v>428</v>
      </c>
      <c r="C444" s="35" t="s">
        <v>451</v>
      </c>
      <c r="D444" s="36" t="str">
        <f>+"Torre de ángulo menor tipo A"&amp;IF(MID(C444,3,3)="220","C",IF(MID(C444,3,3)="138","S",""))&amp;IF(MID(C444,10,1)="D",2,1)&amp;" (30°)Tipo A"&amp;IF(MID(C444,3,3)="220","C",IF(MID(C444,3,3)="138","S",""))&amp;IF(MID(C444,10,1)="D",2,1)&amp;RIGHT(C444,2)</f>
        <v>Torre de ángulo menor tipo AC1 (30°)Tipo AC1+3</v>
      </c>
      <c r="E444" s="37" t="s">
        <v>2918</v>
      </c>
      <c r="F444" s="38">
        <v>0</v>
      </c>
      <c r="G444" s="39">
        <f>VLOOKUP(C444,'[14]Resumen Peso'!$B$1:$D$65536,3,0)*$C$14</f>
        <v>12121.538245027225</v>
      </c>
      <c r="H444" s="40"/>
      <c r="I444" s="41"/>
      <c r="J444" s="42">
        <f>+VLOOKUP(C444,'[14]Resumen Peso'!$B$1:$D$65536,3,0)</f>
        <v>9301.1634688433442</v>
      </c>
    </row>
    <row r="445" spans="1:10" x14ac:dyDescent="0.25">
      <c r="A445" s="26"/>
      <c r="B445" s="34">
        <f t="shared" si="6"/>
        <v>429</v>
      </c>
      <c r="C445" s="35" t="s">
        <v>452</v>
      </c>
      <c r="D445" s="36" t="str">
        <f>+"Torre de ángulo mayor tipo B"&amp;IF(MID(C445,3,3)="220","C",IF(MID(C445,3,3)="138","S",""))&amp;IF(MID(C445,10,1)="D",2,1)&amp;" (65°)Tipo B"&amp;IF(MID(C445,3,3)="220","C",IF(MID(C445,3,3)="138","S",""))&amp;IF(MID(C445,10,1)="D",2,1)&amp;RIGHT(C445,2)</f>
        <v>Torre de ángulo mayor tipo BC1 (65°)Tipo BC1-3</v>
      </c>
      <c r="E445" s="37" t="s">
        <v>2918</v>
      </c>
      <c r="F445" s="38">
        <v>0</v>
      </c>
      <c r="G445" s="39">
        <f>VLOOKUP(C445,'[14]Resumen Peso'!$B$1:$D$65536,3,0)*$C$14</f>
        <v>13410.811082641167</v>
      </c>
      <c r="H445" s="40"/>
      <c r="I445" s="41"/>
      <c r="J445" s="42">
        <f>+VLOOKUP(C445,'[14]Resumen Peso'!$B$1:$D$65536,3,0)</f>
        <v>10290.455188770584</v>
      </c>
    </row>
    <row r="446" spans="1:10" x14ac:dyDescent="0.25">
      <c r="A446" s="26"/>
      <c r="B446" s="34">
        <f t="shared" si="6"/>
        <v>430</v>
      </c>
      <c r="C446" s="35" t="s">
        <v>453</v>
      </c>
      <c r="D446" s="36" t="str">
        <f>+"Torre de ángulo mayor tipo B"&amp;IF(MID(C446,3,3)="220","C",IF(MID(C446,3,3)="138","S",""))&amp;IF(MID(C446,10,1)="D",2,1)&amp;" (65°)Tipo B"&amp;IF(MID(C446,3,3)="220","C",IF(MID(C446,3,3)="138","S",""))&amp;IF(MID(C446,10,1)="D",2,1)&amp;RIGHT(C446,2)</f>
        <v>Torre de ángulo mayor tipo BC1 (65°)Tipo BC1±0</v>
      </c>
      <c r="E446" s="37" t="s">
        <v>2918</v>
      </c>
      <c r="F446" s="38">
        <v>0</v>
      </c>
      <c r="G446" s="39">
        <f>VLOOKUP(C446,'[14]Resumen Peso'!$B$1:$D$65536,3,0)*$C$14</f>
        <v>14934.088065301967</v>
      </c>
      <c r="H446" s="40"/>
      <c r="I446" s="41"/>
      <c r="J446" s="42">
        <f>+VLOOKUP(C446,'[14]Resumen Peso'!$B$1:$D$65536,3,0)</f>
        <v>11459.304219120917</v>
      </c>
    </row>
    <row r="447" spans="1:10" x14ac:dyDescent="0.25">
      <c r="A447" s="26"/>
      <c r="B447" s="34">
        <f t="shared" si="6"/>
        <v>431</v>
      </c>
      <c r="C447" s="35" t="s">
        <v>454</v>
      </c>
      <c r="D447" s="36" t="str">
        <f>+"Torre de ángulo mayor tipo B"&amp;IF(MID(C447,3,3)="220","C",IF(MID(C447,3,3)="138","S",""))&amp;IF(MID(C447,10,1)="D",2,1)&amp;" (65°)Tipo B"&amp;IF(MID(C447,3,3)="220","C",IF(MID(C447,3,3)="138","S",""))&amp;IF(MID(C447,10,1)="D",2,1)&amp;RIGHT(C447,2)</f>
        <v>Torre de ángulo mayor tipo BC1 (65°)Tipo BC1+3</v>
      </c>
      <c r="E447" s="37" t="s">
        <v>2918</v>
      </c>
      <c r="F447" s="38">
        <v>0</v>
      </c>
      <c r="G447" s="39">
        <f>VLOOKUP(C447,'[14]Resumen Peso'!$B$1:$D$65536,3,0)*$C$14</f>
        <v>16726.178633138203</v>
      </c>
      <c r="H447" s="40"/>
      <c r="I447" s="41"/>
      <c r="J447" s="42">
        <f>+VLOOKUP(C447,'[14]Resumen Peso'!$B$1:$D$65536,3,0)</f>
        <v>12834.420725415428</v>
      </c>
    </row>
    <row r="448" spans="1:10" x14ac:dyDescent="0.25">
      <c r="A448" s="26"/>
      <c r="B448" s="34">
        <f t="shared" si="6"/>
        <v>432</v>
      </c>
      <c r="C448" s="35" t="s">
        <v>455</v>
      </c>
      <c r="D448" s="36" t="str">
        <f>+"Torre de anclaje, retención intermedia y terminal (15°) Tipo R"&amp;IF(MID(C448,3,3)="220","C",IF(MID(C448,3,3)="138","S",""))&amp;IF(MID(C448,10,1)="D",2,1)&amp;RIGHT(C448,2)</f>
        <v>Torre de anclaje, retención intermedia y terminal (15°) Tipo RC1-3</v>
      </c>
      <c r="E448" s="37" t="s">
        <v>2918</v>
      </c>
      <c r="F448" s="38">
        <v>0</v>
      </c>
      <c r="G448" s="39">
        <f>VLOOKUP(C448,'[14]Resumen Peso'!$B$1:$D$65536,3,0)*$C$14</f>
        <v>17267.285446008289</v>
      </c>
      <c r="H448" s="40"/>
      <c r="I448" s="41"/>
      <c r="J448" s="42">
        <f>+VLOOKUP(C448,'[14]Resumen Peso'!$B$1:$D$65536,3,0)</f>
        <v>13249.625695186834</v>
      </c>
    </row>
    <row r="449" spans="1:10" x14ac:dyDescent="0.25">
      <c r="A449" s="26"/>
      <c r="B449" s="34">
        <f t="shared" si="6"/>
        <v>433</v>
      </c>
      <c r="C449" s="35" t="s">
        <v>456</v>
      </c>
      <c r="D449" s="36" t="str">
        <f>+"Torre de anclaje, retención intermedia y terminal (15°) Tipo R"&amp;IF(MID(C449,3,3)="220","C",IF(MID(C449,3,3)="138","S",""))&amp;IF(MID(C449,10,1)="D",2,1)&amp;RIGHT(C449,2)</f>
        <v>Torre de anclaje, retención intermedia y terminal (15°) Tipo RC1±0</v>
      </c>
      <c r="E449" s="37" t="s">
        <v>2918</v>
      </c>
      <c r="F449" s="38">
        <v>0</v>
      </c>
      <c r="G449" s="39">
        <f>VLOOKUP(C449,'[14]Resumen Peso'!$B$1:$D$65536,3,0)*$C$14</f>
        <v>19250.039516174234</v>
      </c>
      <c r="H449" s="40"/>
      <c r="I449" s="41"/>
      <c r="J449" s="42">
        <f>+VLOOKUP(C449,'[14]Resumen Peso'!$B$1:$D$65536,3,0)</f>
        <v>14771.043138446861</v>
      </c>
    </row>
    <row r="450" spans="1:10" x14ac:dyDescent="0.25">
      <c r="A450" s="26"/>
      <c r="B450" s="34">
        <f t="shared" si="6"/>
        <v>434</v>
      </c>
      <c r="C450" s="35" t="s">
        <v>457</v>
      </c>
      <c r="D450" s="36" t="str">
        <f>+"Torre de anclaje, retención intermedia y terminal (15°) Tipo R"&amp;IF(MID(C450,3,3)="220","C",IF(MID(C450,3,3)="138","S",""))&amp;IF(MID(C450,10,1)="D",2,1)&amp;RIGHT(C450,2)</f>
        <v>Torre de anclaje, retención intermedia y terminal (15°) Tipo RC1+3</v>
      </c>
      <c r="E450" s="37" t="s">
        <v>2918</v>
      </c>
      <c r="F450" s="38">
        <v>0</v>
      </c>
      <c r="G450" s="39">
        <f>VLOOKUP(C450,'[14]Resumen Peso'!$B$1:$D$65536,3,0)*$C$14</f>
        <v>21232.79358634018</v>
      </c>
      <c r="H450" s="40"/>
      <c r="I450" s="41"/>
      <c r="J450" s="42">
        <f>+VLOOKUP(C450,'[14]Resumen Peso'!$B$1:$D$65536,3,0)</f>
        <v>16292.460581706888</v>
      </c>
    </row>
    <row r="451" spans="1:10" x14ac:dyDescent="0.25">
      <c r="A451" s="26"/>
      <c r="B451" s="34">
        <f t="shared" si="6"/>
        <v>435</v>
      </c>
      <c r="C451" s="35" t="s">
        <v>458</v>
      </c>
      <c r="D451" s="36" t="str">
        <f>+"Torre de suspensión tipo S"&amp;IF(MID(C451,3,3)="220","C",IF(MID(C451,3,3)="138","S",""))&amp;IF(MID(C451,10,1)="D",2,1)&amp;" (5°)Tipo S"&amp;IF(MID(C451,3,3)="220","C",IF(MID(C451,3,3)="138","S",""))&amp;IF(MID(C451,10,1)="D",2,1)&amp;RIGHT(C451,2)</f>
        <v>Torre de suspensión tipo SS1 (5°)Tipo SS1-6</v>
      </c>
      <c r="E451" s="37" t="s">
        <v>2918</v>
      </c>
      <c r="F451" s="38">
        <v>0</v>
      </c>
      <c r="G451" s="39">
        <f>VLOOKUP(C451,'[14]Resumen Peso'!$B$1:$D$65536,3,0)*$C$14</f>
        <v>4854.7690371681992</v>
      </c>
      <c r="H451" s="40"/>
      <c r="I451" s="41"/>
      <c r="J451" s="42">
        <f>+VLOOKUP(C451,'[14]Resumen Peso'!$B$1:$D$65536,3,0)</f>
        <v>3725.1873075354233</v>
      </c>
    </row>
    <row r="452" spans="1:10" x14ac:dyDescent="0.25">
      <c r="A452" s="26"/>
      <c r="B452" s="34">
        <f t="shared" si="6"/>
        <v>436</v>
      </c>
      <c r="C452" s="35" t="s">
        <v>459</v>
      </c>
      <c r="D452" s="36" t="str">
        <f>+"Torre de suspensión tipo S"&amp;IF(MID(C452,3,3)="220","C",IF(MID(C452,3,3)="138","S",""))&amp;IF(MID(C452,10,1)="D",2,1)&amp;" (5°)Tipo S"&amp;IF(MID(C452,3,3)="220","C",IF(MID(C452,3,3)="138","S",""))&amp;IF(MID(C452,10,1)="D",2,1)&amp;RIGHT(C452,2)</f>
        <v>Torre de suspensión tipo SS1 (5°)Tipo SS1-3</v>
      </c>
      <c r="E452" s="37" t="s">
        <v>2918</v>
      </c>
      <c r="F452" s="38">
        <v>0</v>
      </c>
      <c r="G452" s="39">
        <f>VLOOKUP(C452,'[14]Resumen Peso'!$B$1:$D$65536,3,0)*$C$14</f>
        <v>5554.5555650482993</v>
      </c>
      <c r="H452" s="40"/>
      <c r="I452" s="41"/>
      <c r="J452" s="42">
        <f>+VLOOKUP(C452,'[14]Resumen Peso'!$B$1:$D$65536,3,0)</f>
        <v>4262.1512437567453</v>
      </c>
    </row>
    <row r="453" spans="1:10" x14ac:dyDescent="0.25">
      <c r="A453" s="26"/>
      <c r="B453" s="34">
        <f t="shared" si="6"/>
        <v>437</v>
      </c>
      <c r="C453" s="35" t="s">
        <v>460</v>
      </c>
      <c r="D453" s="36" t="str">
        <f>+"Torre de suspensión tipo S"&amp;IF(MID(C453,3,3)="220","C",IF(MID(C453,3,3)="138","S",""))&amp;IF(MID(C453,10,1)="D",2,1)&amp;" (5°)Tipo S"&amp;IF(MID(C453,3,3)="220","C",IF(MID(C453,3,3)="138","S",""))&amp;IF(MID(C453,10,1)="D",2,1)&amp;RIGHT(C453,2)</f>
        <v>Torre de suspensión tipo SS1 (5°)Tipo SS1±0</v>
      </c>
      <c r="E453" s="37" t="s">
        <v>2918</v>
      </c>
      <c r="F453" s="38">
        <v>0</v>
      </c>
      <c r="G453" s="39">
        <f>VLOOKUP(C453,'[14]Resumen Peso'!$B$1:$D$65536,3,0)*$C$14</f>
        <v>6248.0939989294702</v>
      </c>
      <c r="H453" s="40"/>
      <c r="I453" s="41"/>
      <c r="J453" s="42">
        <f>+VLOOKUP(C453,'[14]Resumen Peso'!$B$1:$D$65536,3,0)</f>
        <v>4794.3208591189486</v>
      </c>
    </row>
    <row r="454" spans="1:10" x14ac:dyDescent="0.25">
      <c r="A454" s="26"/>
      <c r="B454" s="34">
        <f t="shared" si="6"/>
        <v>438</v>
      </c>
      <c r="C454" s="35" t="s">
        <v>461</v>
      </c>
      <c r="D454" s="36" t="str">
        <f>+"Torre de suspensión tipo S"&amp;IF(MID(C454,3,3)="220","C",IF(MID(C454,3,3)="138","S",""))&amp;IF(MID(C454,10,1)="D",2,1)&amp;" (5°)Tipo S"&amp;IF(MID(C454,3,3)="220","C",IF(MID(C454,3,3)="138","S",""))&amp;IF(MID(C454,10,1)="D",2,1)&amp;RIGHT(C454,2)</f>
        <v>Torre de suspensión tipo SS1 (5°)Tipo SS1+3</v>
      </c>
      <c r="E454" s="37" t="s">
        <v>2918</v>
      </c>
      <c r="F454" s="38">
        <v>0</v>
      </c>
      <c r="G454" s="39">
        <f>VLOOKUP(C454,'[14]Resumen Peso'!$B$1:$D$65536,3,0)*$C$14</f>
        <v>6935.384338811713</v>
      </c>
      <c r="H454" s="40"/>
      <c r="I454" s="41"/>
      <c r="J454" s="42">
        <f>+VLOOKUP(C454,'[14]Resumen Peso'!$B$1:$D$65536,3,0)</f>
        <v>5321.6961536220333</v>
      </c>
    </row>
    <row r="455" spans="1:10" x14ac:dyDescent="0.25">
      <c r="A455" s="26"/>
      <c r="B455" s="34">
        <f t="shared" si="6"/>
        <v>439</v>
      </c>
      <c r="C455" s="35" t="s">
        <v>462</v>
      </c>
      <c r="D455" s="36" t="str">
        <f>+"Torre de suspensión tipo S"&amp;IF(MID(C455,3,3)="220","C",IF(MID(C455,3,3)="138","S",""))&amp;IF(MID(C455,10,1)="D",2,1)&amp;" (5°)Tipo S"&amp;IF(MID(C455,3,3)="220","C",IF(MID(C455,3,3)="138","S",""))&amp;IF(MID(C455,10,1)="D",2,1)&amp;RIGHT(C455,2)</f>
        <v>Torre de suspensión tipo SS1 (5°)Tipo SS1+6</v>
      </c>
      <c r="E455" s="37" t="s">
        <v>2918</v>
      </c>
      <c r="F455" s="38">
        <v>0</v>
      </c>
      <c r="G455" s="39">
        <f>VLOOKUP(C455,'[14]Resumen Peso'!$B$1:$D$65536,3,0)*$C$14</f>
        <v>7622.6746786939539</v>
      </c>
      <c r="H455" s="40"/>
      <c r="I455" s="41"/>
      <c r="J455" s="42">
        <f>+VLOOKUP(C455,'[14]Resumen Peso'!$B$1:$D$65536,3,0)</f>
        <v>5849.0714481251171</v>
      </c>
    </row>
    <row r="456" spans="1:10" x14ac:dyDescent="0.25">
      <c r="A456" s="26"/>
      <c r="B456" s="34">
        <f t="shared" si="6"/>
        <v>440</v>
      </c>
      <c r="C456" s="35" t="s">
        <v>463</v>
      </c>
      <c r="D456" s="36" t="str">
        <f>+"Torre de ángulo menor tipo A"&amp;IF(MID(C456,3,3)="220","C",IF(MID(C456,3,3)="138","S",""))&amp;IF(MID(C456,10,1)="D",2,1)&amp;" (30°)Tipo A"&amp;IF(MID(C456,3,3)="220","C",IF(MID(C456,3,3)="138","S",""))&amp;IF(MID(C456,10,1)="D",2,1)&amp;RIGHT(C456,2)</f>
        <v>Torre de ángulo menor tipo AS1 (30°)Tipo AS1-3</v>
      </c>
      <c r="E456" s="37" t="s">
        <v>2918</v>
      </c>
      <c r="F456" s="38">
        <v>0</v>
      </c>
      <c r="G456" s="39">
        <f>VLOOKUP(C456,'[14]Resumen Peso'!$B$1:$D$65536,3,0)*$C$14</f>
        <v>8545.6306280278186</v>
      </c>
      <c r="H456" s="40"/>
      <c r="I456" s="41"/>
      <c r="J456" s="42">
        <f>+VLOOKUP(C456,'[14]Resumen Peso'!$B$1:$D$65536,3,0)</f>
        <v>6557.2789367924506</v>
      </c>
    </row>
    <row r="457" spans="1:10" x14ac:dyDescent="0.25">
      <c r="A457" s="26"/>
      <c r="B457" s="34">
        <f t="shared" si="6"/>
        <v>441</v>
      </c>
      <c r="C457" s="35" t="s">
        <v>464</v>
      </c>
      <c r="D457" s="36" t="str">
        <f>+"Torre de ángulo menor tipo A"&amp;IF(MID(C457,3,3)="220","C",IF(MID(C457,3,3)="138","S",""))&amp;IF(MID(C457,10,1)="D",2,1)&amp;" (30°)Tipo A"&amp;IF(MID(C457,3,3)="220","C",IF(MID(C457,3,3)="138","S",""))&amp;IF(MID(C457,10,1)="D",2,1)&amp;RIGHT(C457,2)</f>
        <v>Torre de ángulo menor tipo AS1 (30°)Tipo AS1±0</v>
      </c>
      <c r="E457" s="37" t="s">
        <v>2918</v>
      </c>
      <c r="F457" s="38">
        <v>0</v>
      </c>
      <c r="G457" s="39">
        <f>VLOOKUP(C457,'[14]Resumen Peso'!$B$1:$D$65536,3,0)*$C$14</f>
        <v>9484.6066903749361</v>
      </c>
      <c r="H457" s="40"/>
      <c r="I457" s="41"/>
      <c r="J457" s="42">
        <f>+VLOOKUP(C457,'[14]Resumen Peso'!$B$1:$D$65536,3,0)</f>
        <v>7277.7790641425645</v>
      </c>
    </row>
    <row r="458" spans="1:10" x14ac:dyDescent="0.25">
      <c r="A458" s="26"/>
      <c r="B458" s="34">
        <f t="shared" si="6"/>
        <v>442</v>
      </c>
      <c r="C458" s="35" t="s">
        <v>465</v>
      </c>
      <c r="D458" s="36" t="str">
        <f>+"Torre de ángulo menor tipo A"&amp;IF(MID(C458,3,3)="220","C",IF(MID(C458,3,3)="138","S",""))&amp;IF(MID(C458,10,1)="D",2,1)&amp;" (30°)Tipo A"&amp;IF(MID(C458,3,3)="220","C",IF(MID(C458,3,3)="138","S",""))&amp;IF(MID(C458,10,1)="D",2,1)&amp;RIGHT(C458,2)</f>
        <v>Torre de ángulo menor tipo AS1 (30°)Tipo AS1+3</v>
      </c>
      <c r="E458" s="37" t="s">
        <v>2918</v>
      </c>
      <c r="F458" s="38">
        <v>0</v>
      </c>
      <c r="G458" s="39">
        <f>VLOOKUP(C458,'[14]Resumen Peso'!$B$1:$D$65536,3,0)*$C$14</f>
        <v>10423.582752722055</v>
      </c>
      <c r="H458" s="40"/>
      <c r="I458" s="41"/>
      <c r="J458" s="42">
        <f>+VLOOKUP(C458,'[14]Resumen Peso'!$B$1:$D$65536,3,0)</f>
        <v>7998.2791914926784</v>
      </c>
    </row>
    <row r="459" spans="1:10" x14ac:dyDescent="0.25">
      <c r="A459" s="26"/>
      <c r="B459" s="34">
        <f t="shared" si="6"/>
        <v>443</v>
      </c>
      <c r="C459" s="35" t="s">
        <v>466</v>
      </c>
      <c r="D459" s="36" t="str">
        <f>+"Torre de ángulo mayor tipo B"&amp;IF(MID(C459,3,3)="220","C",IF(MID(C459,3,3)="138","S",""))&amp;IF(MID(C459,10,1)="D",2,1)&amp;" (65°)Tipo B"&amp;IF(MID(C459,3,3)="220","C",IF(MID(C459,3,3)="138","S",""))&amp;IF(MID(C459,10,1)="D",2,1)&amp;RIGHT(C459,2)</f>
        <v>Torre de ángulo mayor tipo BS1 (65°)Tipo BS1-3</v>
      </c>
      <c r="E459" s="37" t="s">
        <v>2918</v>
      </c>
      <c r="F459" s="38">
        <v>0</v>
      </c>
      <c r="G459" s="39">
        <f>VLOOKUP(C459,'[14]Resumen Peso'!$B$1:$D$65536,3,0)*$C$14</f>
        <v>11532.257397973364</v>
      </c>
      <c r="H459" s="40"/>
      <c r="I459" s="41"/>
      <c r="J459" s="42">
        <f>+VLOOKUP(C459,'[14]Resumen Peso'!$B$1:$D$65536,3,0)</f>
        <v>8848.9933418584314</v>
      </c>
    </row>
    <row r="460" spans="1:10" x14ac:dyDescent="0.25">
      <c r="A460" s="26"/>
      <c r="B460" s="34">
        <f t="shared" si="6"/>
        <v>444</v>
      </c>
      <c r="C460" s="35" t="s">
        <v>467</v>
      </c>
      <c r="D460" s="36" t="str">
        <f>+"Torre de ángulo mayor tipo B"&amp;IF(MID(C460,3,3)="220","C",IF(MID(C460,3,3)="138","S",""))&amp;IF(MID(C460,10,1)="D",2,1)&amp;" (65°)Tipo B"&amp;IF(MID(C460,3,3)="220","C",IF(MID(C460,3,3)="138","S",""))&amp;IF(MID(C460,10,1)="D",2,1)&amp;RIGHT(C460,2)</f>
        <v>Torre de ángulo mayor tipo BS1 (65°)Tipo BS1±0</v>
      </c>
      <c r="E460" s="37" t="s">
        <v>2918</v>
      </c>
      <c r="F460" s="38">
        <v>0</v>
      </c>
      <c r="G460" s="39">
        <f>VLOOKUP(C460,'[14]Resumen Peso'!$B$1:$D$65536,3,0)*$C$14</f>
        <v>12842.157458767666</v>
      </c>
      <c r="H460" s="40"/>
      <c r="I460" s="41"/>
      <c r="J460" s="42">
        <f>+VLOOKUP(C460,'[14]Resumen Peso'!$B$1:$D$65536,3,0)</f>
        <v>9854.1128528490335</v>
      </c>
    </row>
    <row r="461" spans="1:10" x14ac:dyDescent="0.25">
      <c r="A461" s="26"/>
      <c r="B461" s="34">
        <f t="shared" si="6"/>
        <v>445</v>
      </c>
      <c r="C461" s="35" t="s">
        <v>468</v>
      </c>
      <c r="D461" s="36" t="str">
        <f>+"Torre de ángulo mayor tipo B"&amp;IF(MID(C461,3,3)="220","C",IF(MID(C461,3,3)="138","S",""))&amp;IF(MID(C461,10,1)="D",2,1)&amp;" (65°)Tipo B"&amp;IF(MID(C461,3,3)="220","C",IF(MID(C461,3,3)="138","S",""))&amp;IF(MID(C461,10,1)="D",2,1)&amp;RIGHT(C461,2)</f>
        <v>Torre de ángulo mayor tipo BS1 (65°)Tipo BS1+3</v>
      </c>
      <c r="E461" s="37" t="s">
        <v>2918</v>
      </c>
      <c r="F461" s="38">
        <v>0</v>
      </c>
      <c r="G461" s="39">
        <f>VLOOKUP(C461,'[14]Resumen Peso'!$B$1:$D$65536,3,0)*$C$14</f>
        <v>14383.216353819787</v>
      </c>
      <c r="H461" s="40"/>
      <c r="I461" s="41"/>
      <c r="J461" s="42">
        <f>+VLOOKUP(C461,'[14]Resumen Peso'!$B$1:$D$65536,3,0)</f>
        <v>11036.606395190918</v>
      </c>
    </row>
    <row r="462" spans="1:10" x14ac:dyDescent="0.25">
      <c r="A462" s="26"/>
      <c r="B462" s="34">
        <f t="shared" si="6"/>
        <v>446</v>
      </c>
      <c r="C462" s="35" t="s">
        <v>469</v>
      </c>
      <c r="D462" s="36" t="str">
        <f>+"Torre de anclaje, retención intermedia y terminal (15°) Tipo R"&amp;IF(MID(C462,3,3)="220","C",IF(MID(C462,3,3)="138","S",""))&amp;IF(MID(C462,10,1)="D",2,1)&amp;RIGHT(C462,2)</f>
        <v>Torre de anclaje, retención intermedia y terminal (15°) Tipo RS1-3</v>
      </c>
      <c r="E462" s="37" t="s">
        <v>2918</v>
      </c>
      <c r="F462" s="38">
        <v>0</v>
      </c>
      <c r="G462" s="39">
        <f>VLOOKUP(C462,'[14]Resumen Peso'!$B$1:$D$65536,3,0)*$C$14</f>
        <v>14848.526245023317</v>
      </c>
      <c r="H462" s="40"/>
      <c r="I462" s="41"/>
      <c r="J462" s="42">
        <f>+VLOOKUP(C462,'[14]Resumen Peso'!$B$1:$D$65536,3,0)</f>
        <v>11393.650466188197</v>
      </c>
    </row>
    <row r="463" spans="1:10" x14ac:dyDescent="0.25">
      <c r="A463" s="26"/>
      <c r="B463" s="34">
        <f t="shared" si="6"/>
        <v>447</v>
      </c>
      <c r="C463" s="35" t="s">
        <v>470</v>
      </c>
      <c r="D463" s="36" t="str">
        <f>+"Torre de anclaje, retención intermedia y terminal (15°) Tipo R"&amp;IF(MID(C463,3,3)="220","C",IF(MID(C463,3,3)="138","S",""))&amp;IF(MID(C463,10,1)="D",2,1)&amp;RIGHT(C463,2)</f>
        <v>Torre de anclaje, retención intermedia y terminal (15°) Tipo RS1±0</v>
      </c>
      <c r="E463" s="37" t="s">
        <v>2918</v>
      </c>
      <c r="F463" s="38">
        <v>0</v>
      </c>
      <c r="G463" s="39">
        <f>VLOOKUP(C463,'[14]Resumen Peso'!$B$1:$D$65536,3,0)*$C$14</f>
        <v>16553.540964351523</v>
      </c>
      <c r="H463" s="40"/>
      <c r="I463" s="41"/>
      <c r="J463" s="42">
        <f>+VLOOKUP(C463,'[14]Resumen Peso'!$B$1:$D$65536,3,0)</f>
        <v>12701.951467322404</v>
      </c>
    </row>
    <row r="464" spans="1:10" x14ac:dyDescent="0.25">
      <c r="A464" s="26"/>
      <c r="B464" s="34">
        <f t="shared" si="6"/>
        <v>448</v>
      </c>
      <c r="C464" s="35" t="s">
        <v>471</v>
      </c>
      <c r="D464" s="36" t="str">
        <f>+"Torre de anclaje, retención intermedia y terminal (15°) Tipo R"&amp;IF(MID(C464,3,3)="220","C",IF(MID(C464,3,3)="138","S",""))&amp;IF(MID(C464,10,1)="D",2,1)&amp;RIGHT(C464,2)</f>
        <v>Torre de anclaje, retención intermedia y terminal (15°) Tipo RS1+3</v>
      </c>
      <c r="E464" s="37" t="s">
        <v>2918</v>
      </c>
      <c r="F464" s="38">
        <v>0</v>
      </c>
      <c r="G464" s="39">
        <f>VLOOKUP(C464,'[14]Resumen Peso'!$B$1:$D$65536,3,0)*$C$14</f>
        <v>18258.555683679726</v>
      </c>
      <c r="H464" s="40"/>
      <c r="I464" s="41"/>
      <c r="J464" s="42">
        <f>+VLOOKUP(C464,'[14]Resumen Peso'!$B$1:$D$65536,3,0)</f>
        <v>14010.252468456611</v>
      </c>
    </row>
    <row r="465" spans="1:10" x14ac:dyDescent="0.25">
      <c r="A465" s="26"/>
      <c r="B465" s="34">
        <f t="shared" si="6"/>
        <v>449</v>
      </c>
      <c r="C465" s="35" t="s">
        <v>472</v>
      </c>
      <c r="D465" s="36" t="str">
        <f>+"Torre de suspensión tipo S"&amp;IF(MID(C465,3,3)="220","C",IF(MID(C465,3,3)="138","S",""))&amp;IF(MID(C465,10,1)="D",2,1)&amp;" (5°)Tipo S"&amp;IF(MID(C465,3,3)="220","C",IF(MID(C465,3,3)="138","S",""))&amp;IF(MID(C465,10,1)="D",2,1)&amp;RIGHT(C465,2)</f>
        <v>Torre de suspensión tipo SS1 (5°)Tipo SS1-6</v>
      </c>
      <c r="E465" s="37" t="s">
        <v>2918</v>
      </c>
      <c r="F465" s="38">
        <v>0</v>
      </c>
      <c r="G465" s="39">
        <f>VLOOKUP(C465,'[14]Resumen Peso'!$B$1:$D$65536,3,0)*$C$14</f>
        <v>4474.2412109586912</v>
      </c>
      <c r="H465" s="40"/>
      <c r="I465" s="41"/>
      <c r="J465" s="42">
        <f>+VLOOKUP(C465,'[14]Resumen Peso'!$B$1:$D$65536,3,0)</f>
        <v>3433.1986634810901</v>
      </c>
    </row>
    <row r="466" spans="1:10" x14ac:dyDescent="0.25">
      <c r="A466" s="26"/>
      <c r="B466" s="34">
        <f t="shared" ref="B466:B529" si="7">1+B465</f>
        <v>450</v>
      </c>
      <c r="C466" s="35" t="s">
        <v>473</v>
      </c>
      <c r="D466" s="36" t="str">
        <f>+"Torre de suspensión tipo S"&amp;IF(MID(C466,3,3)="220","C",IF(MID(C466,3,3)="138","S",""))&amp;IF(MID(C466,10,1)="D",2,1)&amp;" (5°)Tipo S"&amp;IF(MID(C466,3,3)="220","C",IF(MID(C466,3,3)="138","S",""))&amp;IF(MID(C466,10,1)="D",2,1)&amp;RIGHT(C466,2)</f>
        <v>Torre de suspensión tipo SS1 (5°)Tipo SS1-3</v>
      </c>
      <c r="E466" s="37" t="s">
        <v>2918</v>
      </c>
      <c r="F466" s="38">
        <v>0</v>
      </c>
      <c r="G466" s="39">
        <f>VLOOKUP(C466,'[14]Resumen Peso'!$B$1:$D$65536,3,0)*$C$14</f>
        <v>5119.1768810067906</v>
      </c>
      <c r="H466" s="40"/>
      <c r="I466" s="41"/>
      <c r="J466" s="42">
        <f>+VLOOKUP(C466,'[14]Resumen Peso'!$B$1:$D$65536,3,0)</f>
        <v>3928.0741465053911</v>
      </c>
    </row>
    <row r="467" spans="1:10" x14ac:dyDescent="0.25">
      <c r="A467" s="26"/>
      <c r="B467" s="34">
        <f t="shared" si="7"/>
        <v>451</v>
      </c>
      <c r="C467" s="35" t="s">
        <v>474</v>
      </c>
      <c r="D467" s="36" t="str">
        <f>+"Torre de suspensión tipo S"&amp;IF(MID(C467,3,3)="220","C",IF(MID(C467,3,3)="138","S",""))&amp;IF(MID(C467,10,1)="D",2,1)&amp;" (5°)Tipo S"&amp;IF(MID(C467,3,3)="220","C",IF(MID(C467,3,3)="138","S",""))&amp;IF(MID(C467,10,1)="D",2,1)&amp;RIGHT(C467,2)</f>
        <v>Torre de suspensión tipo SS1 (5°)Tipo SS1±0</v>
      </c>
      <c r="E467" s="37" t="s">
        <v>2918</v>
      </c>
      <c r="F467" s="38">
        <v>0</v>
      </c>
      <c r="G467" s="39">
        <f>VLOOKUP(C467,'[14]Resumen Peso'!$B$1:$D$65536,3,0)*$C$14</f>
        <v>5758.3541968580321</v>
      </c>
      <c r="H467" s="40"/>
      <c r="I467" s="41"/>
      <c r="J467" s="42">
        <f>+VLOOKUP(C467,'[14]Resumen Peso'!$B$1:$D$65536,3,0)</f>
        <v>4418.5310984312609</v>
      </c>
    </row>
    <row r="468" spans="1:10" x14ac:dyDescent="0.25">
      <c r="A468" s="26"/>
      <c r="B468" s="34">
        <f t="shared" si="7"/>
        <v>452</v>
      </c>
      <c r="C468" s="35" t="s">
        <v>475</v>
      </c>
      <c r="D468" s="36" t="str">
        <f>+"Torre de suspensión tipo S"&amp;IF(MID(C468,3,3)="220","C",IF(MID(C468,3,3)="138","S",""))&amp;IF(MID(C468,10,1)="D",2,1)&amp;" (5°)Tipo S"&amp;IF(MID(C468,3,3)="220","C",IF(MID(C468,3,3)="138","S",""))&amp;IF(MID(C468,10,1)="D",2,1)&amp;RIGHT(C468,2)</f>
        <v>Torre de suspensión tipo SS1 (5°)Tipo SS1+3</v>
      </c>
      <c r="E468" s="37" t="s">
        <v>2918</v>
      </c>
      <c r="F468" s="38">
        <v>0</v>
      </c>
      <c r="G468" s="39">
        <f>VLOOKUP(C468,'[14]Resumen Peso'!$B$1:$D$65536,3,0)*$C$14</f>
        <v>6391.7731585124156</v>
      </c>
      <c r="H468" s="40"/>
      <c r="I468" s="41"/>
      <c r="J468" s="42">
        <f>+VLOOKUP(C468,'[14]Resumen Peso'!$B$1:$D$65536,3,0)</f>
        <v>4904.5695192587</v>
      </c>
    </row>
    <row r="469" spans="1:10" x14ac:dyDescent="0.25">
      <c r="A469" s="26"/>
      <c r="B469" s="34">
        <f t="shared" si="7"/>
        <v>453</v>
      </c>
      <c r="C469" s="35" t="s">
        <v>476</v>
      </c>
      <c r="D469" s="36" t="str">
        <f>+"Torre de suspensión tipo S"&amp;IF(MID(C469,3,3)="220","C",IF(MID(C469,3,3)="138","S",""))&amp;IF(MID(C469,10,1)="D",2,1)&amp;" (5°)Tipo S"&amp;IF(MID(C469,3,3)="220","C",IF(MID(C469,3,3)="138","S",""))&amp;IF(MID(C469,10,1)="D",2,1)&amp;RIGHT(C469,2)</f>
        <v>Torre de suspensión tipo SS1 (5°)Tipo SS1+6</v>
      </c>
      <c r="E469" s="37" t="s">
        <v>2918</v>
      </c>
      <c r="F469" s="38">
        <v>0</v>
      </c>
      <c r="G469" s="39">
        <f>VLOOKUP(C469,'[14]Resumen Peso'!$B$1:$D$65536,3,0)*$C$14</f>
        <v>7025.1921201667983</v>
      </c>
      <c r="H469" s="40"/>
      <c r="I469" s="41"/>
      <c r="J469" s="42">
        <f>+VLOOKUP(C469,'[14]Resumen Peso'!$B$1:$D$65536,3,0)</f>
        <v>5390.6079400861381</v>
      </c>
    </row>
    <row r="470" spans="1:10" x14ac:dyDescent="0.25">
      <c r="A470" s="26"/>
      <c r="B470" s="34">
        <f t="shared" si="7"/>
        <v>454</v>
      </c>
      <c r="C470" s="35" t="s">
        <v>477</v>
      </c>
      <c r="D470" s="36" t="str">
        <f>+"Torre de ángulo menor tipo A"&amp;IF(MID(C470,3,3)="220","C",IF(MID(C470,3,3)="138","S",""))&amp;IF(MID(C470,10,1)="D",2,1)&amp;" (30°)Tipo A"&amp;IF(MID(C470,3,3)="220","C",IF(MID(C470,3,3)="138","S",""))&amp;IF(MID(C470,10,1)="D",2,1)&amp;RIGHT(C470,2)</f>
        <v>Torre de ángulo menor tipo AS1 (30°)Tipo AS1-3</v>
      </c>
      <c r="E470" s="37" t="s">
        <v>2918</v>
      </c>
      <c r="F470" s="38">
        <v>0</v>
      </c>
      <c r="G470" s="39">
        <f>VLOOKUP(C470,'[14]Resumen Peso'!$B$1:$D$65536,3,0)*$C$14</f>
        <v>7875.8046854182739</v>
      </c>
      <c r="H470" s="40"/>
      <c r="I470" s="41"/>
      <c r="J470" s="42">
        <f>+VLOOKUP(C470,'[14]Resumen Peso'!$B$1:$D$65536,3,0)</f>
        <v>6043.3045168842073</v>
      </c>
    </row>
    <row r="471" spans="1:10" x14ac:dyDescent="0.25">
      <c r="A471" s="26"/>
      <c r="B471" s="34">
        <f t="shared" si="7"/>
        <v>455</v>
      </c>
      <c r="C471" s="35" t="s">
        <v>478</v>
      </c>
      <c r="D471" s="36" t="str">
        <f>+"Torre de ángulo menor tipo A"&amp;IF(MID(C471,3,3)="220","C",IF(MID(C471,3,3)="138","S",""))&amp;IF(MID(C471,10,1)="D",2,1)&amp;" (30°)Tipo A"&amp;IF(MID(C471,3,3)="220","C",IF(MID(C471,3,3)="138","S",""))&amp;IF(MID(C471,10,1)="D",2,1)&amp;RIGHT(C471,2)</f>
        <v>Torre de ángulo menor tipo AS1 (30°)Tipo AS1±0</v>
      </c>
      <c r="E471" s="37" t="s">
        <v>2918</v>
      </c>
      <c r="F471" s="38">
        <v>0</v>
      </c>
      <c r="G471" s="39">
        <f>VLOOKUP(C471,'[14]Resumen Peso'!$B$1:$D$65536,3,0)*$C$14</f>
        <v>8741.1816708304923</v>
      </c>
      <c r="H471" s="40"/>
      <c r="I471" s="41"/>
      <c r="J471" s="42">
        <f>+VLOOKUP(C471,'[14]Resumen Peso'!$B$1:$D$65536,3,0)</f>
        <v>6707.330207418654</v>
      </c>
    </row>
    <row r="472" spans="1:10" x14ac:dyDescent="0.25">
      <c r="A472" s="26"/>
      <c r="B472" s="34">
        <f t="shared" si="7"/>
        <v>456</v>
      </c>
      <c r="C472" s="35" t="s">
        <v>479</v>
      </c>
      <c r="D472" s="36" t="str">
        <f>+"Torre de ángulo menor tipo A"&amp;IF(MID(C472,3,3)="220","C",IF(MID(C472,3,3)="138","S",""))&amp;IF(MID(C472,10,1)="D",2,1)&amp;" (30°)Tipo A"&amp;IF(MID(C472,3,3)="220","C",IF(MID(C472,3,3)="138","S",""))&amp;IF(MID(C472,10,1)="D",2,1)&amp;RIGHT(C472,2)</f>
        <v>Torre de ángulo menor tipo AS1 (30°)Tipo AS1+3</v>
      </c>
      <c r="E472" s="37" t="s">
        <v>2918</v>
      </c>
      <c r="F472" s="38">
        <v>0</v>
      </c>
      <c r="G472" s="39">
        <f>VLOOKUP(C472,'[14]Resumen Peso'!$B$1:$D$65536,3,0)*$C$14</f>
        <v>9606.5586562427106</v>
      </c>
      <c r="H472" s="40"/>
      <c r="I472" s="41"/>
      <c r="J472" s="42">
        <f>+VLOOKUP(C472,'[14]Resumen Peso'!$B$1:$D$65536,3,0)</f>
        <v>7371.3558979531008</v>
      </c>
    </row>
    <row r="473" spans="1:10" x14ac:dyDescent="0.25">
      <c r="A473" s="26"/>
      <c r="B473" s="34">
        <f t="shared" si="7"/>
        <v>457</v>
      </c>
      <c r="C473" s="35" t="s">
        <v>480</v>
      </c>
      <c r="D473" s="36" t="str">
        <f>+"Torre de ángulo mayor tipo B"&amp;IF(MID(C473,3,3)="220","C",IF(MID(C473,3,3)="138","S",""))&amp;IF(MID(C473,10,1)="D",2,1)&amp;" (65°)Tipo B"&amp;IF(MID(C473,3,3)="220","C",IF(MID(C473,3,3)="138","S",""))&amp;IF(MID(C473,10,1)="D",2,1)&amp;RIGHT(C473,2)</f>
        <v>Torre de ángulo mayor tipo BS1 (65°)Tipo BS1-3</v>
      </c>
      <c r="E473" s="37" t="s">
        <v>2918</v>
      </c>
      <c r="F473" s="38">
        <v>0</v>
      </c>
      <c r="G473" s="39">
        <f>VLOOKUP(C473,'[14]Resumen Peso'!$B$1:$D$65536,3,0)*$C$14</f>
        <v>10628.33286410943</v>
      </c>
      <c r="H473" s="40"/>
      <c r="I473" s="41"/>
      <c r="J473" s="42">
        <f>+VLOOKUP(C473,'[14]Resumen Peso'!$B$1:$D$65536,3,0)</f>
        <v>8155.3891405586828</v>
      </c>
    </row>
    <row r="474" spans="1:10" x14ac:dyDescent="0.25">
      <c r="A474" s="26"/>
      <c r="B474" s="34">
        <f t="shared" si="7"/>
        <v>458</v>
      </c>
      <c r="C474" s="35" t="s">
        <v>481</v>
      </c>
      <c r="D474" s="36" t="str">
        <f>+"Torre de ángulo mayor tipo B"&amp;IF(MID(C474,3,3)="220","C",IF(MID(C474,3,3)="138","S",""))&amp;IF(MID(C474,10,1)="D",2,1)&amp;" (65°)Tipo B"&amp;IF(MID(C474,3,3)="220","C",IF(MID(C474,3,3)="138","S",""))&amp;IF(MID(C474,10,1)="D",2,1)&amp;RIGHT(C474,2)</f>
        <v>Torre de ángulo mayor tipo BS1 (65°)Tipo BS1±0</v>
      </c>
      <c r="E474" s="37" t="s">
        <v>2918</v>
      </c>
      <c r="F474" s="38">
        <v>0</v>
      </c>
      <c r="G474" s="39">
        <f>VLOOKUP(C474,'[14]Resumen Peso'!$B$1:$D$65536,3,0)*$C$14</f>
        <v>11835.559982304489</v>
      </c>
      <c r="H474" s="40"/>
      <c r="I474" s="41"/>
      <c r="J474" s="42">
        <f>+VLOOKUP(C474,'[14]Resumen Peso'!$B$1:$D$65536,3,0)</f>
        <v>9081.7251008448584</v>
      </c>
    </row>
    <row r="475" spans="1:10" x14ac:dyDescent="0.25">
      <c r="A475" s="26"/>
      <c r="B475" s="34">
        <f t="shared" si="7"/>
        <v>459</v>
      </c>
      <c r="C475" s="35" t="s">
        <v>482</v>
      </c>
      <c r="D475" s="36" t="str">
        <f>+"Torre de ángulo mayor tipo B"&amp;IF(MID(C475,3,3)="220","C",IF(MID(C475,3,3)="138","S",""))&amp;IF(MID(C475,10,1)="D",2,1)&amp;" (65°)Tipo B"&amp;IF(MID(C475,3,3)="220","C",IF(MID(C475,3,3)="138","S",""))&amp;IF(MID(C475,10,1)="D",2,1)&amp;RIGHT(C475,2)</f>
        <v>Torre de ángulo mayor tipo BS1 (65°)Tipo BS1+3</v>
      </c>
      <c r="E475" s="37" t="s">
        <v>2918</v>
      </c>
      <c r="F475" s="38">
        <v>0</v>
      </c>
      <c r="G475" s="39">
        <f>VLOOKUP(C475,'[14]Resumen Peso'!$B$1:$D$65536,3,0)*$C$14</f>
        <v>13255.827180181028</v>
      </c>
      <c r="H475" s="40"/>
      <c r="I475" s="41"/>
      <c r="J475" s="42">
        <f>+VLOOKUP(C475,'[14]Resumen Peso'!$B$1:$D$65536,3,0)</f>
        <v>10171.532112946243</v>
      </c>
    </row>
    <row r="476" spans="1:10" x14ac:dyDescent="0.25">
      <c r="A476" s="26"/>
      <c r="B476" s="34">
        <f t="shared" si="7"/>
        <v>460</v>
      </c>
      <c r="C476" s="35" t="s">
        <v>483</v>
      </c>
      <c r="D476" s="36" t="str">
        <f>+"Torre de anclaje, retención intermedia y terminal (15°) Tipo R"&amp;IF(MID(C476,3,3)="220","C",IF(MID(C476,3,3)="138","S",""))&amp;IF(MID(C476,10,1)="D",2,1)&amp;RIGHT(C476,2)</f>
        <v>Torre de anclaje, retención intermedia y terminal (15°) Tipo RS1-3</v>
      </c>
      <c r="E476" s="37" t="s">
        <v>2918</v>
      </c>
      <c r="F476" s="38">
        <v>0</v>
      </c>
      <c r="G476" s="39">
        <f>VLOOKUP(C476,'[14]Resumen Peso'!$B$1:$D$65536,3,0)*$C$14</f>
        <v>13684.665025019864</v>
      </c>
      <c r="H476" s="40"/>
      <c r="I476" s="41"/>
      <c r="J476" s="42">
        <f>+VLOOKUP(C476,'[14]Resumen Peso'!$B$1:$D$65536,3,0)</f>
        <v>10500.590258525152</v>
      </c>
    </row>
    <row r="477" spans="1:10" x14ac:dyDescent="0.25">
      <c r="A477" s="26"/>
      <c r="B477" s="34">
        <f t="shared" si="7"/>
        <v>461</v>
      </c>
      <c r="C477" s="35" t="s">
        <v>484</v>
      </c>
      <c r="D477" s="36" t="str">
        <f>+"Torre de anclaje, retención intermedia y terminal (15°) Tipo R"&amp;IF(MID(C477,3,3)="220","C",IF(MID(C477,3,3)="138","S",""))&amp;IF(MID(C477,10,1)="D",2,1)&amp;RIGHT(C477,2)</f>
        <v>Torre de anclaje, retención intermedia y terminal (15°) Tipo RS1±0</v>
      </c>
      <c r="E477" s="37" t="s">
        <v>2918</v>
      </c>
      <c r="F477" s="38">
        <v>0</v>
      </c>
      <c r="G477" s="39">
        <f>VLOOKUP(C477,'[14]Resumen Peso'!$B$1:$D$65536,3,0)*$C$14</f>
        <v>15256.036817190483</v>
      </c>
      <c r="H477" s="40"/>
      <c r="I477" s="41"/>
      <c r="J477" s="42">
        <f>+VLOOKUP(C477,'[14]Resumen Peso'!$B$1:$D$65536,3,0)</f>
        <v>11706.343654989021</v>
      </c>
    </row>
    <row r="478" spans="1:10" x14ac:dyDescent="0.25">
      <c r="A478" s="26"/>
      <c r="B478" s="34">
        <f t="shared" si="7"/>
        <v>462</v>
      </c>
      <c r="C478" s="35" t="s">
        <v>485</v>
      </c>
      <c r="D478" s="36" t="str">
        <f>+"Torre de anclaje, retención intermedia y terminal (15°) Tipo R"&amp;IF(MID(C478,3,3)="220","C",IF(MID(C478,3,3)="138","S",""))&amp;IF(MID(C478,10,1)="D",2,1)&amp;RIGHT(C478,2)</f>
        <v>Torre de anclaje, retención intermedia y terminal (15°) Tipo RS1+3</v>
      </c>
      <c r="E478" s="37" t="s">
        <v>2918</v>
      </c>
      <c r="F478" s="38">
        <v>0</v>
      </c>
      <c r="G478" s="39">
        <f>VLOOKUP(C478,'[14]Resumen Peso'!$B$1:$D$65536,3,0)*$C$14</f>
        <v>16827.408609361104</v>
      </c>
      <c r="H478" s="40"/>
      <c r="I478" s="41"/>
      <c r="J478" s="42">
        <f>+VLOOKUP(C478,'[14]Resumen Peso'!$B$1:$D$65536,3,0)</f>
        <v>12912.097051452891</v>
      </c>
    </row>
    <row r="479" spans="1:10" x14ac:dyDescent="0.25">
      <c r="A479" s="26"/>
      <c r="B479" s="34">
        <f t="shared" si="7"/>
        <v>463</v>
      </c>
      <c r="C479" s="35" t="s">
        <v>486</v>
      </c>
      <c r="D479" s="36" t="str">
        <f>+"Torre de suspensión tipo S"&amp;IF(MID(C479,3,3)="220","C",IF(MID(C479,3,3)="138","S",""))&amp;IF(MID(C479,10,1)="D",2,1)&amp;" (5°)Tipo S"&amp;IF(MID(C479,3,3)="220","C",IF(MID(C479,3,3)="138","S",""))&amp;IF(MID(C479,10,1)="D",2,1)&amp;RIGHT(C479,2)</f>
        <v>Torre de suspensión tipo SS2 (5°)Tipo SS2-6</v>
      </c>
      <c r="E479" s="37" t="s">
        <v>2918</v>
      </c>
      <c r="F479" s="38">
        <v>0</v>
      </c>
      <c r="G479" s="39">
        <f>VLOOKUP(C479,'[14]Resumen Peso'!$B$1:$D$65536,3,0)*$C$14</f>
        <v>6714.6814990375206</v>
      </c>
      <c r="H479" s="40"/>
      <c r="I479" s="41"/>
      <c r="J479" s="42">
        <f>+VLOOKUP(C479,'[14]Resumen Peso'!$B$1:$D$65536,3,0)</f>
        <v>5152.3452718047156</v>
      </c>
    </row>
    <row r="480" spans="1:10" x14ac:dyDescent="0.25">
      <c r="A480" s="26"/>
      <c r="B480" s="34">
        <f t="shared" si="7"/>
        <v>464</v>
      </c>
      <c r="C480" s="35" t="s">
        <v>487</v>
      </c>
      <c r="D480" s="36" t="str">
        <f>+"Torre de suspensión tipo S"&amp;IF(MID(C480,3,3)="220","C",IF(MID(C480,3,3)="138","S",""))&amp;IF(MID(C480,10,1)="D",2,1)&amp;" (5°)Tipo S"&amp;IF(MID(C480,3,3)="220","C",IF(MID(C480,3,3)="138","S",""))&amp;IF(MID(C480,10,1)="D",2,1)&amp;RIGHT(C480,2)</f>
        <v>Torre de suspensión tipo SS2 (5°)Tipo SS2-3</v>
      </c>
      <c r="E480" s="37" t="s">
        <v>2918</v>
      </c>
      <c r="F480" s="38">
        <v>0</v>
      </c>
      <c r="G480" s="39">
        <f>VLOOKUP(C480,'[14]Resumen Peso'!$B$1:$D$65536,3,0)*$C$14</f>
        <v>7682.5635169168027</v>
      </c>
      <c r="H480" s="40"/>
      <c r="I480" s="41"/>
      <c r="J480" s="42">
        <f>+VLOOKUP(C480,'[14]Resumen Peso'!$B$1:$D$65536,3,0)</f>
        <v>5895.025671344134</v>
      </c>
    </row>
    <row r="481" spans="1:10" x14ac:dyDescent="0.25">
      <c r="A481" s="26"/>
      <c r="B481" s="34">
        <f t="shared" si="7"/>
        <v>465</v>
      </c>
      <c r="C481" s="35" t="s">
        <v>488</v>
      </c>
      <c r="D481" s="36" t="str">
        <f>+"Torre de suspensión tipo S"&amp;IF(MID(C481,3,3)="220","C",IF(MID(C481,3,3)="138","S",""))&amp;IF(MID(C481,10,1)="D",2,1)&amp;" (5°)Tipo S"&amp;IF(MID(C481,3,3)="220","C",IF(MID(C481,3,3)="138","S",""))&amp;IF(MID(C481,10,1)="D",2,1)&amp;RIGHT(C481,2)</f>
        <v>Torre de suspensión tipo SS2 (5°)Tipo SS2±0</v>
      </c>
      <c r="E481" s="37" t="s">
        <v>2918</v>
      </c>
      <c r="F481" s="38">
        <v>0</v>
      </c>
      <c r="G481" s="39">
        <f>VLOOKUP(C481,'[14]Resumen Peso'!$B$1:$D$65536,3,0)*$C$14</f>
        <v>8641.8037310650197</v>
      </c>
      <c r="H481" s="40"/>
      <c r="I481" s="41"/>
      <c r="J481" s="42">
        <f>+VLOOKUP(C481,'[14]Resumen Peso'!$B$1:$D$65536,3,0)</f>
        <v>6631.074995887665</v>
      </c>
    </row>
    <row r="482" spans="1:10" x14ac:dyDescent="0.25">
      <c r="A482" s="26"/>
      <c r="B482" s="34">
        <f t="shared" si="7"/>
        <v>466</v>
      </c>
      <c r="C482" s="35" t="s">
        <v>489</v>
      </c>
      <c r="D482" s="36" t="str">
        <f>+"Torre de suspensión tipo S"&amp;IF(MID(C482,3,3)="220","C",IF(MID(C482,3,3)="138","S",""))&amp;IF(MID(C482,10,1)="D",2,1)&amp;" (5°)Tipo S"&amp;IF(MID(C482,3,3)="220","C",IF(MID(C482,3,3)="138","S",""))&amp;IF(MID(C482,10,1)="D",2,1)&amp;RIGHT(C482,2)</f>
        <v>Torre de suspensión tipo SS2 (5°)Tipo SS2+3</v>
      </c>
      <c r="E482" s="37" t="s">
        <v>2918</v>
      </c>
      <c r="F482" s="38">
        <v>0</v>
      </c>
      <c r="G482" s="39">
        <f>VLOOKUP(C482,'[14]Resumen Peso'!$B$1:$D$65536,3,0)*$C$14</f>
        <v>9592.4021414821727</v>
      </c>
      <c r="H482" s="40"/>
      <c r="I482" s="41"/>
      <c r="J482" s="42">
        <f>+VLOOKUP(C482,'[14]Resumen Peso'!$B$1:$D$65536,3,0)</f>
        <v>7360.4932454353084</v>
      </c>
    </row>
    <row r="483" spans="1:10" x14ac:dyDescent="0.25">
      <c r="A483" s="26"/>
      <c r="B483" s="34">
        <f t="shared" si="7"/>
        <v>467</v>
      </c>
      <c r="C483" s="35" t="s">
        <v>490</v>
      </c>
      <c r="D483" s="36" t="str">
        <f>+"Torre de suspensión tipo S"&amp;IF(MID(C483,3,3)="220","C",IF(MID(C483,3,3)="138","S",""))&amp;IF(MID(C483,10,1)="D",2,1)&amp;" (5°)Tipo S"&amp;IF(MID(C483,3,3)="220","C",IF(MID(C483,3,3)="138","S",""))&amp;IF(MID(C483,10,1)="D",2,1)&amp;RIGHT(C483,2)</f>
        <v>Torre de suspensión tipo SS2 (5°)Tipo SS2+6</v>
      </c>
      <c r="E483" s="37" t="s">
        <v>2918</v>
      </c>
      <c r="F483" s="38">
        <v>0</v>
      </c>
      <c r="G483" s="39">
        <f>VLOOKUP(C483,'[14]Resumen Peso'!$B$1:$D$65536,3,0)*$C$14</f>
        <v>10543.000551899324</v>
      </c>
      <c r="H483" s="40"/>
      <c r="I483" s="41"/>
      <c r="J483" s="42">
        <f>+VLOOKUP(C483,'[14]Resumen Peso'!$B$1:$D$65536,3,0)</f>
        <v>8089.9114949829509</v>
      </c>
    </row>
    <row r="484" spans="1:10" x14ac:dyDescent="0.25">
      <c r="A484" s="26"/>
      <c r="B484" s="34">
        <f t="shared" si="7"/>
        <v>468</v>
      </c>
      <c r="C484" s="35" t="s">
        <v>491</v>
      </c>
      <c r="D484" s="36" t="str">
        <f>+"Torre de ángulo menor tipo A"&amp;IF(MID(C484,3,3)="220","C",IF(MID(C484,3,3)="138","S",""))&amp;IF(MID(C484,10,1)="D",2,1)&amp;" (30°)Tipo A"&amp;IF(MID(C484,3,3)="220","C",IF(MID(C484,3,3)="138","S",""))&amp;IF(MID(C484,10,1)="D",2,1)&amp;RIGHT(C484,2)</f>
        <v>Torre de ángulo menor tipo AS2 (30°)Tipo AS2-3</v>
      </c>
      <c r="E484" s="37" t="s">
        <v>2918</v>
      </c>
      <c r="F484" s="38">
        <v>0</v>
      </c>
      <c r="G484" s="39">
        <f>VLOOKUP(C484,'[14]Resumen Peso'!$B$1:$D$65536,3,0)*$C$14</f>
        <v>11819.550515444787</v>
      </c>
      <c r="H484" s="40"/>
      <c r="I484" s="41"/>
      <c r="J484" s="42">
        <f>+VLOOKUP(C484,'[14]Resumen Peso'!$B$1:$D$65536,3,0)</f>
        <v>9069.440631225485</v>
      </c>
    </row>
    <row r="485" spans="1:10" x14ac:dyDescent="0.25">
      <c r="A485" s="26"/>
      <c r="B485" s="34">
        <f t="shared" si="7"/>
        <v>469</v>
      </c>
      <c r="C485" s="35" t="s">
        <v>492</v>
      </c>
      <c r="D485" s="36" t="str">
        <f>+"Torre de ángulo menor tipo A"&amp;IF(MID(C485,3,3)="220","C",IF(MID(C485,3,3)="138","S",""))&amp;IF(MID(C485,10,1)="D",2,1)&amp;" (30°)Tipo A"&amp;IF(MID(C485,3,3)="220","C",IF(MID(C485,3,3)="138","S",""))&amp;IF(MID(C485,10,1)="D",2,1)&amp;RIGHT(C485,2)</f>
        <v>Torre de ángulo menor tipo AS2 (30°)Tipo AS2±0</v>
      </c>
      <c r="E485" s="37" t="s">
        <v>2918</v>
      </c>
      <c r="F485" s="38">
        <v>0</v>
      </c>
      <c r="G485" s="39">
        <f>VLOOKUP(C485,'[14]Resumen Peso'!$B$1:$D$65536,3,0)*$C$14</f>
        <v>13118.258063756701</v>
      </c>
      <c r="H485" s="40"/>
      <c r="I485" s="41"/>
      <c r="J485" s="42">
        <f>+VLOOKUP(C485,'[14]Resumen Peso'!$B$1:$D$65536,3,0)</f>
        <v>10065.971843757476</v>
      </c>
    </row>
    <row r="486" spans="1:10" x14ac:dyDescent="0.25">
      <c r="A486" s="26"/>
      <c r="B486" s="34">
        <f t="shared" si="7"/>
        <v>470</v>
      </c>
      <c r="C486" s="35" t="s">
        <v>493</v>
      </c>
      <c r="D486" s="36" t="str">
        <f>+"Torre de ángulo menor tipo A"&amp;IF(MID(C486,3,3)="220","C",IF(MID(C486,3,3)="138","S",""))&amp;IF(MID(C486,10,1)="D",2,1)&amp;" (30°)Tipo A"&amp;IF(MID(C486,3,3)="220","C",IF(MID(C486,3,3)="138","S",""))&amp;IF(MID(C486,10,1)="D",2,1)&amp;RIGHT(C486,2)</f>
        <v>Torre de ángulo menor tipo AS2 (30°)Tipo AS2+3</v>
      </c>
      <c r="E486" s="37" t="s">
        <v>2918</v>
      </c>
      <c r="F486" s="38">
        <v>0</v>
      </c>
      <c r="G486" s="39">
        <f>VLOOKUP(C486,'[14]Resumen Peso'!$B$1:$D$65536,3,0)*$C$14</f>
        <v>14416.965612068616</v>
      </c>
      <c r="H486" s="40"/>
      <c r="I486" s="41"/>
      <c r="J486" s="42">
        <f>+VLOOKUP(C486,'[14]Resumen Peso'!$B$1:$D$65536,3,0)</f>
        <v>11062.503056289466</v>
      </c>
    </row>
    <row r="487" spans="1:10" x14ac:dyDescent="0.25">
      <c r="A487" s="26"/>
      <c r="B487" s="34">
        <f t="shared" si="7"/>
        <v>471</v>
      </c>
      <c r="C487" s="35" t="s">
        <v>494</v>
      </c>
      <c r="D487" s="36" t="str">
        <f>+"Torre de ángulo mayor tipo B"&amp;IF(MID(C487,3,3)="220","C",IF(MID(C487,3,3)="138","S",""))&amp;IF(MID(C487,10,1)="D",2,1)&amp;" (65°)Tipo B"&amp;IF(MID(C487,3,3)="220","C",IF(MID(C487,3,3)="138","S",""))&amp;IF(MID(C487,10,1)="D",2,1)&amp;RIGHT(C487,2)</f>
        <v>Torre de ángulo mayor tipo BS2 (65°)Tipo BS2-3</v>
      </c>
      <c r="E487" s="37" t="s">
        <v>2918</v>
      </c>
      <c r="F487" s="38">
        <v>0</v>
      </c>
      <c r="G487" s="39">
        <f>VLOOKUP(C487,'[14]Resumen Peso'!$B$1:$D$65536,3,0)*$C$14</f>
        <v>15950.385033657263</v>
      </c>
      <c r="H487" s="40"/>
      <c r="I487" s="41"/>
      <c r="J487" s="42">
        <f>+VLOOKUP(C487,'[14]Resumen Peso'!$B$1:$D$65536,3,0)</f>
        <v>12239.134637049965</v>
      </c>
    </row>
    <row r="488" spans="1:10" x14ac:dyDescent="0.25">
      <c r="A488" s="26"/>
      <c r="B488" s="34">
        <f t="shared" si="7"/>
        <v>472</v>
      </c>
      <c r="C488" s="35" t="s">
        <v>495</v>
      </c>
      <c r="D488" s="36" t="str">
        <f>+"Torre de ángulo mayor tipo B"&amp;IF(MID(C488,3,3)="220","C",IF(MID(C488,3,3)="138","S",""))&amp;IF(MID(C488,10,1)="D",2,1)&amp;" (65°)Tipo B"&amp;IF(MID(C488,3,3)="220","C",IF(MID(C488,3,3)="138","S",""))&amp;IF(MID(C488,10,1)="D",2,1)&amp;RIGHT(C488,2)</f>
        <v>Torre de ángulo mayor tipo BS2 (65°)Tipo BS2±0</v>
      </c>
      <c r="E488" s="37" t="s">
        <v>2918</v>
      </c>
      <c r="F488" s="38">
        <v>0</v>
      </c>
      <c r="G488" s="39">
        <f>VLOOKUP(C488,'[14]Resumen Peso'!$B$1:$D$65536,3,0)*$C$14</f>
        <v>17762.121418326573</v>
      </c>
      <c r="H488" s="40"/>
      <c r="I488" s="41"/>
      <c r="J488" s="42">
        <f>+VLOOKUP(C488,'[14]Resumen Peso'!$B$1:$D$65536,3,0)</f>
        <v>13629.325876447623</v>
      </c>
    </row>
    <row r="489" spans="1:10" x14ac:dyDescent="0.25">
      <c r="A489" s="26"/>
      <c r="B489" s="34">
        <f t="shared" si="7"/>
        <v>473</v>
      </c>
      <c r="C489" s="35" t="s">
        <v>496</v>
      </c>
      <c r="D489" s="36" t="str">
        <f>+"Torre de ángulo mayor tipo B"&amp;IF(MID(C489,3,3)="220","C",IF(MID(C489,3,3)="138","S",""))&amp;IF(MID(C489,10,1)="D",2,1)&amp;" (65°)Tipo B"&amp;IF(MID(C489,3,3)="220","C",IF(MID(C489,3,3)="138","S",""))&amp;IF(MID(C489,10,1)="D",2,1)&amp;RIGHT(C489,2)</f>
        <v>Torre de ángulo mayor tipo BS2 (65°)Tipo BS2+3</v>
      </c>
      <c r="E489" s="37" t="s">
        <v>2918</v>
      </c>
      <c r="F489" s="38">
        <v>0</v>
      </c>
      <c r="G489" s="39">
        <f>VLOOKUP(C489,'[14]Resumen Peso'!$B$1:$D$65536,3,0)*$C$14</f>
        <v>19893.575988525765</v>
      </c>
      <c r="H489" s="40"/>
      <c r="I489" s="41"/>
      <c r="J489" s="42">
        <f>+VLOOKUP(C489,'[14]Resumen Peso'!$B$1:$D$65536,3,0)</f>
        <v>15264.84498162134</v>
      </c>
    </row>
    <row r="490" spans="1:10" x14ac:dyDescent="0.25">
      <c r="A490" s="26"/>
      <c r="B490" s="34">
        <f t="shared" si="7"/>
        <v>474</v>
      </c>
      <c r="C490" s="35" t="s">
        <v>497</v>
      </c>
      <c r="D490" s="36" t="str">
        <f>+"Torre de anclaje, retención intermedia y terminal (15°) Tipo R"&amp;IF(MID(C490,3,3)="220","C",IF(MID(C490,3,3)="138","S",""))&amp;IF(MID(C490,10,1)="D",2,1)&amp;RIGHT(C490,2)</f>
        <v>Torre de anclaje, retención intermedia y terminal (15°) Tipo RS2-3</v>
      </c>
      <c r="E490" s="37" t="s">
        <v>2918</v>
      </c>
      <c r="F490" s="38">
        <v>0</v>
      </c>
      <c r="G490" s="39">
        <f>VLOOKUP(C490,'[14]Resumen Peso'!$B$1:$D$65536,3,0)*$C$14</f>
        <v>20537.15093387599</v>
      </c>
      <c r="H490" s="40"/>
      <c r="I490" s="41"/>
      <c r="J490" s="42">
        <f>+VLOOKUP(C490,'[14]Resumen Peso'!$B$1:$D$65536,3,0)</f>
        <v>15758.676346102664</v>
      </c>
    </row>
    <row r="491" spans="1:10" x14ac:dyDescent="0.25">
      <c r="A491" s="26"/>
      <c r="B491" s="34">
        <f t="shared" si="7"/>
        <v>475</v>
      </c>
      <c r="C491" s="35" t="s">
        <v>498</v>
      </c>
      <c r="D491" s="36" t="str">
        <f>+"Torre de anclaje, retención intermedia y terminal (15°) Tipo R"&amp;IF(MID(C491,3,3)="220","C",IF(MID(C491,3,3)="138","S",""))&amp;IF(MID(C491,10,1)="D",2,1)&amp;RIGHT(C491,2)</f>
        <v>Torre de anclaje, retención intermedia y terminal (15°) Tipo RS2±0</v>
      </c>
      <c r="E491" s="37" t="s">
        <v>2918</v>
      </c>
      <c r="F491" s="38">
        <v>0</v>
      </c>
      <c r="G491" s="39">
        <f>VLOOKUP(C491,'[14]Resumen Peso'!$B$1:$D$65536,3,0)*$C$14</f>
        <v>22895.374508222951</v>
      </c>
      <c r="H491" s="40"/>
      <c r="I491" s="41"/>
      <c r="J491" s="42">
        <f>+VLOOKUP(C491,'[14]Resumen Peso'!$B$1:$D$65536,3,0)</f>
        <v>17568.201054740985</v>
      </c>
    </row>
    <row r="492" spans="1:10" x14ac:dyDescent="0.25">
      <c r="A492" s="26"/>
      <c r="B492" s="34">
        <f t="shared" si="7"/>
        <v>476</v>
      </c>
      <c r="C492" s="35" t="s">
        <v>499</v>
      </c>
      <c r="D492" s="36" t="str">
        <f>+"Torre de anclaje, retención intermedia y terminal (15°) Tipo R"&amp;IF(MID(C492,3,3)="220","C",IF(MID(C492,3,3)="138","S",""))&amp;IF(MID(C492,10,1)="D",2,1)&amp;RIGHT(C492,2)</f>
        <v>Torre de anclaje, retención intermedia y terminal (15°) Tipo RS2+3</v>
      </c>
      <c r="E492" s="37" t="s">
        <v>2918</v>
      </c>
      <c r="F492" s="38">
        <v>0</v>
      </c>
      <c r="G492" s="39">
        <f>VLOOKUP(C492,'[14]Resumen Peso'!$B$1:$D$65536,3,0)*$C$14</f>
        <v>25253.598082569915</v>
      </c>
      <c r="H492" s="40"/>
      <c r="I492" s="41"/>
      <c r="J492" s="42">
        <f>+VLOOKUP(C492,'[14]Resumen Peso'!$B$1:$D$65536,3,0)</f>
        <v>19377.725763379305</v>
      </c>
    </row>
    <row r="493" spans="1:10" x14ac:dyDescent="0.25">
      <c r="A493" s="26"/>
      <c r="B493" s="34">
        <f t="shared" si="7"/>
        <v>477</v>
      </c>
      <c r="C493" s="35" t="s">
        <v>500</v>
      </c>
      <c r="D493" s="36" t="str">
        <f>+"Torre de suspensión tipo S"&amp;IF(MID(C493,3,3)="220","C",IF(MID(C493,3,3)="138","S",""))&amp;IF(MID(C493,10,1)="D",2,1)&amp;" (5°)Tipo S"&amp;IF(MID(C493,3,3)="220","C",IF(MID(C493,3,3)="138","S",""))&amp;IF(MID(C493,10,1)="D",2,1)&amp;RIGHT(C493,2)</f>
        <v>Torre de suspensión tipo SS2 (5°)Tipo SS2-6</v>
      </c>
      <c r="E493" s="37" t="s">
        <v>2918</v>
      </c>
      <c r="F493" s="38">
        <v>0</v>
      </c>
      <c r="G493" s="39">
        <f>VLOOKUP(C493,'[14]Resumen Peso'!$B$1:$D$65536,3,0)*$C$14</f>
        <v>6156.8016182852398</v>
      </c>
      <c r="H493" s="40"/>
      <c r="I493" s="41"/>
      <c r="J493" s="42">
        <f>+VLOOKUP(C493,'[14]Resumen Peso'!$B$1:$D$65536,3,0)</f>
        <v>4724.269901998865</v>
      </c>
    </row>
    <row r="494" spans="1:10" x14ac:dyDescent="0.25">
      <c r="A494" s="26"/>
      <c r="B494" s="34">
        <f t="shared" si="7"/>
        <v>478</v>
      </c>
      <c r="C494" s="35" t="s">
        <v>501</v>
      </c>
      <c r="D494" s="36" t="str">
        <f>+"Torre de suspensión tipo S"&amp;IF(MID(C494,3,3)="220","C",IF(MID(C494,3,3)="138","S",""))&amp;IF(MID(C494,10,1)="D",2,1)&amp;" (5°)Tipo S"&amp;IF(MID(C494,3,3)="220","C",IF(MID(C494,3,3)="138","S",""))&amp;IF(MID(C494,10,1)="D",2,1)&amp;RIGHT(C494,2)</f>
        <v>Torre de suspensión tipo SS2 (5°)Tipo SS2-3</v>
      </c>
      <c r="E494" s="37" t="s">
        <v>2918</v>
      </c>
      <c r="F494" s="38">
        <v>0</v>
      </c>
      <c r="G494" s="39">
        <f>VLOOKUP(C494,'[14]Resumen Peso'!$B$1:$D$65536,3,0)*$C$14</f>
        <v>7044.2685182182477</v>
      </c>
      <c r="H494" s="40"/>
      <c r="I494" s="41"/>
      <c r="J494" s="42">
        <f>+VLOOKUP(C494,'[14]Resumen Peso'!$B$1:$D$65536,3,0)</f>
        <v>5405.2457437284311</v>
      </c>
    </row>
    <row r="495" spans="1:10" x14ac:dyDescent="0.25">
      <c r="A495" s="26"/>
      <c r="B495" s="34">
        <f t="shared" si="7"/>
        <v>479</v>
      </c>
      <c r="C495" s="35" t="s">
        <v>502</v>
      </c>
      <c r="D495" s="36" t="str">
        <f>+"Torre de suspensión tipo S"&amp;IF(MID(C495,3,3)="220","C",IF(MID(C495,3,3)="138","S",""))&amp;IF(MID(C495,10,1)="D",2,1)&amp;" (5°)Tipo S"&amp;IF(MID(C495,3,3)="220","C",IF(MID(C495,3,3)="138","S",""))&amp;IF(MID(C495,10,1)="D",2,1)&amp;RIGHT(C495,2)</f>
        <v>Torre de suspensión tipo SS2 (5°)Tipo SS2±0</v>
      </c>
      <c r="E495" s="37" t="s">
        <v>2918</v>
      </c>
      <c r="F495" s="38">
        <v>0</v>
      </c>
      <c r="G495" s="39">
        <f>VLOOKUP(C495,'[14]Resumen Peso'!$B$1:$D$65536,3,0)*$C$14</f>
        <v>7923.8116065447111</v>
      </c>
      <c r="H495" s="40"/>
      <c r="I495" s="41"/>
      <c r="J495" s="42">
        <f>+VLOOKUP(C495,'[14]Resumen Peso'!$B$1:$D$65536,3,0)</f>
        <v>6080.1414440139833</v>
      </c>
    </row>
    <row r="496" spans="1:10" x14ac:dyDescent="0.25">
      <c r="A496" s="26"/>
      <c r="B496" s="34">
        <f t="shared" si="7"/>
        <v>480</v>
      </c>
      <c r="C496" s="35" t="s">
        <v>503</v>
      </c>
      <c r="D496" s="36" t="str">
        <f>+"Torre de suspensión tipo S"&amp;IF(MID(C496,3,3)="220","C",IF(MID(C496,3,3)="138","S",""))&amp;IF(MID(C496,10,1)="D",2,1)&amp;" (5°)Tipo S"&amp;IF(MID(C496,3,3)="220","C",IF(MID(C496,3,3)="138","S",""))&amp;IF(MID(C496,10,1)="D",2,1)&amp;RIGHT(C496,2)</f>
        <v>Torre de suspensión tipo SS2 (5°)Tipo SS2+3</v>
      </c>
      <c r="E496" s="37" t="s">
        <v>2918</v>
      </c>
      <c r="F496" s="38">
        <v>0</v>
      </c>
      <c r="G496" s="39">
        <f>VLOOKUP(C496,'[14]Resumen Peso'!$B$1:$D$65536,3,0)*$C$14</f>
        <v>8795.4308832646293</v>
      </c>
      <c r="H496" s="40"/>
      <c r="I496" s="41"/>
      <c r="J496" s="42">
        <f>+VLOOKUP(C496,'[14]Resumen Peso'!$B$1:$D$65536,3,0)</f>
        <v>6748.9570028555218</v>
      </c>
    </row>
    <row r="497" spans="1:10" x14ac:dyDescent="0.25">
      <c r="A497" s="26"/>
      <c r="B497" s="34">
        <f t="shared" si="7"/>
        <v>481</v>
      </c>
      <c r="C497" s="35" t="s">
        <v>504</v>
      </c>
      <c r="D497" s="36" t="str">
        <f>+"Torre de suspensión tipo S"&amp;IF(MID(C497,3,3)="220","C",IF(MID(C497,3,3)="138","S",""))&amp;IF(MID(C497,10,1)="D",2,1)&amp;" (5°)Tipo S"&amp;IF(MID(C497,3,3)="220","C",IF(MID(C497,3,3)="138","S",""))&amp;IF(MID(C497,10,1)="D",2,1)&amp;RIGHT(C497,2)</f>
        <v>Torre de suspensión tipo SS2 (5°)Tipo SS2+6</v>
      </c>
      <c r="E497" s="37" t="s">
        <v>2918</v>
      </c>
      <c r="F497" s="38">
        <v>0</v>
      </c>
      <c r="G497" s="39">
        <f>VLOOKUP(C497,'[14]Resumen Peso'!$B$1:$D$65536,3,0)*$C$14</f>
        <v>9667.0501599845466</v>
      </c>
      <c r="H497" s="40"/>
      <c r="I497" s="41"/>
      <c r="J497" s="42">
        <f>+VLOOKUP(C497,'[14]Resumen Peso'!$B$1:$D$65536,3,0)</f>
        <v>7417.7725616970592</v>
      </c>
    </row>
    <row r="498" spans="1:10" x14ac:dyDescent="0.25">
      <c r="A498" s="26"/>
      <c r="B498" s="34">
        <f t="shared" si="7"/>
        <v>482</v>
      </c>
      <c r="C498" s="35" t="s">
        <v>505</v>
      </c>
      <c r="D498" s="36" t="str">
        <f>+"Torre de ángulo menor tipo A"&amp;IF(MID(C498,3,3)="220","C",IF(MID(C498,3,3)="138","S",""))&amp;IF(MID(C498,10,1)="D",2,1)&amp;" (30°)Tipo A"&amp;IF(MID(C498,3,3)="220","C",IF(MID(C498,3,3)="138","S",""))&amp;IF(MID(C498,10,1)="D",2,1)&amp;RIGHT(C498,2)</f>
        <v>Torre de ángulo menor tipo AS2 (30°)Tipo AS2-3</v>
      </c>
      <c r="E498" s="37" t="s">
        <v>2918</v>
      </c>
      <c r="F498" s="38">
        <v>0</v>
      </c>
      <c r="G498" s="39">
        <f>VLOOKUP(C498,'[14]Resumen Peso'!$B$1:$D$65536,3,0)*$C$14</f>
        <v>10837.53976288012</v>
      </c>
      <c r="H498" s="40"/>
      <c r="I498" s="41"/>
      <c r="J498" s="42">
        <f>+VLOOKUP(C498,'[14]Resumen Peso'!$B$1:$D$65536,3,0)</f>
        <v>8315.9188955239188</v>
      </c>
    </row>
    <row r="499" spans="1:10" x14ac:dyDescent="0.25">
      <c r="A499" s="26"/>
      <c r="B499" s="34">
        <f t="shared" si="7"/>
        <v>483</v>
      </c>
      <c r="C499" s="35" t="s">
        <v>506</v>
      </c>
      <c r="D499" s="36" t="str">
        <f>+"Torre de ángulo menor tipo A"&amp;IF(MID(C499,3,3)="220","C",IF(MID(C499,3,3)="138","S",""))&amp;IF(MID(C499,10,1)="D",2,1)&amp;" (30°)Tipo A"&amp;IF(MID(C499,3,3)="220","C",IF(MID(C499,3,3)="138","S",""))&amp;IF(MID(C499,10,1)="D",2,1)&amp;RIGHT(C499,2)</f>
        <v>Torre de ángulo menor tipo AS2 (30°)Tipo AS2±0</v>
      </c>
      <c r="E499" s="37" t="s">
        <v>2918</v>
      </c>
      <c r="F499" s="38">
        <v>0</v>
      </c>
      <c r="G499" s="39">
        <f>VLOOKUP(C499,'[14]Resumen Peso'!$B$1:$D$65536,3,0)*$C$14</f>
        <v>12028.346018734872</v>
      </c>
      <c r="H499" s="40"/>
      <c r="I499" s="41"/>
      <c r="J499" s="42">
        <f>+VLOOKUP(C499,'[14]Resumen Peso'!$B$1:$D$65536,3,0)</f>
        <v>9229.6547120132273</v>
      </c>
    </row>
    <row r="500" spans="1:10" x14ac:dyDescent="0.25">
      <c r="A500" s="26"/>
      <c r="B500" s="34">
        <f t="shared" si="7"/>
        <v>484</v>
      </c>
      <c r="C500" s="35" t="s">
        <v>507</v>
      </c>
      <c r="D500" s="36" t="str">
        <f>+"Torre de ángulo menor tipo A"&amp;IF(MID(C500,3,3)="220","C",IF(MID(C500,3,3)="138","S",""))&amp;IF(MID(C500,10,1)="D",2,1)&amp;" (30°)Tipo A"&amp;IF(MID(C500,3,3)="220","C",IF(MID(C500,3,3)="138","S",""))&amp;IF(MID(C500,10,1)="D",2,1)&amp;RIGHT(C500,2)</f>
        <v>Torre de ángulo menor tipo AS2 (30°)Tipo AS2+3</v>
      </c>
      <c r="E500" s="37" t="s">
        <v>2918</v>
      </c>
      <c r="F500" s="38">
        <v>0</v>
      </c>
      <c r="G500" s="39">
        <f>VLOOKUP(C500,'[14]Resumen Peso'!$B$1:$D$65536,3,0)*$C$14</f>
        <v>13219.152274589624</v>
      </c>
      <c r="H500" s="40"/>
      <c r="I500" s="41"/>
      <c r="J500" s="42">
        <f>+VLOOKUP(C500,'[14]Resumen Peso'!$B$1:$D$65536,3,0)</f>
        <v>10143.390528502536</v>
      </c>
    </row>
    <row r="501" spans="1:10" x14ac:dyDescent="0.25">
      <c r="A501" s="26"/>
      <c r="B501" s="34">
        <f t="shared" si="7"/>
        <v>485</v>
      </c>
      <c r="C501" s="35" t="s">
        <v>508</v>
      </c>
      <c r="D501" s="36" t="str">
        <f>+"Torre de ángulo mayor tipo B"&amp;IF(MID(C501,3,3)="220","C",IF(MID(C501,3,3)="138","S",""))&amp;IF(MID(C501,10,1)="D",2,1)&amp;" (65°)Tipo B"&amp;IF(MID(C501,3,3)="220","C",IF(MID(C501,3,3)="138","S",""))&amp;IF(MID(C501,10,1)="D",2,1)&amp;RIGHT(C501,2)</f>
        <v>Torre de ángulo mayor tipo BS2 (65°)Tipo BS2-3</v>
      </c>
      <c r="E501" s="37" t="s">
        <v>2918</v>
      </c>
      <c r="F501" s="38">
        <v>0</v>
      </c>
      <c r="G501" s="39">
        <f>VLOOKUP(C501,'[14]Resumen Peso'!$B$1:$D$65536,3,0)*$C$14</f>
        <v>14625.169697411582</v>
      </c>
      <c r="H501" s="40"/>
      <c r="I501" s="41"/>
      <c r="J501" s="42">
        <f>+VLOOKUP(C501,'[14]Resumen Peso'!$B$1:$D$65536,3,0)</f>
        <v>11222.263327099188</v>
      </c>
    </row>
    <row r="502" spans="1:10" x14ac:dyDescent="0.25">
      <c r="A502" s="26"/>
      <c r="B502" s="34">
        <f t="shared" si="7"/>
        <v>486</v>
      </c>
      <c r="C502" s="35" t="s">
        <v>509</v>
      </c>
      <c r="D502" s="36" t="str">
        <f>+"Torre de ángulo mayor tipo B"&amp;IF(MID(C502,3,3)="220","C",IF(MID(C502,3,3)="138","S",""))&amp;IF(MID(C502,10,1)="D",2,1)&amp;" (65°)Tipo B"&amp;IF(MID(C502,3,3)="220","C",IF(MID(C502,3,3)="138","S",""))&amp;IF(MID(C502,10,1)="D",2,1)&amp;RIGHT(C502,2)</f>
        <v>Torre de ángulo mayor tipo BS2 (65°)Tipo BS2±0</v>
      </c>
      <c r="E502" s="37" t="s">
        <v>2918</v>
      </c>
      <c r="F502" s="38">
        <v>0</v>
      </c>
      <c r="G502" s="39">
        <f>VLOOKUP(C502,'[14]Resumen Peso'!$B$1:$D$65536,3,0)*$C$14</f>
        <v>16286.380509367018</v>
      </c>
      <c r="H502" s="40"/>
      <c r="I502" s="41"/>
      <c r="J502" s="42">
        <f>+VLOOKUP(C502,'[14]Resumen Peso'!$B$1:$D$65536,3,0)</f>
        <v>12496.952480065911</v>
      </c>
    </row>
    <row r="503" spans="1:10" x14ac:dyDescent="0.25">
      <c r="A503" s="26"/>
      <c r="B503" s="34">
        <f t="shared" si="7"/>
        <v>487</v>
      </c>
      <c r="C503" s="35" t="s">
        <v>510</v>
      </c>
      <c r="D503" s="36" t="str">
        <f>+"Torre de ángulo mayor tipo B"&amp;IF(MID(C503,3,3)="220","C",IF(MID(C503,3,3)="138","S",""))&amp;IF(MID(C503,10,1)="D",2,1)&amp;" (65°)Tipo B"&amp;IF(MID(C503,3,3)="220","C",IF(MID(C503,3,3)="138","S",""))&amp;IF(MID(C503,10,1)="D",2,1)&amp;RIGHT(C503,2)</f>
        <v>Torre de ángulo mayor tipo BS2 (65°)Tipo BS2+3</v>
      </c>
      <c r="E503" s="37" t="s">
        <v>2918</v>
      </c>
      <c r="F503" s="38">
        <v>0</v>
      </c>
      <c r="G503" s="39">
        <f>VLOOKUP(C503,'[14]Resumen Peso'!$B$1:$D$65536,3,0)*$C$14</f>
        <v>18240.74617049106</v>
      </c>
      <c r="H503" s="40"/>
      <c r="I503" s="41"/>
      <c r="J503" s="42">
        <f>+VLOOKUP(C503,'[14]Resumen Peso'!$B$1:$D$65536,3,0)</f>
        <v>13996.586777673821</v>
      </c>
    </row>
    <row r="504" spans="1:10" x14ac:dyDescent="0.25">
      <c r="A504" s="26"/>
      <c r="B504" s="34">
        <f t="shared" si="7"/>
        <v>488</v>
      </c>
      <c r="C504" s="35" t="s">
        <v>511</v>
      </c>
      <c r="D504" s="36" t="str">
        <f>+"Torre de anclaje, retención intermedia y terminal (15°) Tipo R"&amp;IF(MID(C504,3,3)="220","C",IF(MID(C504,3,3)="138","S",""))&amp;IF(MID(C504,10,1)="D",2,1)&amp;RIGHT(C504,2)</f>
        <v>Torre de anclaje, retención intermedia y terminal (15°) Tipo RS2-3</v>
      </c>
      <c r="E504" s="37" t="s">
        <v>2918</v>
      </c>
      <c r="F504" s="38">
        <v>0</v>
      </c>
      <c r="G504" s="39">
        <f>VLOOKUP(C504,'[14]Resumen Peso'!$B$1:$D$65536,3,0)*$C$14</f>
        <v>18830.850595486954</v>
      </c>
      <c r="H504" s="40"/>
      <c r="I504" s="41"/>
      <c r="J504" s="42">
        <f>+VLOOKUP(C504,'[14]Resumen Peso'!$B$1:$D$65536,3,0)</f>
        <v>14449.388856884048</v>
      </c>
    </row>
    <row r="505" spans="1:10" x14ac:dyDescent="0.25">
      <c r="A505" s="26"/>
      <c r="B505" s="34">
        <f t="shared" si="7"/>
        <v>489</v>
      </c>
      <c r="C505" s="35" t="s">
        <v>512</v>
      </c>
      <c r="D505" s="36" t="str">
        <f>+"Torre de anclaje, retención intermedia y terminal (15°) Tipo R"&amp;IF(MID(C505,3,3)="220","C",IF(MID(C505,3,3)="138","S",""))&amp;IF(MID(C505,10,1)="D",2,1)&amp;RIGHT(C505,2)</f>
        <v>Torre de anclaje, retención intermedia y terminal (15°) Tipo RS2±0</v>
      </c>
      <c r="E505" s="37" t="s">
        <v>2918</v>
      </c>
      <c r="F505" s="38">
        <v>0</v>
      </c>
      <c r="G505" s="39">
        <f>VLOOKUP(C505,'[14]Resumen Peso'!$B$1:$D$65536,3,0)*$C$14</f>
        <v>20993.144476574085</v>
      </c>
      <c r="H505" s="40"/>
      <c r="I505" s="41"/>
      <c r="J505" s="42">
        <f>+VLOOKUP(C505,'[14]Resumen Peso'!$B$1:$D$65536,3,0)</f>
        <v>16108.571746804959</v>
      </c>
    </row>
    <row r="506" spans="1:10" x14ac:dyDescent="0.25">
      <c r="A506" s="26"/>
      <c r="B506" s="34">
        <f t="shared" si="7"/>
        <v>490</v>
      </c>
      <c r="C506" s="35" t="s">
        <v>513</v>
      </c>
      <c r="D506" s="36" t="str">
        <f>+"Torre de anclaje, retención intermedia y terminal (15°) Tipo R"&amp;IF(MID(C506,3,3)="220","C",IF(MID(C506,3,3)="138","S",""))&amp;IF(MID(C506,10,1)="D",2,1)&amp;RIGHT(C506,2)</f>
        <v>Torre de anclaje, retención intermedia y terminal (15°) Tipo RS2+3</v>
      </c>
      <c r="E506" s="37" t="s">
        <v>2918</v>
      </c>
      <c r="F506" s="38">
        <v>0</v>
      </c>
      <c r="G506" s="39">
        <f>VLOOKUP(C506,'[14]Resumen Peso'!$B$1:$D$65536,3,0)*$C$14</f>
        <v>23155.438357661216</v>
      </c>
      <c r="H506" s="40"/>
      <c r="I506" s="41"/>
      <c r="J506" s="42">
        <f>+VLOOKUP(C506,'[14]Resumen Peso'!$B$1:$D$65536,3,0)</f>
        <v>17767.754636725869</v>
      </c>
    </row>
    <row r="507" spans="1:10" x14ac:dyDescent="0.25">
      <c r="A507" s="26"/>
      <c r="B507" s="34">
        <f t="shared" si="7"/>
        <v>491</v>
      </c>
      <c r="C507" s="35" t="s">
        <v>514</v>
      </c>
      <c r="D507" s="36" t="str">
        <f>+"Torre de suspensión tipo S"&amp;IF(MID(C507,3,3)="220","C",IF(MID(C507,3,3)="138","S",""))&amp;IF(MID(C507,10,1)="D",2,1)&amp;" (5°)Tipo S"&amp;IF(MID(C507,3,3)="220","C",IF(MID(C507,3,3)="138","S",""))&amp;IF(MID(C507,10,1)="D",2,1)&amp;RIGHT(C507,2)</f>
        <v>Torre de suspensión tipo SS1 (5°)Tipo SS1-6</v>
      </c>
      <c r="E507" s="37" t="s">
        <v>2918</v>
      </c>
      <c r="F507" s="38">
        <v>0</v>
      </c>
      <c r="G507" s="39">
        <f>VLOOKUP(C507,'[14]Resumen Peso'!$B$1:$D$65536,3,0)*$C$14</f>
        <v>4190.1861681108785</v>
      </c>
      <c r="H507" s="40"/>
      <c r="I507" s="41"/>
      <c r="J507" s="42">
        <f>+VLOOKUP(C507,'[14]Resumen Peso'!$B$1:$D$65536,3,0)</f>
        <v>3215.2360308291918</v>
      </c>
    </row>
    <row r="508" spans="1:10" x14ac:dyDescent="0.25">
      <c r="A508" s="26"/>
      <c r="B508" s="34">
        <f t="shared" si="7"/>
        <v>492</v>
      </c>
      <c r="C508" s="35" t="s">
        <v>515</v>
      </c>
      <c r="D508" s="36" t="str">
        <f>+"Torre de suspensión tipo S"&amp;IF(MID(C508,3,3)="220","C",IF(MID(C508,3,3)="138","S",""))&amp;IF(MID(C508,10,1)="D",2,1)&amp;" (5°)Tipo S"&amp;IF(MID(C508,3,3)="220","C",IF(MID(C508,3,3)="138","S",""))&amp;IF(MID(C508,10,1)="D",2,1)&amp;RIGHT(C508,2)</f>
        <v>Torre de suspensión tipo SS1 (5°)Tipo SS1-3</v>
      </c>
      <c r="E508" s="37" t="s">
        <v>2918</v>
      </c>
      <c r="F508" s="38">
        <v>0</v>
      </c>
      <c r="G508" s="39">
        <f>VLOOKUP(C508,'[14]Resumen Peso'!$B$1:$D$65536,3,0)*$C$14</f>
        <v>4794.1769671178517</v>
      </c>
      <c r="H508" s="40"/>
      <c r="I508" s="41"/>
      <c r="J508" s="42">
        <f>+VLOOKUP(C508,'[14]Resumen Peso'!$B$1:$D$65536,3,0)</f>
        <v>3678.6934767144803</v>
      </c>
    </row>
    <row r="509" spans="1:10" x14ac:dyDescent="0.25">
      <c r="A509" s="26"/>
      <c r="B509" s="34">
        <f t="shared" si="7"/>
        <v>493</v>
      </c>
      <c r="C509" s="35" t="s">
        <v>516</v>
      </c>
      <c r="D509" s="36" t="str">
        <f>+"Torre de suspensión tipo S"&amp;IF(MID(C509,3,3)="220","C",IF(MID(C509,3,3)="138","S",""))&amp;IF(MID(C509,10,1)="D",2,1)&amp;" (5°)Tipo S"&amp;IF(MID(C509,3,3)="220","C",IF(MID(C509,3,3)="138","S",""))&amp;IF(MID(C509,10,1)="D",2,1)&amp;RIGHT(C509,2)</f>
        <v>Torre de suspensión tipo SS1 (5°)Tipo SS1±0</v>
      </c>
      <c r="E509" s="37" t="s">
        <v>2918</v>
      </c>
      <c r="F509" s="38">
        <v>0</v>
      </c>
      <c r="G509" s="39">
        <f>VLOOKUP(C509,'[14]Resumen Peso'!$B$1:$D$65536,3,0)*$C$14</f>
        <v>5392.7749911336914</v>
      </c>
      <c r="H509" s="40"/>
      <c r="I509" s="41"/>
      <c r="J509" s="42">
        <f>+VLOOKUP(C509,'[14]Resumen Peso'!$B$1:$D$65536,3,0)</f>
        <v>4138.0129096900791</v>
      </c>
    </row>
    <row r="510" spans="1:10" x14ac:dyDescent="0.25">
      <c r="A510" s="26"/>
      <c r="B510" s="34">
        <f t="shared" si="7"/>
        <v>494</v>
      </c>
      <c r="C510" s="35" t="s">
        <v>517</v>
      </c>
      <c r="D510" s="36" t="str">
        <f>+"Torre de suspensión tipo S"&amp;IF(MID(C510,3,3)="220","C",IF(MID(C510,3,3)="138","S",""))&amp;IF(MID(C510,10,1)="D",2,1)&amp;" (5°)Tipo S"&amp;IF(MID(C510,3,3)="220","C",IF(MID(C510,3,3)="138","S",""))&amp;IF(MID(C510,10,1)="D",2,1)&amp;RIGHT(C510,2)</f>
        <v>Torre de suspensión tipo SS1 (5°)Tipo SS1+3</v>
      </c>
      <c r="E510" s="37" t="s">
        <v>2918</v>
      </c>
      <c r="F510" s="38">
        <v>0</v>
      </c>
      <c r="G510" s="39">
        <f>VLOOKUP(C510,'[14]Resumen Peso'!$B$1:$D$65536,3,0)*$C$14</f>
        <v>5985.9802401583984</v>
      </c>
      <c r="H510" s="40"/>
      <c r="I510" s="41"/>
      <c r="J510" s="42">
        <f>+VLOOKUP(C510,'[14]Resumen Peso'!$B$1:$D$65536,3,0)</f>
        <v>4593.1943297559883</v>
      </c>
    </row>
    <row r="511" spans="1:10" x14ac:dyDescent="0.25">
      <c r="A511" s="26"/>
      <c r="B511" s="34">
        <f t="shared" si="7"/>
        <v>495</v>
      </c>
      <c r="C511" s="35" t="s">
        <v>518</v>
      </c>
      <c r="D511" s="36" t="str">
        <f>+"Torre de suspensión tipo S"&amp;IF(MID(C511,3,3)="220","C",IF(MID(C511,3,3)="138","S",""))&amp;IF(MID(C511,10,1)="D",2,1)&amp;" (5°)Tipo S"&amp;IF(MID(C511,3,3)="220","C",IF(MID(C511,3,3)="138","S",""))&amp;IF(MID(C511,10,1)="D",2,1)&amp;RIGHT(C511,2)</f>
        <v>Torre de suspensión tipo SS1 (5°)Tipo SS1+6</v>
      </c>
      <c r="E511" s="37" t="s">
        <v>2918</v>
      </c>
      <c r="F511" s="38">
        <v>0</v>
      </c>
      <c r="G511" s="39">
        <f>VLOOKUP(C511,'[14]Resumen Peso'!$B$1:$D$65536,3,0)*$C$14</f>
        <v>6579.1854891831035</v>
      </c>
      <c r="H511" s="40"/>
      <c r="I511" s="41"/>
      <c r="J511" s="42">
        <f>+VLOOKUP(C511,'[14]Resumen Peso'!$B$1:$D$65536,3,0)</f>
        <v>5048.3757498218965</v>
      </c>
    </row>
    <row r="512" spans="1:10" x14ac:dyDescent="0.25">
      <c r="A512" s="26"/>
      <c r="B512" s="34">
        <f t="shared" si="7"/>
        <v>496</v>
      </c>
      <c r="C512" s="35" t="s">
        <v>519</v>
      </c>
      <c r="D512" s="36" t="str">
        <f>+"Torre de ángulo menor tipo A"&amp;IF(MID(C512,3,3)="220","C",IF(MID(C512,3,3)="138","S",""))&amp;IF(MID(C512,10,1)="D",2,1)&amp;" (30°)Tipo A"&amp;IF(MID(C512,3,3)="220","C",IF(MID(C512,3,3)="138","S",""))&amp;IF(MID(C512,10,1)="D",2,1)&amp;RIGHT(C512,2)</f>
        <v>Torre de ángulo menor tipo AS1 (30°)Tipo AS1-3</v>
      </c>
      <c r="E512" s="37" t="s">
        <v>2918</v>
      </c>
      <c r="F512" s="38">
        <v>0</v>
      </c>
      <c r="G512" s="39">
        <f>VLOOKUP(C512,'[14]Resumen Peso'!$B$1:$D$65536,3,0)*$C$14</f>
        <v>7375.7954253233911</v>
      </c>
      <c r="H512" s="40"/>
      <c r="I512" s="41"/>
      <c r="J512" s="42">
        <f>+VLOOKUP(C512,'[14]Resumen Peso'!$B$1:$D$65536,3,0)</f>
        <v>5659.6347408154961</v>
      </c>
    </row>
    <row r="513" spans="1:10" x14ac:dyDescent="0.25">
      <c r="A513" s="26"/>
      <c r="B513" s="34">
        <f t="shared" si="7"/>
        <v>497</v>
      </c>
      <c r="C513" s="35" t="s">
        <v>520</v>
      </c>
      <c r="D513" s="36" t="str">
        <f>+"Torre de ángulo menor tipo A"&amp;IF(MID(C513,3,3)="220","C",IF(MID(C513,3,3)="138","S",""))&amp;IF(MID(C513,10,1)="D",2,1)&amp;" (30°)Tipo A"&amp;IF(MID(C513,3,3)="220","C",IF(MID(C513,3,3)="138","S",""))&amp;IF(MID(C513,10,1)="D",2,1)&amp;RIGHT(C513,2)</f>
        <v>Torre de ángulo menor tipo AS1 (30°)Tipo AS1±0</v>
      </c>
      <c r="E513" s="37" t="s">
        <v>2918</v>
      </c>
      <c r="F513" s="38">
        <v>0</v>
      </c>
      <c r="G513" s="39">
        <f>VLOOKUP(C513,'[14]Resumen Peso'!$B$1:$D$65536,3,0)*$C$14</f>
        <v>8186.232436540944</v>
      </c>
      <c r="H513" s="40"/>
      <c r="I513" s="41"/>
      <c r="J513" s="42">
        <f>+VLOOKUP(C513,'[14]Resumen Peso'!$B$1:$D$65536,3,0)</f>
        <v>6281.5035969095406</v>
      </c>
    </row>
    <row r="514" spans="1:10" x14ac:dyDescent="0.25">
      <c r="A514" s="26"/>
      <c r="B514" s="34">
        <f t="shared" si="7"/>
        <v>498</v>
      </c>
      <c r="C514" s="35" t="s">
        <v>521</v>
      </c>
      <c r="D514" s="36" t="str">
        <f>+"Torre de ángulo menor tipo A"&amp;IF(MID(C514,3,3)="220","C",IF(MID(C514,3,3)="138","S",""))&amp;IF(MID(C514,10,1)="D",2,1)&amp;" (30°)Tipo A"&amp;IF(MID(C514,3,3)="220","C",IF(MID(C514,3,3)="138","S",""))&amp;IF(MID(C514,10,1)="D",2,1)&amp;RIGHT(C514,2)</f>
        <v>Torre de ángulo menor tipo AS1 (30°)Tipo AS1+3</v>
      </c>
      <c r="E514" s="37" t="s">
        <v>2918</v>
      </c>
      <c r="F514" s="38">
        <v>0</v>
      </c>
      <c r="G514" s="39">
        <f>VLOOKUP(C514,'[14]Resumen Peso'!$B$1:$D$65536,3,0)*$C$14</f>
        <v>8996.6694477584988</v>
      </c>
      <c r="H514" s="40"/>
      <c r="I514" s="41"/>
      <c r="J514" s="42">
        <f>+VLOOKUP(C514,'[14]Resumen Peso'!$B$1:$D$65536,3,0)</f>
        <v>6903.3724530035852</v>
      </c>
    </row>
    <row r="515" spans="1:10" x14ac:dyDescent="0.25">
      <c r="A515" s="26"/>
      <c r="B515" s="34">
        <f t="shared" si="7"/>
        <v>499</v>
      </c>
      <c r="C515" s="35" t="s">
        <v>522</v>
      </c>
      <c r="D515" s="36" t="str">
        <f>+"Torre de ángulo mayor tipo B"&amp;IF(MID(C515,3,3)="220","C",IF(MID(C515,3,3)="138","S",""))&amp;IF(MID(C515,10,1)="D",2,1)&amp;" (65°)Tipo B"&amp;IF(MID(C515,3,3)="220","C",IF(MID(C515,3,3)="138","S",""))&amp;IF(MID(C515,10,1)="D",2,1)&amp;RIGHT(C515,2)</f>
        <v>Torre de ángulo mayor tipo BS1 (65°)Tipo BS1-3</v>
      </c>
      <c r="E515" s="37" t="s">
        <v>2918</v>
      </c>
      <c r="F515" s="38">
        <v>0</v>
      </c>
      <c r="G515" s="39">
        <f>VLOOKUP(C515,'[14]Resumen Peso'!$B$1:$D$65536,3,0)*$C$14</f>
        <v>9953.5745297306421</v>
      </c>
      <c r="H515" s="40"/>
      <c r="I515" s="41"/>
      <c r="J515" s="42">
        <f>+VLOOKUP(C515,'[14]Resumen Peso'!$B$1:$D$65536,3,0)</f>
        <v>7637.6299714535353</v>
      </c>
    </row>
    <row r="516" spans="1:10" x14ac:dyDescent="0.25">
      <c r="A516" s="26"/>
      <c r="B516" s="34">
        <f t="shared" si="7"/>
        <v>500</v>
      </c>
      <c r="C516" s="35" t="s">
        <v>523</v>
      </c>
      <c r="D516" s="36" t="str">
        <f>+"Torre de ángulo mayor tipo B"&amp;IF(MID(C516,3,3)="220","C",IF(MID(C516,3,3)="138","S",""))&amp;IF(MID(C516,10,1)="D",2,1)&amp;" (65°)Tipo B"&amp;IF(MID(C516,3,3)="220","C",IF(MID(C516,3,3)="138","S",""))&amp;IF(MID(C516,10,1)="D",2,1)&amp;RIGHT(C516,2)</f>
        <v>Torre de ángulo mayor tipo BS1 (65°)Tipo BS1±0</v>
      </c>
      <c r="E516" s="37" t="s">
        <v>2918</v>
      </c>
      <c r="F516" s="38">
        <v>0</v>
      </c>
      <c r="G516" s="39">
        <f>VLOOKUP(C516,'[14]Resumen Peso'!$B$1:$D$65536,3,0)*$C$14</f>
        <v>11084.158719076439</v>
      </c>
      <c r="H516" s="40"/>
      <c r="I516" s="41"/>
      <c r="J516" s="42">
        <f>+VLOOKUP(C516,'[14]Resumen Peso'!$B$1:$D$65536,3,0)</f>
        <v>8505.155870215518</v>
      </c>
    </row>
    <row r="517" spans="1:10" x14ac:dyDescent="0.25">
      <c r="A517" s="26"/>
      <c r="B517" s="34">
        <f t="shared" si="7"/>
        <v>501</v>
      </c>
      <c r="C517" s="35" t="s">
        <v>524</v>
      </c>
      <c r="D517" s="36" t="str">
        <f>+"Torre de ángulo mayor tipo B"&amp;IF(MID(C517,3,3)="220","C",IF(MID(C517,3,3)="138","S",""))&amp;IF(MID(C517,10,1)="D",2,1)&amp;" (65°)Tipo B"&amp;IF(MID(C517,3,3)="220","C",IF(MID(C517,3,3)="138","S",""))&amp;IF(MID(C517,10,1)="D",2,1)&amp;RIGHT(C517,2)</f>
        <v>Torre de ángulo mayor tipo BS1 (65°)Tipo BS1+3</v>
      </c>
      <c r="E517" s="37" t="s">
        <v>2918</v>
      </c>
      <c r="F517" s="38">
        <v>0</v>
      </c>
      <c r="G517" s="39">
        <f>VLOOKUP(C517,'[14]Resumen Peso'!$B$1:$D$65536,3,0)*$C$14</f>
        <v>12414.257765365612</v>
      </c>
      <c r="H517" s="40"/>
      <c r="I517" s="41"/>
      <c r="J517" s="42">
        <f>+VLOOKUP(C517,'[14]Resumen Peso'!$B$1:$D$65536,3,0)</f>
        <v>9525.7745746413802</v>
      </c>
    </row>
    <row r="518" spans="1:10" x14ac:dyDescent="0.25">
      <c r="A518" s="26"/>
      <c r="B518" s="34">
        <f t="shared" si="7"/>
        <v>502</v>
      </c>
      <c r="C518" s="35" t="s">
        <v>525</v>
      </c>
      <c r="D518" s="36" t="str">
        <f>+"Torre de anclaje, retención intermedia y terminal (15°) Tipo R"&amp;IF(MID(C518,3,3)="220","C",IF(MID(C518,3,3)="138","S",""))&amp;IF(MID(C518,10,1)="D",2,1)&amp;RIGHT(C518,2)</f>
        <v>Torre de anclaje, retención intermedia y terminal (15°) Tipo RS1-3</v>
      </c>
      <c r="E518" s="37" t="s">
        <v>2918</v>
      </c>
      <c r="F518" s="38">
        <v>0</v>
      </c>
      <c r="G518" s="39">
        <f>VLOOKUP(C518,'[14]Resumen Peso'!$B$1:$D$65536,3,0)*$C$14</f>
        <v>12815.870088233909</v>
      </c>
      <c r="H518" s="40"/>
      <c r="I518" s="41"/>
      <c r="J518" s="42">
        <f>+VLOOKUP(C518,'[14]Resumen Peso'!$B$1:$D$65536,3,0)</f>
        <v>9833.9418872868991</v>
      </c>
    </row>
    <row r="519" spans="1:10" x14ac:dyDescent="0.25">
      <c r="A519" s="26"/>
      <c r="B519" s="34">
        <f t="shared" si="7"/>
        <v>503</v>
      </c>
      <c r="C519" s="35" t="s">
        <v>526</v>
      </c>
      <c r="D519" s="36" t="str">
        <f>+"Torre de anclaje, retención intermedia y terminal (15°) Tipo R"&amp;IF(MID(C519,3,3)="220","C",IF(MID(C519,3,3)="138","S",""))&amp;IF(MID(C519,10,1)="D",2,1)&amp;RIGHT(C519,2)</f>
        <v>Torre de anclaje, retención intermedia y terminal (15°) Tipo RS1±0</v>
      </c>
      <c r="E519" s="37" t="s">
        <v>2918</v>
      </c>
      <c r="F519" s="38">
        <v>0</v>
      </c>
      <c r="G519" s="39">
        <f>VLOOKUP(C519,'[14]Resumen Peso'!$B$1:$D$65536,3,0)*$C$14</f>
        <v>14287.48058888953</v>
      </c>
      <c r="H519" s="40"/>
      <c r="I519" s="41"/>
      <c r="J519" s="42">
        <f>+VLOOKUP(C519,'[14]Resumen Peso'!$B$1:$D$65536,3,0)</f>
        <v>10963.145916707803</v>
      </c>
    </row>
    <row r="520" spans="1:10" x14ac:dyDescent="0.25">
      <c r="A520" s="26"/>
      <c r="B520" s="34">
        <f t="shared" si="7"/>
        <v>504</v>
      </c>
      <c r="C520" s="35" t="s">
        <v>527</v>
      </c>
      <c r="D520" s="36" t="str">
        <f>+"Torre de anclaje, retención intermedia y terminal (15°) Tipo R"&amp;IF(MID(C520,3,3)="220","C",IF(MID(C520,3,3)="138","S",""))&amp;IF(MID(C520,10,1)="D",2,1)&amp;RIGHT(C520,2)</f>
        <v>Torre de anclaje, retención intermedia y terminal (15°) Tipo RS1+3</v>
      </c>
      <c r="E520" s="37" t="s">
        <v>2918</v>
      </c>
      <c r="F520" s="38">
        <v>0</v>
      </c>
      <c r="G520" s="39">
        <f>VLOOKUP(C520,'[14]Resumen Peso'!$B$1:$D$65536,3,0)*$C$14</f>
        <v>15759.091089545151</v>
      </c>
      <c r="H520" s="40"/>
      <c r="I520" s="41"/>
      <c r="J520" s="42">
        <f>+VLOOKUP(C520,'[14]Resumen Peso'!$B$1:$D$65536,3,0)</f>
        <v>12092.349946128707</v>
      </c>
    </row>
    <row r="521" spans="1:10" x14ac:dyDescent="0.25">
      <c r="A521" s="26"/>
      <c r="B521" s="34">
        <f t="shared" si="7"/>
        <v>505</v>
      </c>
      <c r="C521" s="35" t="s">
        <v>528</v>
      </c>
      <c r="D521" s="36" t="str">
        <f>+"Torre de suspensión tipo S"&amp;IF(MID(C521,3,3)="220","C",IF(MID(C521,3,3)="138","S",""))&amp;IF(MID(C521,10,1)="D",2,1)&amp;" (5°)Tipo S"&amp;IF(MID(C521,3,3)="220","C",IF(MID(C521,3,3)="138","S",""))&amp;IF(MID(C521,10,1)="D",2,1)&amp;RIGHT(C521,2)</f>
        <v>Torre de suspensión tipo SS1 (5°)Tipo SS1-6</v>
      </c>
      <c r="E521" s="37" t="s">
        <v>2918</v>
      </c>
      <c r="F521" s="38">
        <v>0</v>
      </c>
      <c r="G521" s="39">
        <f>VLOOKUP(C521,'[14]Resumen Peso'!$B$1:$D$65536,3,0)*$C$14</f>
        <v>3808.4506903100487</v>
      </c>
      <c r="H521" s="40"/>
      <c r="I521" s="41"/>
      <c r="J521" s="42">
        <f>+VLOOKUP(C521,'[14]Resumen Peso'!$B$1:$D$65536,3,0)</f>
        <v>2922.3207251055851</v>
      </c>
    </row>
    <row r="522" spans="1:10" x14ac:dyDescent="0.25">
      <c r="A522" s="26"/>
      <c r="B522" s="34">
        <f t="shared" si="7"/>
        <v>506</v>
      </c>
      <c r="C522" s="35" t="s">
        <v>529</v>
      </c>
      <c r="D522" s="36" t="str">
        <f>+"Torre de suspensión tipo S"&amp;IF(MID(C522,3,3)="220","C",IF(MID(C522,3,3)="138","S",""))&amp;IF(MID(C522,10,1)="D",2,1)&amp;" (5°)Tipo S"&amp;IF(MID(C522,3,3)="220","C",IF(MID(C522,3,3)="138","S",""))&amp;IF(MID(C522,10,1)="D",2,1)&amp;RIGHT(C522,2)</f>
        <v>Torre de suspensión tipo SS1 (5°)Tipo SS1-3</v>
      </c>
      <c r="E522" s="37" t="s">
        <v>2918</v>
      </c>
      <c r="F522" s="38">
        <v>0</v>
      </c>
      <c r="G522" s="39">
        <f>VLOOKUP(C522,'[14]Resumen Peso'!$B$1:$D$65536,3,0)*$C$14</f>
        <v>4357.4165555799655</v>
      </c>
      <c r="H522" s="40"/>
      <c r="I522" s="41"/>
      <c r="J522" s="42">
        <f>+VLOOKUP(C522,'[14]Resumen Peso'!$B$1:$D$65536,3,0)</f>
        <v>3343.5561449406246</v>
      </c>
    </row>
    <row r="523" spans="1:10" x14ac:dyDescent="0.25">
      <c r="A523" s="26"/>
      <c r="B523" s="34">
        <f t="shared" si="7"/>
        <v>507</v>
      </c>
      <c r="C523" s="35" t="s">
        <v>530</v>
      </c>
      <c r="D523" s="36" t="str">
        <f>+"Torre de suspensión tipo S"&amp;IF(MID(C523,3,3)="220","C",IF(MID(C523,3,3)="138","S",""))&amp;IF(MID(C523,10,1)="D",2,1)&amp;" (5°)Tipo S"&amp;IF(MID(C523,3,3)="220","C",IF(MID(C523,3,3)="138","S",""))&amp;IF(MID(C523,10,1)="D",2,1)&amp;RIGHT(C523,2)</f>
        <v>Torre de suspensión tipo SS1 (5°)Tipo SS1±0</v>
      </c>
      <c r="E523" s="37" t="s">
        <v>2918</v>
      </c>
      <c r="F523" s="38">
        <v>0</v>
      </c>
      <c r="G523" s="39">
        <f>VLOOKUP(C523,'[14]Resumen Peso'!$B$1:$D$65536,3,0)*$C$14</f>
        <v>4901.4809399099722</v>
      </c>
      <c r="H523" s="40"/>
      <c r="I523" s="41"/>
      <c r="J523" s="42">
        <f>+VLOOKUP(C523,'[14]Resumen Peso'!$B$1:$D$65536,3,0)</f>
        <v>3761.0305342414222</v>
      </c>
    </row>
    <row r="524" spans="1:10" x14ac:dyDescent="0.25">
      <c r="A524" s="26"/>
      <c r="B524" s="34">
        <f t="shared" si="7"/>
        <v>508</v>
      </c>
      <c r="C524" s="35" t="s">
        <v>531</v>
      </c>
      <c r="D524" s="36" t="str">
        <f>+"Torre de suspensión tipo S"&amp;IF(MID(C524,3,3)="220","C",IF(MID(C524,3,3)="138","S",""))&amp;IF(MID(C524,10,1)="D",2,1)&amp;" (5°)Tipo S"&amp;IF(MID(C524,3,3)="220","C",IF(MID(C524,3,3)="138","S",""))&amp;IF(MID(C524,10,1)="D",2,1)&amp;RIGHT(C524,2)</f>
        <v>Torre de suspensión tipo SS1 (5°)Tipo SS1+3</v>
      </c>
      <c r="E524" s="37" t="s">
        <v>2918</v>
      </c>
      <c r="F524" s="38">
        <v>0</v>
      </c>
      <c r="G524" s="39">
        <f>VLOOKUP(C524,'[14]Resumen Peso'!$B$1:$D$65536,3,0)*$C$14</f>
        <v>5440.6438433000694</v>
      </c>
      <c r="H524" s="40"/>
      <c r="I524" s="41"/>
      <c r="J524" s="42">
        <f>+VLOOKUP(C524,'[14]Resumen Peso'!$B$1:$D$65536,3,0)</f>
        <v>4174.7438930079788</v>
      </c>
    </row>
    <row r="525" spans="1:10" x14ac:dyDescent="0.25">
      <c r="A525" s="26"/>
      <c r="B525" s="34">
        <f t="shared" si="7"/>
        <v>509</v>
      </c>
      <c r="C525" s="35" t="s">
        <v>532</v>
      </c>
      <c r="D525" s="36" t="str">
        <f>+"Torre de suspensión tipo S"&amp;IF(MID(C525,3,3)="220","C",IF(MID(C525,3,3)="138","S",""))&amp;IF(MID(C525,10,1)="D",2,1)&amp;" (5°)Tipo S"&amp;IF(MID(C525,3,3)="220","C",IF(MID(C525,3,3)="138","S",""))&amp;IF(MID(C525,10,1)="D",2,1)&amp;RIGHT(C525,2)</f>
        <v>Torre de suspensión tipo SS1 (5°)Tipo SS1+6</v>
      </c>
      <c r="E525" s="37" t="s">
        <v>2918</v>
      </c>
      <c r="F525" s="38">
        <v>0</v>
      </c>
      <c r="G525" s="39">
        <f>VLOOKUP(C525,'[14]Resumen Peso'!$B$1:$D$65536,3,0)*$C$14</f>
        <v>5979.8067466901657</v>
      </c>
      <c r="H525" s="40"/>
      <c r="I525" s="41"/>
      <c r="J525" s="42">
        <f>+VLOOKUP(C525,'[14]Resumen Peso'!$B$1:$D$65536,3,0)</f>
        <v>4588.4572517745346</v>
      </c>
    </row>
    <row r="526" spans="1:10" x14ac:dyDescent="0.25">
      <c r="A526" s="26"/>
      <c r="B526" s="34">
        <f t="shared" si="7"/>
        <v>510</v>
      </c>
      <c r="C526" s="35" t="s">
        <v>533</v>
      </c>
      <c r="D526" s="36" t="str">
        <f>+"Torre de ángulo menor tipo A"&amp;IF(MID(C526,3,3)="220","C",IF(MID(C526,3,3)="138","S",""))&amp;IF(MID(C526,10,1)="D",2,1)&amp;" (30°)Tipo A"&amp;IF(MID(C526,3,3)="220","C",IF(MID(C526,3,3)="138","S",""))&amp;IF(MID(C526,10,1)="D",2,1)&amp;RIGHT(C526,2)</f>
        <v>Torre de ángulo menor tipo AS1 (30°)Tipo AS1-3</v>
      </c>
      <c r="E526" s="37" t="s">
        <v>2918</v>
      </c>
      <c r="F526" s="38">
        <v>0</v>
      </c>
      <c r="G526" s="39">
        <f>VLOOKUP(C526,'[14]Resumen Peso'!$B$1:$D$65536,3,0)*$C$14</f>
        <v>6703.8437081717875</v>
      </c>
      <c r="H526" s="40"/>
      <c r="I526" s="41"/>
      <c r="J526" s="42">
        <f>+VLOOKUP(C526,'[14]Resumen Peso'!$B$1:$D$65536,3,0)</f>
        <v>5144.0291602316092</v>
      </c>
    </row>
    <row r="527" spans="1:10" x14ac:dyDescent="0.25">
      <c r="A527" s="26"/>
      <c r="B527" s="34">
        <f t="shared" si="7"/>
        <v>511</v>
      </c>
      <c r="C527" s="35" t="s">
        <v>534</v>
      </c>
      <c r="D527" s="36" t="str">
        <f>+"Torre de ángulo menor tipo A"&amp;IF(MID(C527,3,3)="220","C",IF(MID(C527,3,3)="138","S",""))&amp;IF(MID(C527,10,1)="D",2,1)&amp;" (30°)Tipo A"&amp;IF(MID(C527,3,3)="220","C",IF(MID(C527,3,3)="138","S",""))&amp;IF(MID(C527,10,1)="D",2,1)&amp;RIGHT(C527,2)</f>
        <v>Torre de ángulo menor tipo AS1 (30°)Tipo AS1±0</v>
      </c>
      <c r="E527" s="37" t="s">
        <v>2918</v>
      </c>
      <c r="F527" s="38">
        <v>0</v>
      </c>
      <c r="G527" s="39">
        <f>VLOOKUP(C527,'[14]Resumen Peso'!$B$1:$D$65536,3,0)*$C$14</f>
        <v>7440.4480667833377</v>
      </c>
      <c r="H527" s="40"/>
      <c r="I527" s="41"/>
      <c r="J527" s="42">
        <f>+VLOOKUP(C527,'[14]Resumen Peso'!$B$1:$D$65536,3,0)</f>
        <v>5709.2443509784789</v>
      </c>
    </row>
    <row r="528" spans="1:10" x14ac:dyDescent="0.25">
      <c r="A528" s="26"/>
      <c r="B528" s="34">
        <f t="shared" si="7"/>
        <v>512</v>
      </c>
      <c r="C528" s="35" t="s">
        <v>535</v>
      </c>
      <c r="D528" s="36" t="str">
        <f>+"Torre de ángulo menor tipo A"&amp;IF(MID(C528,3,3)="220","C",IF(MID(C528,3,3)="138","S",""))&amp;IF(MID(C528,10,1)="D",2,1)&amp;" (30°)Tipo A"&amp;IF(MID(C528,3,3)="220","C",IF(MID(C528,3,3)="138","S",""))&amp;IF(MID(C528,10,1)="D",2,1)&amp;RIGHT(C528,2)</f>
        <v>Torre de ángulo menor tipo AS1 (30°)Tipo AS1+3</v>
      </c>
      <c r="E528" s="37" t="s">
        <v>2918</v>
      </c>
      <c r="F528" s="38">
        <v>0</v>
      </c>
      <c r="G528" s="39">
        <f>VLOOKUP(C528,'[14]Resumen Peso'!$B$1:$D$65536,3,0)*$C$14</f>
        <v>8177.0524253948888</v>
      </c>
      <c r="H528" s="40"/>
      <c r="I528" s="41"/>
      <c r="J528" s="42">
        <f>+VLOOKUP(C528,'[14]Resumen Peso'!$B$1:$D$65536,3,0)</f>
        <v>6274.4595417253486</v>
      </c>
    </row>
    <row r="529" spans="1:10" x14ac:dyDescent="0.25">
      <c r="A529" s="26"/>
      <c r="B529" s="34">
        <f t="shared" si="7"/>
        <v>513</v>
      </c>
      <c r="C529" s="35" t="s">
        <v>536</v>
      </c>
      <c r="D529" s="36" t="str">
        <f>+"Torre de ángulo mayor tipo B"&amp;IF(MID(C529,3,3)="220","C",IF(MID(C529,3,3)="138","S",""))&amp;IF(MID(C529,10,1)="D",2,1)&amp;" (65°)Tipo B"&amp;IF(MID(C529,3,3)="220","C",IF(MID(C529,3,3)="138","S",""))&amp;IF(MID(C529,10,1)="D",2,1)&amp;RIGHT(C529,2)</f>
        <v>Torre de ángulo mayor tipo BS1 (65°)Tipo BS1-3</v>
      </c>
      <c r="E529" s="37" t="s">
        <v>2918</v>
      </c>
      <c r="F529" s="38">
        <v>0</v>
      </c>
      <c r="G529" s="39">
        <f>VLOOKUP(C529,'[14]Resumen Peso'!$B$1:$D$65536,3,0)*$C$14</f>
        <v>9046.7812808173276</v>
      </c>
      <c r="H529" s="40"/>
      <c r="I529" s="41"/>
      <c r="J529" s="42">
        <f>+VLOOKUP(C529,'[14]Resumen Peso'!$B$1:$D$65536,3,0)</f>
        <v>6941.8245323999254</v>
      </c>
    </row>
    <row r="530" spans="1:10" x14ac:dyDescent="0.25">
      <c r="A530" s="26"/>
      <c r="B530" s="34">
        <f t="shared" ref="B530:B593" si="8">1+B529</f>
        <v>514</v>
      </c>
      <c r="C530" s="35" t="s">
        <v>537</v>
      </c>
      <c r="D530" s="36" t="str">
        <f>+"Torre de ángulo mayor tipo B"&amp;IF(MID(C530,3,3)="220","C",IF(MID(C530,3,3)="138","S",""))&amp;IF(MID(C530,10,1)="D",2,1)&amp;" (65°)Tipo B"&amp;IF(MID(C530,3,3)="220","C",IF(MID(C530,3,3)="138","S",""))&amp;IF(MID(C530,10,1)="D",2,1)&amp;RIGHT(C530,2)</f>
        <v>Torre de ángulo mayor tipo BS1 (65°)Tipo BS1±0</v>
      </c>
      <c r="E530" s="37" t="s">
        <v>2918</v>
      </c>
      <c r="F530" s="38">
        <v>0</v>
      </c>
      <c r="G530" s="39">
        <f>VLOOKUP(C530,'[14]Resumen Peso'!$B$1:$D$65536,3,0)*$C$14</f>
        <v>10074.366682424641</v>
      </c>
      <c r="H530" s="40"/>
      <c r="I530" s="41"/>
      <c r="J530" s="42">
        <f>+VLOOKUP(C530,'[14]Resumen Peso'!$B$1:$D$65536,3,0)</f>
        <v>7730.3168512248612</v>
      </c>
    </row>
    <row r="531" spans="1:10" x14ac:dyDescent="0.25">
      <c r="A531" s="26"/>
      <c r="B531" s="34">
        <f t="shared" si="8"/>
        <v>515</v>
      </c>
      <c r="C531" s="35" t="s">
        <v>538</v>
      </c>
      <c r="D531" s="36" t="str">
        <f>+"Torre de ángulo mayor tipo B"&amp;IF(MID(C531,3,3)="220","C",IF(MID(C531,3,3)="138","S",""))&amp;IF(MID(C531,10,1)="D",2,1)&amp;" (65°)Tipo B"&amp;IF(MID(C531,3,3)="220","C",IF(MID(C531,3,3)="138","S",""))&amp;IF(MID(C531,10,1)="D",2,1)&amp;RIGHT(C531,2)</f>
        <v>Torre de ángulo mayor tipo BS1 (65°)Tipo BS1+3</v>
      </c>
      <c r="E531" s="37" t="s">
        <v>2918</v>
      </c>
      <c r="F531" s="38">
        <v>0</v>
      </c>
      <c r="G531" s="39">
        <f>VLOOKUP(C531,'[14]Resumen Peso'!$B$1:$D$65536,3,0)*$C$14</f>
        <v>11283.2906843156</v>
      </c>
      <c r="H531" s="40"/>
      <c r="I531" s="41"/>
      <c r="J531" s="42">
        <f>+VLOOKUP(C531,'[14]Resumen Peso'!$B$1:$D$65536,3,0)</f>
        <v>8657.9548733718457</v>
      </c>
    </row>
    <row r="532" spans="1:10" x14ac:dyDescent="0.25">
      <c r="A532" s="26"/>
      <c r="B532" s="34">
        <f t="shared" si="8"/>
        <v>516</v>
      </c>
      <c r="C532" s="35" t="s">
        <v>539</v>
      </c>
      <c r="D532" s="36" t="str">
        <f>+"Torre de anclaje, retención intermedia y terminal (15°) Tipo R"&amp;IF(MID(C532,3,3)="220","C",IF(MID(C532,3,3)="138","S",""))&amp;IF(MID(C532,10,1)="D",2,1)&amp;RIGHT(C532,2)</f>
        <v>Torre de anclaje, retención intermedia y terminal (15°) Tipo RS1-3</v>
      </c>
      <c r="E532" s="37" t="s">
        <v>2918</v>
      </c>
      <c r="F532" s="38">
        <v>0</v>
      </c>
      <c r="G532" s="39">
        <f>VLOOKUP(C532,'[14]Resumen Peso'!$B$1:$D$65536,3,0)*$C$14</f>
        <v>11648.315212319887</v>
      </c>
      <c r="H532" s="40"/>
      <c r="I532" s="41"/>
      <c r="J532" s="42">
        <f>+VLOOKUP(C532,'[14]Resumen Peso'!$B$1:$D$65536,3,0)</f>
        <v>8938.0474438422734</v>
      </c>
    </row>
    <row r="533" spans="1:10" x14ac:dyDescent="0.25">
      <c r="A533" s="26"/>
      <c r="B533" s="34">
        <f t="shared" si="8"/>
        <v>517</v>
      </c>
      <c r="C533" s="35" t="s">
        <v>540</v>
      </c>
      <c r="D533" s="36" t="str">
        <f>+"Torre de anclaje, retención intermedia y terminal (15°) Tipo R"&amp;IF(MID(C533,3,3)="220","C",IF(MID(C533,3,3)="138","S",""))&amp;IF(MID(C533,10,1)="D",2,1)&amp;RIGHT(C533,2)</f>
        <v>Torre de anclaje, retención intermedia y terminal (15°) Tipo RS1±0</v>
      </c>
      <c r="E533" s="37" t="s">
        <v>2918</v>
      </c>
      <c r="F533" s="38">
        <v>0</v>
      </c>
      <c r="G533" s="39">
        <f>VLOOKUP(C533,'[14]Resumen Peso'!$B$1:$D$65536,3,0)*$C$14</f>
        <v>12985.85865364536</v>
      </c>
      <c r="H533" s="40"/>
      <c r="I533" s="41"/>
      <c r="J533" s="42">
        <f>+VLOOKUP(C533,'[14]Resumen Peso'!$B$1:$D$65536,3,0)</f>
        <v>9964.3784212288447</v>
      </c>
    </row>
    <row r="534" spans="1:10" x14ac:dyDescent="0.25">
      <c r="A534" s="26"/>
      <c r="B534" s="34">
        <f t="shared" si="8"/>
        <v>518</v>
      </c>
      <c r="C534" s="35" t="s">
        <v>541</v>
      </c>
      <c r="D534" s="36" t="str">
        <f>+"Torre de anclaje, retención intermedia y terminal (15°) Tipo R"&amp;IF(MID(C534,3,3)="220","C",IF(MID(C534,3,3)="138","S",""))&amp;IF(MID(C534,10,1)="D",2,1)&amp;RIGHT(C534,2)</f>
        <v>Torre de anclaje, retención intermedia y terminal (15°) Tipo RS1+3</v>
      </c>
      <c r="E534" s="37" t="s">
        <v>2918</v>
      </c>
      <c r="F534" s="38">
        <v>0</v>
      </c>
      <c r="G534" s="39">
        <f>VLOOKUP(C534,'[14]Resumen Peso'!$B$1:$D$65536,3,0)*$C$14</f>
        <v>14323.402094970832</v>
      </c>
      <c r="H534" s="40"/>
      <c r="I534" s="41"/>
      <c r="J534" s="42">
        <f>+VLOOKUP(C534,'[14]Resumen Peso'!$B$1:$D$65536,3,0)</f>
        <v>10990.709398615416</v>
      </c>
    </row>
    <row r="535" spans="1:10" x14ac:dyDescent="0.25">
      <c r="A535" s="26"/>
      <c r="B535" s="34">
        <f t="shared" si="8"/>
        <v>519</v>
      </c>
      <c r="C535" s="35" t="s">
        <v>542</v>
      </c>
      <c r="D535" s="36" t="str">
        <f>+"Torre de suspensión tipo S"&amp;IF(MID(C535,3,3)="220","C",IF(MID(C535,3,3)="138","S",""))&amp;IF(MID(C535,10,1)="D",2,1)&amp;" (5°)Tipo S"&amp;IF(MID(C535,3,3)="220","C",IF(MID(C535,3,3)="138","S",""))&amp;IF(MID(C535,10,1)="D",2,1)&amp;RIGHT(C535,2)</f>
        <v>Torre de suspensión tipo SS1 (5°)Tipo SS1-6</v>
      </c>
      <c r="E535" s="37" t="s">
        <v>2918</v>
      </c>
      <c r="F535" s="38">
        <v>0</v>
      </c>
      <c r="G535" s="39">
        <f>VLOOKUP(C535,'[14]Resumen Peso'!$B$1:$D$65536,3,0)*$C$14</f>
        <v>3575.3829650250996</v>
      </c>
      <c r="H535" s="40"/>
      <c r="I535" s="41"/>
      <c r="J535" s="42">
        <f>+VLOOKUP(C535,'[14]Resumen Peso'!$B$1:$D$65536,3,0)</f>
        <v>2743.4819532957358</v>
      </c>
    </row>
    <row r="536" spans="1:10" x14ac:dyDescent="0.25">
      <c r="A536" s="26"/>
      <c r="B536" s="34">
        <f t="shared" si="8"/>
        <v>520</v>
      </c>
      <c r="C536" s="35" t="s">
        <v>543</v>
      </c>
      <c r="D536" s="36" t="str">
        <f>+"Torre de suspensión tipo S"&amp;IF(MID(C536,3,3)="220","C",IF(MID(C536,3,3)="138","S",""))&amp;IF(MID(C536,10,1)="D",2,1)&amp;" (5°)Tipo S"&amp;IF(MID(C536,3,3)="220","C",IF(MID(C536,3,3)="138","S",""))&amp;IF(MID(C536,10,1)="D",2,1)&amp;RIGHT(C536,2)</f>
        <v>Torre de suspensión tipo SS1 (5°)Tipo SS1-3</v>
      </c>
      <c r="E536" s="37" t="s">
        <v>2918</v>
      </c>
      <c r="F536" s="38">
        <v>0</v>
      </c>
      <c r="G536" s="39">
        <f>VLOOKUP(C536,'[14]Resumen Peso'!$B$1:$D$65536,3,0)*$C$14</f>
        <v>4090.7534825061948</v>
      </c>
      <c r="H536" s="40"/>
      <c r="I536" s="41"/>
      <c r="J536" s="42">
        <f>+VLOOKUP(C536,'[14]Resumen Peso'!$B$1:$D$65536,3,0)</f>
        <v>3138.9388114284543</v>
      </c>
    </row>
    <row r="537" spans="1:10" x14ac:dyDescent="0.25">
      <c r="A537" s="26"/>
      <c r="B537" s="34">
        <f t="shared" si="8"/>
        <v>521</v>
      </c>
      <c r="C537" s="35" t="s">
        <v>544</v>
      </c>
      <c r="D537" s="36" t="str">
        <f>+"Torre de suspensión tipo S"&amp;IF(MID(C537,3,3)="220","C",IF(MID(C537,3,3)="138","S",""))&amp;IF(MID(C537,10,1)="D",2,1)&amp;" (5°)Tipo S"&amp;IF(MID(C537,3,3)="220","C",IF(MID(C537,3,3)="138","S",""))&amp;IF(MID(C537,10,1)="D",2,1)&amp;RIGHT(C537,2)</f>
        <v>Torre de suspensión tipo SS1 (5°)Tipo SS1±0</v>
      </c>
      <c r="E537" s="37" t="s">
        <v>2918</v>
      </c>
      <c r="F537" s="38">
        <v>0</v>
      </c>
      <c r="G537" s="39">
        <f>VLOOKUP(C537,'[14]Resumen Peso'!$B$1:$D$65536,3,0)*$C$14</f>
        <v>4601.5224775097804</v>
      </c>
      <c r="H537" s="40"/>
      <c r="I537" s="41"/>
      <c r="J537" s="42">
        <f>+VLOOKUP(C537,'[14]Resumen Peso'!$B$1:$D$65536,3,0)</f>
        <v>3530.8648047564166</v>
      </c>
    </row>
    <row r="538" spans="1:10" x14ac:dyDescent="0.25">
      <c r="A538" s="26"/>
      <c r="B538" s="34">
        <f t="shared" si="8"/>
        <v>522</v>
      </c>
      <c r="C538" s="35" t="s">
        <v>545</v>
      </c>
      <c r="D538" s="36" t="str">
        <f>+"Torre de suspensión tipo S"&amp;IF(MID(C538,3,3)="220","C",IF(MID(C538,3,3)="138","S",""))&amp;IF(MID(C538,10,1)="D",2,1)&amp;" (5°)Tipo S"&amp;IF(MID(C538,3,3)="220","C",IF(MID(C538,3,3)="138","S",""))&amp;IF(MID(C538,10,1)="D",2,1)&amp;RIGHT(C538,2)</f>
        <v>Torre de suspensión tipo SS1 (5°)Tipo SS1+3</v>
      </c>
      <c r="E538" s="37" t="s">
        <v>2918</v>
      </c>
      <c r="F538" s="38">
        <v>0</v>
      </c>
      <c r="G538" s="39">
        <f>VLOOKUP(C538,'[14]Resumen Peso'!$B$1:$D$65536,3,0)*$C$14</f>
        <v>5107.6899500358568</v>
      </c>
      <c r="H538" s="40"/>
      <c r="I538" s="41"/>
      <c r="J538" s="42">
        <f>+VLOOKUP(C538,'[14]Resumen Peso'!$B$1:$D$65536,3,0)</f>
        <v>3919.2599332796226</v>
      </c>
    </row>
    <row r="539" spans="1:10" x14ac:dyDescent="0.25">
      <c r="A539" s="26"/>
      <c r="B539" s="34">
        <f t="shared" si="8"/>
        <v>523</v>
      </c>
      <c r="C539" s="35" t="s">
        <v>546</v>
      </c>
      <c r="D539" s="36" t="str">
        <f>+"Torre de suspensión tipo S"&amp;IF(MID(C539,3,3)="220","C",IF(MID(C539,3,3)="138","S",""))&amp;IF(MID(C539,10,1)="D",2,1)&amp;" (5°)Tipo S"&amp;IF(MID(C539,3,3)="220","C",IF(MID(C539,3,3)="138","S",""))&amp;IF(MID(C539,10,1)="D",2,1)&amp;RIGHT(C539,2)</f>
        <v>Torre de suspensión tipo SS1 (5°)Tipo SS1+6</v>
      </c>
      <c r="E539" s="37" t="s">
        <v>2918</v>
      </c>
      <c r="F539" s="38">
        <v>0</v>
      </c>
      <c r="G539" s="39">
        <f>VLOOKUP(C539,'[14]Resumen Peso'!$B$1:$D$65536,3,0)*$C$14</f>
        <v>5613.8574225619313</v>
      </c>
      <c r="H539" s="40"/>
      <c r="I539" s="41"/>
      <c r="J539" s="42">
        <f>+VLOOKUP(C539,'[14]Resumen Peso'!$B$1:$D$65536,3,0)</f>
        <v>4307.6550618028277</v>
      </c>
    </row>
    <row r="540" spans="1:10" x14ac:dyDescent="0.25">
      <c r="A540" s="26"/>
      <c r="B540" s="34">
        <f t="shared" si="8"/>
        <v>524</v>
      </c>
      <c r="C540" s="35" t="s">
        <v>547</v>
      </c>
      <c r="D540" s="36" t="str">
        <f>+"Torre de ángulo menor tipo A"&amp;IF(MID(C540,3,3)="220","C",IF(MID(C540,3,3)="138","S",""))&amp;IF(MID(C540,10,1)="D",2,1)&amp;" (30°)Tipo A"&amp;IF(MID(C540,3,3)="220","C",IF(MID(C540,3,3)="138","S",""))&amp;IF(MID(C540,10,1)="D",2,1)&amp;RIGHT(C540,2)</f>
        <v>Torre de ángulo menor tipo AS1 (30°)Tipo AS1-3</v>
      </c>
      <c r="E540" s="37" t="s">
        <v>2918</v>
      </c>
      <c r="F540" s="38">
        <v>0</v>
      </c>
      <c r="G540" s="39">
        <f>VLOOKUP(C540,'[14]Resumen Peso'!$B$1:$D$65536,3,0)*$C$14</f>
        <v>6293.5851198947221</v>
      </c>
      <c r="H540" s="40"/>
      <c r="I540" s="41"/>
      <c r="J540" s="42">
        <f>+VLOOKUP(C540,'[14]Resumen Peso'!$B$1:$D$65536,3,0)</f>
        <v>4829.2273490318366</v>
      </c>
    </row>
    <row r="541" spans="1:10" x14ac:dyDescent="0.25">
      <c r="A541" s="26"/>
      <c r="B541" s="34">
        <f t="shared" si="8"/>
        <v>525</v>
      </c>
      <c r="C541" s="35" t="s">
        <v>548</v>
      </c>
      <c r="D541" s="36" t="str">
        <f>+"Torre de ángulo menor tipo A"&amp;IF(MID(C541,3,3)="220","C",IF(MID(C541,3,3)="138","S",""))&amp;IF(MID(C541,10,1)="D",2,1)&amp;" (30°)Tipo A"&amp;IF(MID(C541,3,3)="220","C",IF(MID(C541,3,3)="138","S",""))&amp;IF(MID(C541,10,1)="D",2,1)&amp;RIGHT(C541,2)</f>
        <v>Torre de ángulo menor tipo AS1 (30°)Tipo AS1±0</v>
      </c>
      <c r="E541" s="37" t="s">
        <v>2918</v>
      </c>
      <c r="F541" s="38">
        <v>0</v>
      </c>
      <c r="G541" s="39">
        <f>VLOOKUP(C541,'[14]Resumen Peso'!$B$1:$D$65536,3,0)*$C$14</f>
        <v>6985.1111208598468</v>
      </c>
      <c r="H541" s="40"/>
      <c r="I541" s="41"/>
      <c r="J541" s="42">
        <f>+VLOOKUP(C541,'[14]Resumen Peso'!$B$1:$D$65536,3,0)</f>
        <v>5359.8527736202404</v>
      </c>
    </row>
    <row r="542" spans="1:10" x14ac:dyDescent="0.25">
      <c r="A542" s="26"/>
      <c r="B542" s="34">
        <f t="shared" si="8"/>
        <v>526</v>
      </c>
      <c r="C542" s="35" t="s">
        <v>549</v>
      </c>
      <c r="D542" s="36" t="str">
        <f>+"Torre de ángulo menor tipo A"&amp;IF(MID(C542,3,3)="220","C",IF(MID(C542,3,3)="138","S",""))&amp;IF(MID(C542,10,1)="D",2,1)&amp;" (30°)Tipo A"&amp;IF(MID(C542,3,3)="220","C",IF(MID(C542,3,3)="138","S",""))&amp;IF(MID(C542,10,1)="D",2,1)&amp;RIGHT(C542,2)</f>
        <v>Torre de ángulo menor tipo AS1 (30°)Tipo AS1+3</v>
      </c>
      <c r="E542" s="37" t="s">
        <v>2918</v>
      </c>
      <c r="F542" s="38">
        <v>0</v>
      </c>
      <c r="G542" s="39">
        <f>VLOOKUP(C542,'[14]Resumen Peso'!$B$1:$D$65536,3,0)*$C$14</f>
        <v>7676.6371218249715</v>
      </c>
      <c r="H542" s="40"/>
      <c r="I542" s="41"/>
      <c r="J542" s="42">
        <f>+VLOOKUP(C542,'[14]Resumen Peso'!$B$1:$D$65536,3,0)</f>
        <v>5890.4781982086442</v>
      </c>
    </row>
    <row r="543" spans="1:10" x14ac:dyDescent="0.25">
      <c r="A543" s="26"/>
      <c r="B543" s="34">
        <f t="shared" si="8"/>
        <v>527</v>
      </c>
      <c r="C543" s="35" t="s">
        <v>550</v>
      </c>
      <c r="D543" s="36" t="str">
        <f>+"Torre de ángulo mayor tipo B"&amp;IF(MID(C543,3,3)="220","C",IF(MID(C543,3,3)="138","S",""))&amp;IF(MID(C543,10,1)="D",2,1)&amp;" (65°)Tipo B"&amp;IF(MID(C543,3,3)="220","C",IF(MID(C543,3,3)="138","S",""))&amp;IF(MID(C543,10,1)="D",2,1)&amp;RIGHT(C543,2)</f>
        <v>Torre de ángulo mayor tipo BS1 (65°)Tipo BS1-3</v>
      </c>
      <c r="E543" s="37" t="s">
        <v>2918</v>
      </c>
      <c r="F543" s="38">
        <v>0</v>
      </c>
      <c r="G543" s="39">
        <f>VLOOKUP(C543,'[14]Resumen Peso'!$B$1:$D$65536,3,0)*$C$14</f>
        <v>8493.1407309645219</v>
      </c>
      <c r="H543" s="40"/>
      <c r="I543" s="41"/>
      <c r="J543" s="42">
        <f>+VLOOKUP(C543,'[14]Resumen Peso'!$B$1:$D$65536,3,0)</f>
        <v>6517.0021086226625</v>
      </c>
    </row>
    <row r="544" spans="1:10" x14ac:dyDescent="0.25">
      <c r="A544" s="26"/>
      <c r="B544" s="34">
        <f t="shared" si="8"/>
        <v>528</v>
      </c>
      <c r="C544" s="35" t="s">
        <v>551</v>
      </c>
      <c r="D544" s="36" t="str">
        <f>+"Torre de ángulo mayor tipo B"&amp;IF(MID(C544,3,3)="220","C",IF(MID(C544,3,3)="138","S",""))&amp;IF(MID(C544,10,1)="D",2,1)&amp;" (65°)Tipo B"&amp;IF(MID(C544,3,3)="220","C",IF(MID(C544,3,3)="138","S",""))&amp;IF(MID(C544,10,1)="D",2,1)&amp;RIGHT(C544,2)</f>
        <v>Torre de ángulo mayor tipo BS1 (65°)Tipo BS1±0</v>
      </c>
      <c r="E544" s="37" t="s">
        <v>2918</v>
      </c>
      <c r="F544" s="38">
        <v>0</v>
      </c>
      <c r="G544" s="39">
        <f>VLOOKUP(C544,'[14]Resumen Peso'!$B$1:$D$65536,3,0)*$C$14</f>
        <v>9457.8404576442335</v>
      </c>
      <c r="H544" s="40"/>
      <c r="I544" s="41"/>
      <c r="J544" s="42">
        <f>+VLOOKUP(C544,'[14]Resumen Peso'!$B$1:$D$65536,3,0)</f>
        <v>7257.2406554818062</v>
      </c>
    </row>
    <row r="545" spans="1:10" x14ac:dyDescent="0.25">
      <c r="A545" s="26"/>
      <c r="B545" s="34">
        <f t="shared" si="8"/>
        <v>529</v>
      </c>
      <c r="C545" s="35" t="s">
        <v>552</v>
      </c>
      <c r="D545" s="36" t="str">
        <f>+"Torre de ángulo mayor tipo B"&amp;IF(MID(C545,3,3)="220","C",IF(MID(C545,3,3)="138","S",""))&amp;IF(MID(C545,10,1)="D",2,1)&amp;" (65°)Tipo B"&amp;IF(MID(C545,3,3)="220","C",IF(MID(C545,3,3)="138","S",""))&amp;IF(MID(C545,10,1)="D",2,1)&amp;RIGHT(C545,2)</f>
        <v>Torre de ángulo mayor tipo BS1 (65°)Tipo BS1+3</v>
      </c>
      <c r="E545" s="37" t="s">
        <v>2918</v>
      </c>
      <c r="F545" s="38">
        <v>0</v>
      </c>
      <c r="G545" s="39">
        <f>VLOOKUP(C545,'[14]Resumen Peso'!$B$1:$D$65536,3,0)*$C$14</f>
        <v>10592.781312561543</v>
      </c>
      <c r="H545" s="40"/>
      <c r="I545" s="41"/>
      <c r="J545" s="42">
        <f>+VLOOKUP(C545,'[14]Resumen Peso'!$B$1:$D$65536,3,0)</f>
        <v>8128.109534139624</v>
      </c>
    </row>
    <row r="546" spans="1:10" x14ac:dyDescent="0.25">
      <c r="A546" s="26"/>
      <c r="B546" s="34">
        <f t="shared" si="8"/>
        <v>530</v>
      </c>
      <c r="C546" s="35" t="s">
        <v>553</v>
      </c>
      <c r="D546" s="36" t="str">
        <f>+"Torre de anclaje, retención intermedia y terminal (15°) Tipo R"&amp;IF(MID(C546,3,3)="220","C",IF(MID(C546,3,3)="138","S",""))&amp;IF(MID(C546,10,1)="D",2,1)&amp;RIGHT(C546,2)</f>
        <v>Torre de anclaje, retención intermedia y terminal (15°) Tipo RS1-3</v>
      </c>
      <c r="E546" s="37" t="s">
        <v>2918</v>
      </c>
      <c r="F546" s="38">
        <v>0</v>
      </c>
      <c r="G546" s="39">
        <f>VLOOKUP(C546,'[14]Resumen Peso'!$B$1:$D$65536,3,0)*$C$14</f>
        <v>10935.467245863363</v>
      </c>
      <c r="H546" s="40"/>
      <c r="I546" s="41"/>
      <c r="J546" s="42">
        <f>+VLOOKUP(C546,'[14]Resumen Peso'!$B$1:$D$65536,3,0)</f>
        <v>8391.0611348096936</v>
      </c>
    </row>
    <row r="547" spans="1:10" x14ac:dyDescent="0.25">
      <c r="A547" s="26"/>
      <c r="B547" s="34">
        <f t="shared" si="8"/>
        <v>531</v>
      </c>
      <c r="C547" s="35" t="s">
        <v>554</v>
      </c>
      <c r="D547" s="36" t="str">
        <f>+"Torre de anclaje, retención intermedia y terminal (15°) Tipo R"&amp;IF(MID(C547,3,3)="220","C",IF(MID(C547,3,3)="138","S",""))&amp;IF(MID(C547,10,1)="D",2,1)&amp;RIGHT(C547,2)</f>
        <v>Torre de anclaje, retención intermedia y terminal (15°) Tipo RS1±0</v>
      </c>
      <c r="E547" s="37" t="s">
        <v>2918</v>
      </c>
      <c r="F547" s="38">
        <v>0</v>
      </c>
      <c r="G547" s="39">
        <f>VLOOKUP(C547,'[14]Resumen Peso'!$B$1:$D$65536,3,0)*$C$14</f>
        <v>12191.156349903415</v>
      </c>
      <c r="H547" s="40"/>
      <c r="I547" s="41"/>
      <c r="J547" s="42">
        <f>+VLOOKUP(C547,'[14]Resumen Peso'!$B$1:$D$65536,3,0)</f>
        <v>9354.5832049160472</v>
      </c>
    </row>
    <row r="548" spans="1:10" x14ac:dyDescent="0.25">
      <c r="A548" s="26"/>
      <c r="B548" s="34">
        <f t="shared" si="8"/>
        <v>532</v>
      </c>
      <c r="C548" s="35" t="s">
        <v>555</v>
      </c>
      <c r="D548" s="36" t="str">
        <f>+"Torre de anclaje, retención intermedia y terminal (15°) Tipo R"&amp;IF(MID(C548,3,3)="220","C",IF(MID(C548,3,3)="138","S",""))&amp;IF(MID(C548,10,1)="D",2,1)&amp;RIGHT(C548,2)</f>
        <v>Torre de anclaje, retención intermedia y terminal (15°) Tipo RS1+3</v>
      </c>
      <c r="E548" s="37" t="s">
        <v>2918</v>
      </c>
      <c r="F548" s="38">
        <v>0</v>
      </c>
      <c r="G548" s="39">
        <f>VLOOKUP(C548,'[14]Resumen Peso'!$B$1:$D$65536,3,0)*$C$14</f>
        <v>13446.845453943468</v>
      </c>
      <c r="H548" s="40"/>
      <c r="I548" s="41"/>
      <c r="J548" s="42">
        <f>+VLOOKUP(C548,'[14]Resumen Peso'!$B$1:$D$65536,3,0)</f>
        <v>10318.105275022401</v>
      </c>
    </row>
    <row r="549" spans="1:10" x14ac:dyDescent="0.25">
      <c r="A549" s="26"/>
      <c r="B549" s="34">
        <f t="shared" si="8"/>
        <v>533</v>
      </c>
      <c r="C549" s="35" t="s">
        <v>556</v>
      </c>
      <c r="D549" s="36" t="str">
        <f>+"Torre de suspensión tipo S"&amp;IF(MID(C549,3,3)="220","C",IF(MID(C549,3,3)="138","S",""))&amp;IF(MID(C549,10,1)="D",2,1)&amp;" (5°)Tipo S"&amp;IF(MID(C549,3,3)="220","C",IF(MID(C549,3,3)="138","S",""))&amp;IF(MID(C549,10,1)="D",2,1)&amp;RIGHT(C549,2)</f>
        <v>Torre de suspensión tipo SS2 (5°)Tipo SS2-6</v>
      </c>
      <c r="E549" s="37" t="s">
        <v>2918</v>
      </c>
      <c r="F549" s="38">
        <v>0</v>
      </c>
      <c r="G549" s="39">
        <f>VLOOKUP(C549,'[14]Resumen Peso'!$B$1:$D$65536,3,0)*$C$14</f>
        <v>5764.2851062111995</v>
      </c>
      <c r="H549" s="40"/>
      <c r="I549" s="41"/>
      <c r="J549" s="42">
        <f>+VLOOKUP(C549,'[14]Resumen Peso'!$B$1:$D$65536,3,0)</f>
        <v>4423.0820354738707</v>
      </c>
    </row>
    <row r="550" spans="1:10" x14ac:dyDescent="0.25">
      <c r="A550" s="26"/>
      <c r="B550" s="34">
        <f t="shared" si="8"/>
        <v>534</v>
      </c>
      <c r="C550" s="35" t="s">
        <v>557</v>
      </c>
      <c r="D550" s="36" t="str">
        <f>+"Torre de suspensión tipo S"&amp;IF(MID(C550,3,3)="220","C",IF(MID(C550,3,3)="138","S",""))&amp;IF(MID(C550,10,1)="D",2,1)&amp;" (5°)Tipo S"&amp;IF(MID(C550,3,3)="220","C",IF(MID(C550,3,3)="138","S",""))&amp;IF(MID(C550,10,1)="D",2,1)&amp;RIGHT(C550,2)</f>
        <v>Torre de suspensión tipo SS2 (5°)Tipo SS2-3</v>
      </c>
      <c r="E550" s="37" t="s">
        <v>2918</v>
      </c>
      <c r="F550" s="38">
        <v>0</v>
      </c>
      <c r="G550" s="39">
        <f>VLOOKUP(C550,'[14]Resumen Peso'!$B$1:$D$65536,3,0)*$C$14</f>
        <v>6595.1730494488493</v>
      </c>
      <c r="H550" s="40"/>
      <c r="I550" s="41"/>
      <c r="J550" s="42">
        <f>+VLOOKUP(C550,'[14]Resumen Peso'!$B$1:$D$65536,3,0)</f>
        <v>5060.6434099565904</v>
      </c>
    </row>
    <row r="551" spans="1:10" x14ac:dyDescent="0.25">
      <c r="A551" s="26"/>
      <c r="B551" s="34">
        <f t="shared" si="8"/>
        <v>535</v>
      </c>
      <c r="C551" s="35" t="s">
        <v>558</v>
      </c>
      <c r="D551" s="36" t="str">
        <f>+"Torre de suspensión tipo S"&amp;IF(MID(C551,3,3)="220","C",IF(MID(C551,3,3)="138","S",""))&amp;IF(MID(C551,10,1)="D",2,1)&amp;" (5°)Tipo S"&amp;IF(MID(C551,3,3)="220","C",IF(MID(C551,3,3)="138","S",""))&amp;IF(MID(C551,10,1)="D",2,1)&amp;RIGHT(C551,2)</f>
        <v>Torre de suspensión tipo SS2 (5°)Tipo SS2±0</v>
      </c>
      <c r="E551" s="37" t="s">
        <v>2918</v>
      </c>
      <c r="F551" s="38">
        <v>0</v>
      </c>
      <c r="G551" s="39">
        <f>VLOOKUP(C551,'[14]Resumen Peso'!$B$1:$D$65536,3,0)*$C$14</f>
        <v>7418.6423503361639</v>
      </c>
      <c r="H551" s="40"/>
      <c r="I551" s="41"/>
      <c r="J551" s="42">
        <f>+VLOOKUP(C551,'[14]Resumen Peso'!$B$1:$D$65536,3,0)</f>
        <v>5692.5122721671432</v>
      </c>
    </row>
    <row r="552" spans="1:10" x14ac:dyDescent="0.25">
      <c r="A552" s="26"/>
      <c r="B552" s="34">
        <f t="shared" si="8"/>
        <v>536</v>
      </c>
      <c r="C552" s="35" t="s">
        <v>559</v>
      </c>
      <c r="D552" s="36" t="str">
        <f>+"Torre de suspensión tipo S"&amp;IF(MID(C552,3,3)="220","C",IF(MID(C552,3,3)="138","S",""))&amp;IF(MID(C552,10,1)="D",2,1)&amp;" (5°)Tipo S"&amp;IF(MID(C552,3,3)="220","C",IF(MID(C552,3,3)="138","S",""))&amp;IF(MID(C552,10,1)="D",2,1)&amp;RIGHT(C552,2)</f>
        <v>Torre de suspensión tipo SS2 (5°)Tipo SS2+3</v>
      </c>
      <c r="E552" s="37" t="s">
        <v>2918</v>
      </c>
      <c r="F552" s="38">
        <v>0</v>
      </c>
      <c r="G552" s="39">
        <f>VLOOKUP(C552,'[14]Resumen Peso'!$B$1:$D$65536,3,0)*$C$14</f>
        <v>8234.6930088731424</v>
      </c>
      <c r="H552" s="40"/>
      <c r="I552" s="41"/>
      <c r="J552" s="42">
        <f>+VLOOKUP(C552,'[14]Resumen Peso'!$B$1:$D$65536,3,0)</f>
        <v>6318.6886221055292</v>
      </c>
    </row>
    <row r="553" spans="1:10" x14ac:dyDescent="0.25">
      <c r="A553" s="26"/>
      <c r="B553" s="34">
        <f t="shared" si="8"/>
        <v>537</v>
      </c>
      <c r="C553" s="35" t="s">
        <v>560</v>
      </c>
      <c r="D553" s="36" t="str">
        <f>+"Torre de suspensión tipo S"&amp;IF(MID(C553,3,3)="220","C",IF(MID(C553,3,3)="138","S",""))&amp;IF(MID(C553,10,1)="D",2,1)&amp;" (5°)Tipo S"&amp;IF(MID(C553,3,3)="220","C",IF(MID(C553,3,3)="138","S",""))&amp;IF(MID(C553,10,1)="D",2,1)&amp;RIGHT(C553,2)</f>
        <v>Torre de suspensión tipo SS2 (5°)Tipo SS2+6</v>
      </c>
      <c r="E553" s="37" t="s">
        <v>2918</v>
      </c>
      <c r="F553" s="38">
        <v>0</v>
      </c>
      <c r="G553" s="39">
        <f>VLOOKUP(C553,'[14]Resumen Peso'!$B$1:$D$65536,3,0)*$C$14</f>
        <v>9050.7436674101191</v>
      </c>
      <c r="H553" s="40"/>
      <c r="I553" s="41"/>
      <c r="J553" s="42">
        <f>+VLOOKUP(C553,'[14]Resumen Peso'!$B$1:$D$65536,3,0)</f>
        <v>6944.8649720439143</v>
      </c>
    </row>
    <row r="554" spans="1:10" x14ac:dyDescent="0.25">
      <c r="A554" s="26"/>
      <c r="B554" s="34">
        <f t="shared" si="8"/>
        <v>538</v>
      </c>
      <c r="C554" s="35" t="s">
        <v>561</v>
      </c>
      <c r="D554" s="36" t="str">
        <f>+"Torre de ángulo menor tipo A"&amp;IF(MID(C554,3,3)="220","C",IF(MID(C554,3,3)="138","S",""))&amp;IF(MID(C554,10,1)="D",2,1)&amp;" (30°)Tipo A"&amp;IF(MID(C554,3,3)="220","C",IF(MID(C554,3,3)="138","S",""))&amp;IF(MID(C554,10,1)="D",2,1)&amp;RIGHT(C554,2)</f>
        <v>Torre de ángulo menor tipo AS2 (30°)Tipo AS2-3</v>
      </c>
      <c r="E554" s="37" t="s">
        <v>2918</v>
      </c>
      <c r="F554" s="38">
        <v>0</v>
      </c>
      <c r="G554" s="39">
        <f>VLOOKUP(C554,'[14]Resumen Peso'!$B$1:$D$65536,3,0)*$C$14</f>
        <v>10146.610678117077</v>
      </c>
      <c r="H554" s="40"/>
      <c r="I554" s="41"/>
      <c r="J554" s="42">
        <f>+VLOOKUP(C554,'[14]Resumen Peso'!$B$1:$D$65536,3,0)</f>
        <v>7785.7514998639008</v>
      </c>
    </row>
    <row r="555" spans="1:10" x14ac:dyDescent="0.25">
      <c r="A555" s="26"/>
      <c r="B555" s="34">
        <f t="shared" si="8"/>
        <v>539</v>
      </c>
      <c r="C555" s="35" t="s">
        <v>562</v>
      </c>
      <c r="D555" s="36" t="str">
        <f>+"Torre de ángulo menor tipo A"&amp;IF(MID(C555,3,3)="220","C",IF(MID(C555,3,3)="138","S",""))&amp;IF(MID(C555,10,1)="D",2,1)&amp;" (30°)Tipo A"&amp;IF(MID(C555,3,3)="220","C",IF(MID(C555,3,3)="138","S",""))&amp;IF(MID(C555,10,1)="D",2,1)&amp;RIGHT(C555,2)</f>
        <v>Torre de ángulo menor tipo AS2 (30°)Tipo AS2±0</v>
      </c>
      <c r="E555" s="37" t="s">
        <v>2918</v>
      </c>
      <c r="F555" s="38">
        <v>0</v>
      </c>
      <c r="G555" s="39">
        <f>VLOOKUP(C555,'[14]Resumen Peso'!$B$1:$D$65536,3,0)*$C$14</f>
        <v>11261.499087810296</v>
      </c>
      <c r="H555" s="40"/>
      <c r="I555" s="41"/>
      <c r="J555" s="42">
        <f>+VLOOKUP(C555,'[14]Resumen Peso'!$B$1:$D$65536,3,0)</f>
        <v>8641.2336291497231</v>
      </c>
    </row>
    <row r="556" spans="1:10" x14ac:dyDescent="0.25">
      <c r="A556" s="26"/>
      <c r="B556" s="34">
        <f t="shared" si="8"/>
        <v>540</v>
      </c>
      <c r="C556" s="35" t="s">
        <v>563</v>
      </c>
      <c r="D556" s="36" t="str">
        <f>+"Torre de ángulo menor tipo A"&amp;IF(MID(C556,3,3)="220","C",IF(MID(C556,3,3)="138","S",""))&amp;IF(MID(C556,10,1)="D",2,1)&amp;" (30°)Tipo A"&amp;IF(MID(C556,3,3)="220","C",IF(MID(C556,3,3)="138","S",""))&amp;IF(MID(C556,10,1)="D",2,1)&amp;RIGHT(C556,2)</f>
        <v>Torre de ángulo menor tipo AS2 (30°)Tipo AS2+3</v>
      </c>
      <c r="E556" s="37" t="s">
        <v>2918</v>
      </c>
      <c r="F556" s="38">
        <v>0</v>
      </c>
      <c r="G556" s="39">
        <f>VLOOKUP(C556,'[14]Resumen Peso'!$B$1:$D$65536,3,0)*$C$14</f>
        <v>12376.387497503516</v>
      </c>
      <c r="H556" s="40"/>
      <c r="I556" s="41"/>
      <c r="J556" s="42">
        <f>+VLOOKUP(C556,'[14]Resumen Peso'!$B$1:$D$65536,3,0)</f>
        <v>9496.7157584355464</v>
      </c>
    </row>
    <row r="557" spans="1:10" x14ac:dyDescent="0.25">
      <c r="A557" s="26"/>
      <c r="B557" s="34">
        <f t="shared" si="8"/>
        <v>541</v>
      </c>
      <c r="C557" s="35" t="s">
        <v>564</v>
      </c>
      <c r="D557" s="36" t="str">
        <f>+"Torre de ángulo mayor tipo B"&amp;IF(MID(C557,3,3)="220","C",IF(MID(C557,3,3)="138","S",""))&amp;IF(MID(C557,10,1)="D",2,1)&amp;" (65°)Tipo B"&amp;IF(MID(C557,3,3)="220","C",IF(MID(C557,3,3)="138","S",""))&amp;IF(MID(C557,10,1)="D",2,1)&amp;RIGHT(C557,2)</f>
        <v>Torre de ángulo mayor tipo BS2 (65°)Tipo BS2-3</v>
      </c>
      <c r="E557" s="37" t="s">
        <v>2918</v>
      </c>
      <c r="F557" s="38">
        <v>0</v>
      </c>
      <c r="G557" s="39">
        <f>VLOOKUP(C557,'[14]Resumen Peso'!$B$1:$D$65536,3,0)*$C$14</f>
        <v>13692.766648875837</v>
      </c>
      <c r="H557" s="40"/>
      <c r="I557" s="41"/>
      <c r="J557" s="42">
        <f>+VLOOKUP(C557,'[14]Resumen Peso'!$B$1:$D$65536,3,0)</f>
        <v>10506.806839814115</v>
      </c>
    </row>
    <row r="558" spans="1:10" x14ac:dyDescent="0.25">
      <c r="A558" s="26"/>
      <c r="B558" s="34">
        <f t="shared" si="8"/>
        <v>542</v>
      </c>
      <c r="C558" s="35" t="s">
        <v>565</v>
      </c>
      <c r="D558" s="36" t="str">
        <f>+"Torre de ángulo mayor tipo B"&amp;IF(MID(C558,3,3)="220","C",IF(MID(C558,3,3)="138","S",""))&amp;IF(MID(C558,10,1)="D",2,1)&amp;" (65°)Tipo B"&amp;IF(MID(C558,3,3)="220","C",IF(MID(C558,3,3)="138","S",""))&amp;IF(MID(C558,10,1)="D",2,1)&amp;RIGHT(C558,2)</f>
        <v>Torre de ángulo mayor tipo BS2 (65°)Tipo BS2±0</v>
      </c>
      <c r="E558" s="37" t="s">
        <v>2918</v>
      </c>
      <c r="F558" s="38">
        <v>0</v>
      </c>
      <c r="G558" s="39">
        <f>VLOOKUP(C558,'[14]Resumen Peso'!$B$1:$D$65536,3,0)*$C$14</f>
        <v>15248.069764895141</v>
      </c>
      <c r="H558" s="40"/>
      <c r="I558" s="41"/>
      <c r="J558" s="42">
        <f>+VLOOKUP(C558,'[14]Resumen Peso'!$B$1:$D$65536,3,0)</f>
        <v>11700.230333868725</v>
      </c>
    </row>
    <row r="559" spans="1:10" x14ac:dyDescent="0.25">
      <c r="A559" s="26"/>
      <c r="B559" s="34">
        <f t="shared" si="8"/>
        <v>543</v>
      </c>
      <c r="C559" s="35" t="s">
        <v>566</v>
      </c>
      <c r="D559" s="36" t="str">
        <f>+"Torre de ángulo mayor tipo B"&amp;IF(MID(C559,3,3)="220","C",IF(MID(C559,3,3)="138","S",""))&amp;IF(MID(C559,10,1)="D",2,1)&amp;" (65°)Tipo B"&amp;IF(MID(C559,3,3)="220","C",IF(MID(C559,3,3)="138","S",""))&amp;IF(MID(C559,10,1)="D",2,1)&amp;RIGHT(C559,2)</f>
        <v>Torre de ángulo mayor tipo BS2 (65°)Tipo BS2+3</v>
      </c>
      <c r="E559" s="37" t="s">
        <v>2918</v>
      </c>
      <c r="F559" s="38">
        <v>0</v>
      </c>
      <c r="G559" s="39">
        <f>VLOOKUP(C559,'[14]Resumen Peso'!$B$1:$D$65536,3,0)*$C$14</f>
        <v>17077.83813668256</v>
      </c>
      <c r="H559" s="40"/>
      <c r="I559" s="41"/>
      <c r="J559" s="42">
        <f>+VLOOKUP(C559,'[14]Resumen Peso'!$B$1:$D$65536,3,0)</f>
        <v>13104.257973932974</v>
      </c>
    </row>
    <row r="560" spans="1:10" x14ac:dyDescent="0.25">
      <c r="A560" s="26"/>
      <c r="B560" s="34">
        <f t="shared" si="8"/>
        <v>544</v>
      </c>
      <c r="C560" s="35" t="s">
        <v>567</v>
      </c>
      <c r="D560" s="36" t="str">
        <f>+"Torre de anclaje, retención intermedia y terminal (15°) Tipo R"&amp;IF(MID(C560,3,3)="220","C",IF(MID(C560,3,3)="138","S",""))&amp;IF(MID(C560,10,1)="D",2,1)&amp;RIGHT(C560,2)</f>
        <v>Torre de anclaje, retención intermedia y terminal (15°) Tipo RS2-3</v>
      </c>
      <c r="E560" s="37" t="s">
        <v>2918</v>
      </c>
      <c r="F560" s="38">
        <v>0</v>
      </c>
      <c r="G560" s="39">
        <f>VLOOKUP(C560,'[14]Resumen Peso'!$B$1:$D$65536,3,0)*$C$14</f>
        <v>17630.321448474006</v>
      </c>
      <c r="H560" s="40"/>
      <c r="I560" s="41"/>
      <c r="J560" s="42">
        <f>+VLOOKUP(C560,'[14]Resumen Peso'!$B$1:$D$65536,3,0)</f>
        <v>13528.192419620038</v>
      </c>
    </row>
    <row r="561" spans="1:10" x14ac:dyDescent="0.25">
      <c r="A561" s="26"/>
      <c r="B561" s="34">
        <f t="shared" si="8"/>
        <v>545</v>
      </c>
      <c r="C561" s="35" t="s">
        <v>568</v>
      </c>
      <c r="D561" s="36" t="str">
        <f>+"Torre de anclaje, retención intermedia y terminal (15°) Tipo R"&amp;IF(MID(C561,3,3)="220","C",IF(MID(C561,3,3)="138","S",""))&amp;IF(MID(C561,10,1)="D",2,1)&amp;RIGHT(C561,2)</f>
        <v>Torre de anclaje, retención intermedia y terminal (15°) Tipo RS2±0</v>
      </c>
      <c r="E561" s="37" t="s">
        <v>2918</v>
      </c>
      <c r="F561" s="38">
        <v>0</v>
      </c>
      <c r="G561" s="39">
        <f>VLOOKUP(C561,'[14]Resumen Peso'!$B$1:$D$65536,3,0)*$C$14</f>
        <v>19654.761926949835</v>
      </c>
      <c r="H561" s="40"/>
      <c r="I561" s="41"/>
      <c r="J561" s="42">
        <f>+VLOOKUP(C561,'[14]Resumen Peso'!$B$1:$D$65536,3,0)</f>
        <v>15081.596900356786</v>
      </c>
    </row>
    <row r="562" spans="1:10" x14ac:dyDescent="0.25">
      <c r="A562" s="26"/>
      <c r="B562" s="34">
        <f t="shared" si="8"/>
        <v>546</v>
      </c>
      <c r="C562" s="35" t="s">
        <v>569</v>
      </c>
      <c r="D562" s="36" t="str">
        <f>+"Torre de anclaje, retención intermedia y terminal (15°) Tipo R"&amp;IF(MID(C562,3,3)="220","C",IF(MID(C562,3,3)="138","S",""))&amp;IF(MID(C562,10,1)="D",2,1)&amp;RIGHT(C562,2)</f>
        <v>Torre de anclaje, retención intermedia y terminal (15°) Tipo RS2+3</v>
      </c>
      <c r="E562" s="37" t="s">
        <v>2918</v>
      </c>
      <c r="F562" s="38">
        <v>0</v>
      </c>
      <c r="G562" s="39">
        <f>VLOOKUP(C562,'[14]Resumen Peso'!$B$1:$D$65536,3,0)*$C$14</f>
        <v>21679.202405425669</v>
      </c>
      <c r="H562" s="40"/>
      <c r="I562" s="41"/>
      <c r="J562" s="42">
        <f>+VLOOKUP(C562,'[14]Resumen Peso'!$B$1:$D$65536,3,0)</f>
        <v>16635.001381093534</v>
      </c>
    </row>
    <row r="563" spans="1:10" x14ac:dyDescent="0.25">
      <c r="A563" s="26"/>
      <c r="B563" s="34">
        <f t="shared" si="8"/>
        <v>547</v>
      </c>
      <c r="C563" s="35" t="s">
        <v>570</v>
      </c>
      <c r="D563" s="36" t="str">
        <f>+"Torre de suspensión tipo S"&amp;IF(MID(C563,3,3)="220","C",IF(MID(C563,3,3)="138","S",""))&amp;IF(MID(C563,10,1)="D",2,1)&amp;" (5°)Tipo S"&amp;IF(MID(C563,3,3)="220","C",IF(MID(C563,3,3)="138","S",""))&amp;IF(MID(C563,10,1)="D",2,1)&amp;RIGHT(C563,2)</f>
        <v>Torre de suspensión tipo SS2 (5°)Tipo SS2-6</v>
      </c>
      <c r="E563" s="37" t="s">
        <v>2918</v>
      </c>
      <c r="F563" s="38">
        <v>0</v>
      </c>
      <c r="G563" s="39">
        <f>VLOOKUP(C563,'[14]Resumen Peso'!$B$1:$D$65536,3,0)*$C$14</f>
        <v>5216.2831838923503</v>
      </c>
      <c r="H563" s="40"/>
      <c r="I563" s="41"/>
      <c r="J563" s="42">
        <f>+VLOOKUP(C563,'[14]Resumen Peso'!$B$1:$D$65536,3,0)</f>
        <v>4002.5862734925859</v>
      </c>
    </row>
    <row r="564" spans="1:10" x14ac:dyDescent="0.25">
      <c r="A564" s="26"/>
      <c r="B564" s="34">
        <f t="shared" si="8"/>
        <v>548</v>
      </c>
      <c r="C564" s="35" t="s">
        <v>571</v>
      </c>
      <c r="D564" s="36" t="str">
        <f>+"Torre de suspensión tipo S"&amp;IF(MID(C564,3,3)="220","C",IF(MID(C564,3,3)="138","S",""))&amp;IF(MID(C564,10,1)="D",2,1)&amp;" (5°)Tipo S"&amp;IF(MID(C564,3,3)="220","C",IF(MID(C564,3,3)="138","S",""))&amp;IF(MID(C564,10,1)="D",2,1)&amp;RIGHT(C564,2)</f>
        <v>Torre de suspensión tipo SS2 (5°)Tipo SS2-3</v>
      </c>
      <c r="E564" s="37" t="s">
        <v>2918</v>
      </c>
      <c r="F564" s="38">
        <v>0</v>
      </c>
      <c r="G564" s="39">
        <f>VLOOKUP(C564,'[14]Resumen Peso'!$B$1:$D$65536,3,0)*$C$14</f>
        <v>5968.1798590480039</v>
      </c>
      <c r="H564" s="40"/>
      <c r="I564" s="41"/>
      <c r="J564" s="42">
        <f>+VLOOKUP(C564,'[14]Resumen Peso'!$B$1:$D$65536,3,0)</f>
        <v>4579.5356462482732</v>
      </c>
    </row>
    <row r="565" spans="1:10" x14ac:dyDescent="0.25">
      <c r="A565" s="26"/>
      <c r="B565" s="34">
        <f t="shared" si="8"/>
        <v>549</v>
      </c>
      <c r="C565" s="35" t="s">
        <v>572</v>
      </c>
      <c r="D565" s="36" t="str">
        <f>+"Torre de suspensión tipo S"&amp;IF(MID(C565,3,3)="220","C",IF(MID(C565,3,3)="138","S",""))&amp;IF(MID(C565,10,1)="D",2,1)&amp;" (5°)Tipo S"&amp;IF(MID(C565,3,3)="220","C",IF(MID(C565,3,3)="138","S",""))&amp;IF(MID(C565,10,1)="D",2,1)&amp;RIGHT(C565,2)</f>
        <v>Torre de suspensión tipo SS2 (5°)Tipo SS2±0</v>
      </c>
      <c r="E565" s="37" t="s">
        <v>2918</v>
      </c>
      <c r="F565" s="38">
        <v>0</v>
      </c>
      <c r="G565" s="39">
        <f>VLOOKUP(C565,'[14]Resumen Peso'!$B$1:$D$65536,3,0)*$C$14</f>
        <v>6713.3631710326254</v>
      </c>
      <c r="H565" s="40"/>
      <c r="I565" s="41"/>
      <c r="J565" s="42">
        <f>+VLOOKUP(C565,'[14]Resumen Peso'!$B$1:$D$65536,3,0)</f>
        <v>5151.3336853186429</v>
      </c>
    </row>
    <row r="566" spans="1:10" x14ac:dyDescent="0.25">
      <c r="A566" s="26"/>
      <c r="B566" s="34">
        <f t="shared" si="8"/>
        <v>550</v>
      </c>
      <c r="C566" s="35" t="s">
        <v>573</v>
      </c>
      <c r="D566" s="36" t="str">
        <f>+"Torre de suspensión tipo S"&amp;IF(MID(C566,3,3)="220","C",IF(MID(C566,3,3)="138","S",""))&amp;IF(MID(C566,10,1)="D",2,1)&amp;" (5°)Tipo S"&amp;IF(MID(C566,3,3)="220","C",IF(MID(C566,3,3)="138","S",""))&amp;IF(MID(C566,10,1)="D",2,1)&amp;RIGHT(C566,2)</f>
        <v>Torre de suspensión tipo SS2 (5°)Tipo SS2+3</v>
      </c>
      <c r="E566" s="37" t="s">
        <v>2918</v>
      </c>
      <c r="F566" s="38">
        <v>0</v>
      </c>
      <c r="G566" s="39">
        <f>VLOOKUP(C566,'[14]Resumen Peso'!$B$1:$D$65536,3,0)*$C$14</f>
        <v>7451.8331198462147</v>
      </c>
      <c r="H566" s="40"/>
      <c r="I566" s="41"/>
      <c r="J566" s="42">
        <f>+VLOOKUP(C566,'[14]Resumen Peso'!$B$1:$D$65536,3,0)</f>
        <v>5717.980390703694</v>
      </c>
    </row>
    <row r="567" spans="1:10" x14ac:dyDescent="0.25">
      <c r="A567" s="26"/>
      <c r="B567" s="34">
        <f t="shared" si="8"/>
        <v>551</v>
      </c>
      <c r="C567" s="35" t="s">
        <v>574</v>
      </c>
      <c r="D567" s="36" t="str">
        <f>+"Torre de suspensión tipo S"&amp;IF(MID(C567,3,3)="220","C",IF(MID(C567,3,3)="138","S",""))&amp;IF(MID(C567,10,1)="D",2,1)&amp;" (5°)Tipo S"&amp;IF(MID(C567,3,3)="220","C",IF(MID(C567,3,3)="138","S",""))&amp;IF(MID(C567,10,1)="D",2,1)&amp;RIGHT(C567,2)</f>
        <v>Torre de suspensión tipo SS2 (5°)Tipo SS2+6</v>
      </c>
      <c r="E567" s="37" t="s">
        <v>2918</v>
      </c>
      <c r="F567" s="38">
        <v>0</v>
      </c>
      <c r="G567" s="39">
        <f>VLOOKUP(C567,'[14]Resumen Peso'!$B$1:$D$65536,3,0)*$C$14</f>
        <v>8190.3030686598031</v>
      </c>
      <c r="H567" s="40"/>
      <c r="I567" s="41"/>
      <c r="J567" s="42">
        <f>+VLOOKUP(C567,'[14]Resumen Peso'!$B$1:$D$65536,3,0)</f>
        <v>6284.6270960887441</v>
      </c>
    </row>
    <row r="568" spans="1:10" x14ac:dyDescent="0.25">
      <c r="A568" s="26"/>
      <c r="B568" s="34">
        <f t="shared" si="8"/>
        <v>552</v>
      </c>
      <c r="C568" s="35" t="s">
        <v>575</v>
      </c>
      <c r="D568" s="36" t="str">
        <f>+"Torre de ángulo menor tipo A"&amp;IF(MID(C568,3,3)="220","C",IF(MID(C568,3,3)="138","S",""))&amp;IF(MID(C568,10,1)="D",2,1)&amp;" (30°)Tipo A"&amp;IF(MID(C568,3,3)="220","C",IF(MID(C568,3,3)="138","S",""))&amp;IF(MID(C568,10,1)="D",2,1)&amp;RIGHT(C568,2)</f>
        <v>Torre de ángulo menor tipo AS2 (30°)Tipo AS2-3</v>
      </c>
      <c r="E568" s="37" t="s">
        <v>2918</v>
      </c>
      <c r="F568" s="38">
        <v>0</v>
      </c>
      <c r="G568" s="39">
        <f>VLOOKUP(C568,'[14]Resumen Peso'!$B$1:$D$65536,3,0)*$C$14</f>
        <v>9181.9876495584012</v>
      </c>
      <c r="H568" s="40"/>
      <c r="I568" s="41"/>
      <c r="J568" s="42">
        <f>+VLOOKUP(C568,'[14]Resumen Peso'!$B$1:$D$65536,3,0)</f>
        <v>7045.5718054166437</v>
      </c>
    </row>
    <row r="569" spans="1:10" x14ac:dyDescent="0.25">
      <c r="A569" s="26"/>
      <c r="B569" s="34">
        <f t="shared" si="8"/>
        <v>553</v>
      </c>
      <c r="C569" s="35" t="s">
        <v>576</v>
      </c>
      <c r="D569" s="36" t="str">
        <f>+"Torre de ángulo menor tipo A"&amp;IF(MID(C569,3,3)="220","C",IF(MID(C569,3,3)="138","S",""))&amp;IF(MID(C569,10,1)="D",2,1)&amp;" (30°)Tipo A"&amp;IF(MID(C569,3,3)="220","C",IF(MID(C569,3,3)="138","S",""))&amp;IF(MID(C569,10,1)="D",2,1)&amp;RIGHT(C569,2)</f>
        <v>Torre de ángulo menor tipo AS2 (30°)Tipo AS2±0</v>
      </c>
      <c r="E569" s="37" t="s">
        <v>2918</v>
      </c>
      <c r="F569" s="38">
        <v>0</v>
      </c>
      <c r="G569" s="39">
        <f>VLOOKUP(C569,'[14]Resumen Peso'!$B$1:$D$65536,3,0)*$C$14</f>
        <v>10190.885293627525</v>
      </c>
      <c r="H569" s="40"/>
      <c r="I569" s="41"/>
      <c r="J569" s="42">
        <f>+VLOOKUP(C569,'[14]Resumen Peso'!$B$1:$D$65536,3,0)</f>
        <v>7819.7245343137001</v>
      </c>
    </row>
    <row r="570" spans="1:10" x14ac:dyDescent="0.25">
      <c r="A570" s="26"/>
      <c r="B570" s="34">
        <f t="shared" si="8"/>
        <v>554</v>
      </c>
      <c r="C570" s="35" t="s">
        <v>577</v>
      </c>
      <c r="D570" s="36" t="str">
        <f>+"Torre de ángulo menor tipo A"&amp;IF(MID(C570,3,3)="220","C",IF(MID(C570,3,3)="138","S",""))&amp;IF(MID(C570,10,1)="D",2,1)&amp;" (30°)Tipo A"&amp;IF(MID(C570,3,3)="220","C",IF(MID(C570,3,3)="138","S",""))&amp;IF(MID(C570,10,1)="D",2,1)&amp;RIGHT(C570,2)</f>
        <v>Torre de ángulo menor tipo AS2 (30°)Tipo AS2+3</v>
      </c>
      <c r="E570" s="37" t="s">
        <v>2918</v>
      </c>
      <c r="F570" s="38">
        <v>0</v>
      </c>
      <c r="G570" s="39">
        <f>VLOOKUP(C570,'[14]Resumen Peso'!$B$1:$D$65536,3,0)*$C$14</f>
        <v>11199.782937696649</v>
      </c>
      <c r="H570" s="40"/>
      <c r="I570" s="41"/>
      <c r="J570" s="42">
        <f>+VLOOKUP(C570,'[14]Resumen Peso'!$B$1:$D$65536,3,0)</f>
        <v>8593.8772632107557</v>
      </c>
    </row>
    <row r="571" spans="1:10" x14ac:dyDescent="0.25">
      <c r="A571" s="26"/>
      <c r="B571" s="34">
        <f t="shared" si="8"/>
        <v>555</v>
      </c>
      <c r="C571" s="35" t="s">
        <v>578</v>
      </c>
      <c r="D571" s="36" t="str">
        <f>+"Torre de ángulo mayor tipo B"&amp;IF(MID(C571,3,3)="220","C",IF(MID(C571,3,3)="138","S",""))&amp;IF(MID(C571,10,1)="D",2,1)&amp;" (65°)Tipo B"&amp;IF(MID(C571,3,3)="220","C",IF(MID(C571,3,3)="138","S",""))&amp;IF(MID(C571,10,1)="D",2,1)&amp;RIGHT(C571,2)</f>
        <v>Torre de ángulo mayor tipo BS2 (65°)Tipo BS2-3</v>
      </c>
      <c r="E571" s="37" t="s">
        <v>2918</v>
      </c>
      <c r="F571" s="38">
        <v>0</v>
      </c>
      <c r="G571" s="39">
        <f>VLOOKUP(C571,'[14]Resumen Peso'!$B$1:$D$65536,3,0)*$C$14</f>
        <v>12391.015901439361</v>
      </c>
      <c r="H571" s="40"/>
      <c r="I571" s="41"/>
      <c r="J571" s="42">
        <f>+VLOOKUP(C571,'[14]Resumen Peso'!$B$1:$D$65536,3,0)</f>
        <v>9507.9405034757547</v>
      </c>
    </row>
    <row r="572" spans="1:10" x14ac:dyDescent="0.25">
      <c r="A572" s="26"/>
      <c r="B572" s="34">
        <f t="shared" si="8"/>
        <v>556</v>
      </c>
      <c r="C572" s="35" t="s">
        <v>579</v>
      </c>
      <c r="D572" s="36" t="str">
        <f>+"Torre de ángulo mayor tipo B"&amp;IF(MID(C572,3,3)="220","C",IF(MID(C572,3,3)="138","S",""))&amp;IF(MID(C572,10,1)="D",2,1)&amp;" (65°)Tipo B"&amp;IF(MID(C572,3,3)="220","C",IF(MID(C572,3,3)="138","S",""))&amp;IF(MID(C572,10,1)="D",2,1)&amp;RIGHT(C572,2)</f>
        <v>Torre de ángulo mayor tipo BS2 (65°)Tipo BS2±0</v>
      </c>
      <c r="E572" s="37" t="s">
        <v>2918</v>
      </c>
      <c r="F572" s="38">
        <v>0</v>
      </c>
      <c r="G572" s="39">
        <f>VLOOKUP(C572,'[14]Resumen Peso'!$B$1:$D$65536,3,0)*$C$14</f>
        <v>13798.45868757167</v>
      </c>
      <c r="H572" s="40"/>
      <c r="I572" s="41"/>
      <c r="J572" s="42">
        <f>+VLOOKUP(C572,'[14]Resumen Peso'!$B$1:$D$65536,3,0)</f>
        <v>10587.90701946075</v>
      </c>
    </row>
    <row r="573" spans="1:10" x14ac:dyDescent="0.25">
      <c r="A573" s="26"/>
      <c r="B573" s="34">
        <f t="shared" si="8"/>
        <v>557</v>
      </c>
      <c r="C573" s="35" t="s">
        <v>580</v>
      </c>
      <c r="D573" s="36" t="str">
        <f>+"Torre de ángulo mayor tipo B"&amp;IF(MID(C573,3,3)="220","C",IF(MID(C573,3,3)="138","S",""))&amp;IF(MID(C573,10,1)="D",2,1)&amp;" (65°)Tipo B"&amp;IF(MID(C573,3,3)="220","C",IF(MID(C573,3,3)="138","S",""))&amp;IF(MID(C573,10,1)="D",2,1)&amp;RIGHT(C573,2)</f>
        <v>Torre de ángulo mayor tipo BS2 (65°)Tipo BS2+3</v>
      </c>
      <c r="E573" s="37" t="s">
        <v>2918</v>
      </c>
      <c r="F573" s="38">
        <v>0</v>
      </c>
      <c r="G573" s="39">
        <f>VLOOKUP(C573,'[14]Resumen Peso'!$B$1:$D$65536,3,0)*$C$14</f>
        <v>15454.273730080271</v>
      </c>
      <c r="H573" s="40"/>
      <c r="I573" s="41"/>
      <c r="J573" s="42">
        <f>+VLOOKUP(C573,'[14]Resumen Peso'!$B$1:$D$65536,3,0)</f>
        <v>11858.455861796041</v>
      </c>
    </row>
    <row r="574" spans="1:10" x14ac:dyDescent="0.25">
      <c r="A574" s="26"/>
      <c r="B574" s="34">
        <f t="shared" si="8"/>
        <v>558</v>
      </c>
      <c r="C574" s="35" t="s">
        <v>581</v>
      </c>
      <c r="D574" s="36" t="str">
        <f>+"Torre de anclaje, retención intermedia y terminal (15°) Tipo R"&amp;IF(MID(C574,3,3)="220","C",IF(MID(C574,3,3)="138","S",""))&amp;IF(MID(C574,10,1)="D",2,1)&amp;RIGHT(C574,2)</f>
        <v>Torre de anclaje, retención intermedia y terminal (15°) Tipo RS2-3</v>
      </c>
      <c r="E574" s="37" t="s">
        <v>2918</v>
      </c>
      <c r="F574" s="38">
        <v>0</v>
      </c>
      <c r="G574" s="39">
        <f>VLOOKUP(C574,'[14]Resumen Peso'!$B$1:$D$65536,3,0)*$C$14</f>
        <v>15954.233283707053</v>
      </c>
      <c r="H574" s="40"/>
      <c r="I574" s="41"/>
      <c r="J574" s="42">
        <f>+VLOOKUP(C574,'[14]Resumen Peso'!$B$1:$D$65536,3,0)</f>
        <v>12242.08749683216</v>
      </c>
    </row>
    <row r="575" spans="1:10" x14ac:dyDescent="0.25">
      <c r="A575" s="26"/>
      <c r="B575" s="34">
        <f t="shared" si="8"/>
        <v>559</v>
      </c>
      <c r="C575" s="35" t="s">
        <v>582</v>
      </c>
      <c r="D575" s="36" t="str">
        <f>+"Torre de anclaje, retención intermedia y terminal (15°) Tipo R"&amp;IF(MID(C575,3,3)="220","C",IF(MID(C575,3,3)="138","S",""))&amp;IF(MID(C575,10,1)="D",2,1)&amp;RIGHT(C575,2)</f>
        <v>Torre de anclaje, retención intermedia y terminal (15°) Tipo RS2±0</v>
      </c>
      <c r="E575" s="37" t="s">
        <v>2918</v>
      </c>
      <c r="F575" s="38">
        <v>0</v>
      </c>
      <c r="G575" s="39">
        <f>VLOOKUP(C575,'[14]Resumen Peso'!$B$1:$D$65536,3,0)*$C$14</f>
        <v>17786.213248279881</v>
      </c>
      <c r="H575" s="40"/>
      <c r="I575" s="41"/>
      <c r="J575" s="42">
        <f>+VLOOKUP(C575,'[14]Resumen Peso'!$B$1:$D$65536,3,0)</f>
        <v>13647.812148084906</v>
      </c>
    </row>
    <row r="576" spans="1:10" x14ac:dyDescent="0.25">
      <c r="A576" s="26"/>
      <c r="B576" s="34">
        <f t="shared" si="8"/>
        <v>560</v>
      </c>
      <c r="C576" s="35" t="s">
        <v>583</v>
      </c>
      <c r="D576" s="36" t="str">
        <f>+"Torre de anclaje, retención intermedia y terminal (15°) Tipo R"&amp;IF(MID(C576,3,3)="220","C",IF(MID(C576,3,3)="138","S",""))&amp;IF(MID(C576,10,1)="D",2,1)&amp;RIGHT(C576,2)</f>
        <v>Torre de anclaje, retención intermedia y terminal (15°) Tipo RS2+3</v>
      </c>
      <c r="E576" s="37" t="s">
        <v>2918</v>
      </c>
      <c r="F576" s="38">
        <v>0</v>
      </c>
      <c r="G576" s="39">
        <f>VLOOKUP(C576,'[14]Resumen Peso'!$B$1:$D$65536,3,0)*$C$14</f>
        <v>19618.193212852708</v>
      </c>
      <c r="H576" s="40"/>
      <c r="I576" s="41"/>
      <c r="J576" s="42">
        <f>+VLOOKUP(C576,'[14]Resumen Peso'!$B$1:$D$65536,3,0)</f>
        <v>15053.536799337651</v>
      </c>
    </row>
    <row r="577" spans="1:10" x14ac:dyDescent="0.25">
      <c r="A577" s="26"/>
      <c r="B577" s="34">
        <f t="shared" si="8"/>
        <v>561</v>
      </c>
      <c r="C577" s="35" t="s">
        <v>584</v>
      </c>
      <c r="D577" s="36" t="str">
        <f>+"Torre de suspensión tipo S"&amp;IF(MID(C577,3,3)="220","C",IF(MID(C577,3,3)="138","S",""))&amp;IF(MID(C577,10,1)="D",2,1)&amp;" (5°)Tipo S"&amp;IF(MID(C577,3,3)="220","C",IF(MID(C577,3,3)="138","S",""))&amp;IF(MID(C577,10,1)="D",2,1)&amp;RIGHT(C577,2)</f>
        <v>Torre de suspensión tipo SS2 (5°)Tipo SS2-6</v>
      </c>
      <c r="E577" s="37" t="s">
        <v>2918</v>
      </c>
      <c r="F577" s="38">
        <v>0</v>
      </c>
      <c r="G577" s="39">
        <f>VLOOKUP(C577,'[14]Resumen Peso'!$B$1:$D$65536,3,0)*$C$14</f>
        <v>4878.1779208630796</v>
      </c>
      <c r="H577" s="40"/>
      <c r="I577" s="41"/>
      <c r="J577" s="42">
        <f>+VLOOKUP(C577,'[14]Resumen Peso'!$B$1:$D$65536,3,0)</f>
        <v>3743.1495372019881</v>
      </c>
    </row>
    <row r="578" spans="1:10" x14ac:dyDescent="0.25">
      <c r="A578" s="26"/>
      <c r="B578" s="34">
        <f t="shared" si="8"/>
        <v>562</v>
      </c>
      <c r="C578" s="35" t="s">
        <v>585</v>
      </c>
      <c r="D578" s="36" t="str">
        <f>+"Torre de suspensión tipo S"&amp;IF(MID(C578,3,3)="220","C",IF(MID(C578,3,3)="138","S",""))&amp;IF(MID(C578,10,1)="D",2,1)&amp;" (5°)Tipo S"&amp;IF(MID(C578,3,3)="220","C",IF(MID(C578,3,3)="138","S",""))&amp;IF(MID(C578,10,1)="D",2,1)&amp;RIGHT(C578,2)</f>
        <v>Torre de suspensión tipo SS2 (5°)Tipo SS2-3</v>
      </c>
      <c r="E578" s="37" t="s">
        <v>2918</v>
      </c>
      <c r="F578" s="38">
        <v>0</v>
      </c>
      <c r="G578" s="39">
        <f>VLOOKUP(C578,'[14]Resumen Peso'!$B$1:$D$65536,3,0)*$C$14</f>
        <v>5581.3387022487486</v>
      </c>
      <c r="H578" s="40"/>
      <c r="I578" s="41"/>
      <c r="J578" s="42">
        <f>+VLOOKUP(C578,'[14]Resumen Peso'!$B$1:$D$65536,3,0)</f>
        <v>4282.7026236455176</v>
      </c>
    </row>
    <row r="579" spans="1:10" x14ac:dyDescent="0.25">
      <c r="A579" s="26"/>
      <c r="B579" s="34">
        <f t="shared" si="8"/>
        <v>563</v>
      </c>
      <c r="C579" s="35" t="s">
        <v>586</v>
      </c>
      <c r="D579" s="36" t="str">
        <f>+"Torre de suspensión tipo S"&amp;IF(MID(C579,3,3)="220","C",IF(MID(C579,3,3)="138","S",""))&amp;IF(MID(C579,10,1)="D",2,1)&amp;" (5°)Tipo S"&amp;IF(MID(C579,3,3)="220","C",IF(MID(C579,3,3)="138","S",""))&amp;IF(MID(C579,10,1)="D",2,1)&amp;RIGHT(C579,2)</f>
        <v>Torre de suspensión tipo SS2 (5°)Tipo SS2±0</v>
      </c>
      <c r="E579" s="37" t="s">
        <v>2918</v>
      </c>
      <c r="F579" s="38">
        <v>0</v>
      </c>
      <c r="G579" s="39">
        <f>VLOOKUP(C579,'[14]Resumen Peso'!$B$1:$D$65536,3,0)*$C$14</f>
        <v>6278.2212623720452</v>
      </c>
      <c r="H579" s="40"/>
      <c r="I579" s="41"/>
      <c r="J579" s="42">
        <f>+VLOOKUP(C579,'[14]Resumen Peso'!$B$1:$D$65536,3,0)</f>
        <v>4817.4382718172301</v>
      </c>
    </row>
    <row r="580" spans="1:10" x14ac:dyDescent="0.25">
      <c r="A580" s="26"/>
      <c r="B580" s="34">
        <f t="shared" si="8"/>
        <v>564</v>
      </c>
      <c r="C580" s="35" t="s">
        <v>587</v>
      </c>
      <c r="D580" s="36" t="str">
        <f>+"Torre de suspensión tipo S"&amp;IF(MID(C580,3,3)="220","C",IF(MID(C580,3,3)="138","S",""))&amp;IF(MID(C580,10,1)="D",2,1)&amp;" (5°)Tipo S"&amp;IF(MID(C580,3,3)="220","C",IF(MID(C580,3,3)="138","S",""))&amp;IF(MID(C580,10,1)="D",2,1)&amp;RIGHT(C580,2)</f>
        <v>Torre de suspensión tipo SS2 (5°)Tipo SS2+3</v>
      </c>
      <c r="E580" s="37" t="s">
        <v>2918</v>
      </c>
      <c r="F580" s="38">
        <v>0</v>
      </c>
      <c r="G580" s="39">
        <f>VLOOKUP(C580,'[14]Resumen Peso'!$B$1:$D$65536,3,0)*$C$14</f>
        <v>6968.8256012329703</v>
      </c>
      <c r="H580" s="40"/>
      <c r="I580" s="41"/>
      <c r="J580" s="42">
        <f>+VLOOKUP(C580,'[14]Resumen Peso'!$B$1:$D$65536,3,0)</f>
        <v>5347.3564817171255</v>
      </c>
    </row>
    <row r="581" spans="1:10" x14ac:dyDescent="0.25">
      <c r="A581" s="26"/>
      <c r="B581" s="34">
        <f t="shared" si="8"/>
        <v>565</v>
      </c>
      <c r="C581" s="35" t="s">
        <v>588</v>
      </c>
      <c r="D581" s="36" t="str">
        <f>+"Torre de suspensión tipo S"&amp;IF(MID(C581,3,3)="220","C",IF(MID(C581,3,3)="138","S",""))&amp;IF(MID(C581,10,1)="D",2,1)&amp;" (5°)Tipo S"&amp;IF(MID(C581,3,3)="220","C",IF(MID(C581,3,3)="138","S",""))&amp;IF(MID(C581,10,1)="D",2,1)&amp;RIGHT(C581,2)</f>
        <v>Torre de suspensión tipo SS2 (5°)Tipo SS2+6</v>
      </c>
      <c r="E581" s="37" t="s">
        <v>2918</v>
      </c>
      <c r="F581" s="38">
        <v>0</v>
      </c>
      <c r="G581" s="39">
        <f>VLOOKUP(C581,'[14]Resumen Peso'!$B$1:$D$65536,3,0)*$C$14</f>
        <v>7659.4299400938953</v>
      </c>
      <c r="H581" s="40"/>
      <c r="I581" s="41"/>
      <c r="J581" s="42">
        <f>+VLOOKUP(C581,'[14]Resumen Peso'!$B$1:$D$65536,3,0)</f>
        <v>5877.2746916170208</v>
      </c>
    </row>
    <row r="582" spans="1:10" x14ac:dyDescent="0.25">
      <c r="A582" s="26"/>
      <c r="B582" s="34">
        <f t="shared" si="8"/>
        <v>566</v>
      </c>
      <c r="C582" s="35" t="s">
        <v>589</v>
      </c>
      <c r="D582" s="36" t="str">
        <f>+"Torre de ángulo menor tipo A"&amp;IF(MID(C582,3,3)="220","C",IF(MID(C582,3,3)="138","S",""))&amp;IF(MID(C582,10,1)="D",2,1)&amp;" (30°)Tipo A"&amp;IF(MID(C582,3,3)="220","C",IF(MID(C582,3,3)="138","S",""))&amp;IF(MID(C582,10,1)="D",2,1)&amp;RIGHT(C582,2)</f>
        <v>Torre de ángulo menor tipo AS2 (30°)Tipo AS2-3</v>
      </c>
      <c r="E582" s="37" t="s">
        <v>2918</v>
      </c>
      <c r="F582" s="38">
        <v>0</v>
      </c>
      <c r="G582" s="39">
        <f>VLOOKUP(C582,'[14]Resumen Peso'!$B$1:$D$65536,3,0)*$C$14</f>
        <v>8586.8362285289695</v>
      </c>
      <c r="H582" s="40"/>
      <c r="I582" s="41"/>
      <c r="J582" s="42">
        <f>+VLOOKUP(C582,'[14]Resumen Peso'!$B$1:$D$65536,3,0)</f>
        <v>6588.8970382533189</v>
      </c>
    </row>
    <row r="583" spans="1:10" x14ac:dyDescent="0.25">
      <c r="A583" s="26"/>
      <c r="B583" s="34">
        <f t="shared" si="8"/>
        <v>567</v>
      </c>
      <c r="C583" s="35" t="s">
        <v>590</v>
      </c>
      <c r="D583" s="36" t="str">
        <f>+"Torre de ángulo menor tipo A"&amp;IF(MID(C583,3,3)="220","C",IF(MID(C583,3,3)="138","S",""))&amp;IF(MID(C583,10,1)="D",2,1)&amp;" (30°)Tipo A"&amp;IF(MID(C583,3,3)="220","C",IF(MID(C583,3,3)="138","S",""))&amp;IF(MID(C583,10,1)="D",2,1)&amp;RIGHT(C583,2)</f>
        <v>Torre de ángulo menor tipo AS2 (30°)Tipo AS2±0</v>
      </c>
      <c r="E583" s="37" t="s">
        <v>2918</v>
      </c>
      <c r="F583" s="38">
        <v>0</v>
      </c>
      <c r="G583" s="39">
        <f>VLOOKUP(C583,'[14]Resumen Peso'!$B$1:$D$65536,3,0)*$C$14</f>
        <v>9530.3398762807665</v>
      </c>
      <c r="H583" s="40"/>
      <c r="I583" s="41"/>
      <c r="J583" s="42">
        <f>+VLOOKUP(C583,'[14]Resumen Peso'!$B$1:$D$65536,3,0)</f>
        <v>7312.8712966185558</v>
      </c>
    </row>
    <row r="584" spans="1:10" x14ac:dyDescent="0.25">
      <c r="A584" s="26"/>
      <c r="B584" s="34">
        <f t="shared" si="8"/>
        <v>568</v>
      </c>
      <c r="C584" s="35" t="s">
        <v>591</v>
      </c>
      <c r="D584" s="36" t="str">
        <f>+"Torre de ángulo menor tipo A"&amp;IF(MID(C584,3,3)="220","C",IF(MID(C584,3,3)="138","S",""))&amp;IF(MID(C584,10,1)="D",2,1)&amp;" (30°)Tipo A"&amp;IF(MID(C584,3,3)="220","C",IF(MID(C584,3,3)="138","S",""))&amp;IF(MID(C584,10,1)="D",2,1)&amp;RIGHT(C584,2)</f>
        <v>Torre de ángulo menor tipo AS2 (30°)Tipo AS2+3</v>
      </c>
      <c r="E584" s="37" t="s">
        <v>2918</v>
      </c>
      <c r="F584" s="38">
        <v>0</v>
      </c>
      <c r="G584" s="39">
        <f>VLOOKUP(C584,'[14]Resumen Peso'!$B$1:$D$65536,3,0)*$C$14</f>
        <v>10473.843524032562</v>
      </c>
      <c r="H584" s="40"/>
      <c r="I584" s="41"/>
      <c r="J584" s="42">
        <f>+VLOOKUP(C584,'[14]Resumen Peso'!$B$1:$D$65536,3,0)</f>
        <v>8036.8455549837927</v>
      </c>
    </row>
    <row r="585" spans="1:10" x14ac:dyDescent="0.25">
      <c r="A585" s="26"/>
      <c r="B585" s="34">
        <f t="shared" si="8"/>
        <v>569</v>
      </c>
      <c r="C585" s="35" t="s">
        <v>592</v>
      </c>
      <c r="D585" s="36" t="str">
        <f>+"Torre de ángulo mayor tipo B"&amp;IF(MID(C585,3,3)="220","C",IF(MID(C585,3,3)="138","S",""))&amp;IF(MID(C585,10,1)="D",2,1)&amp;" (65°)Tipo B"&amp;IF(MID(C585,3,3)="220","C",IF(MID(C585,3,3)="138","S",""))&amp;IF(MID(C585,10,1)="D",2,1)&amp;RIGHT(C585,2)</f>
        <v>Torre de ángulo mayor tipo BS2 (65°)Tipo BS2-3</v>
      </c>
      <c r="E585" s="37" t="s">
        <v>2918</v>
      </c>
      <c r="F585" s="38">
        <v>0</v>
      </c>
      <c r="G585" s="39">
        <f>VLOOKUP(C585,'[14]Resumen Peso'!$B$1:$D$65536,3,0)*$C$14</f>
        <v>11587.864012850772</v>
      </c>
      <c r="H585" s="40"/>
      <c r="I585" s="41"/>
      <c r="J585" s="42">
        <f>+VLOOKUP(C585,'[14]Resumen Peso'!$B$1:$D$65536,3,0)</f>
        <v>8891.6617065881292</v>
      </c>
    </row>
    <row r="586" spans="1:10" x14ac:dyDescent="0.25">
      <c r="A586" s="26"/>
      <c r="B586" s="34">
        <f t="shared" si="8"/>
        <v>570</v>
      </c>
      <c r="C586" s="35" t="s">
        <v>593</v>
      </c>
      <c r="D586" s="36" t="str">
        <f>+"Torre de ángulo mayor tipo B"&amp;IF(MID(C586,3,3)="220","C",IF(MID(C586,3,3)="138","S",""))&amp;IF(MID(C586,10,1)="D",2,1)&amp;" (65°)Tipo B"&amp;IF(MID(C586,3,3)="220","C",IF(MID(C586,3,3)="138","S",""))&amp;IF(MID(C586,10,1)="D",2,1)&amp;RIGHT(C586,2)</f>
        <v>Torre de ángulo mayor tipo BS2 (65°)Tipo BS2±0</v>
      </c>
      <c r="E586" s="37" t="s">
        <v>2918</v>
      </c>
      <c r="F586" s="38">
        <v>0</v>
      </c>
      <c r="G586" s="39">
        <f>VLOOKUP(C586,'[14]Resumen Peso'!$B$1:$D$65536,3,0)*$C$14</f>
        <v>12904.080192484158</v>
      </c>
      <c r="H586" s="40"/>
      <c r="I586" s="41"/>
      <c r="J586" s="42">
        <f>+VLOOKUP(C586,'[14]Resumen Peso'!$B$1:$D$65536,3,0)</f>
        <v>9901.6277356215251</v>
      </c>
    </row>
    <row r="587" spans="1:10" x14ac:dyDescent="0.25">
      <c r="A587" s="26"/>
      <c r="B587" s="34">
        <f t="shared" si="8"/>
        <v>571</v>
      </c>
      <c r="C587" s="35" t="s">
        <v>594</v>
      </c>
      <c r="D587" s="36" t="str">
        <f>+"Torre de ángulo mayor tipo B"&amp;IF(MID(C587,3,3)="220","C",IF(MID(C587,3,3)="138","S",""))&amp;IF(MID(C587,10,1)="D",2,1)&amp;" (65°)Tipo B"&amp;IF(MID(C587,3,3)="220","C",IF(MID(C587,3,3)="138","S",""))&amp;IF(MID(C587,10,1)="D",2,1)&amp;RIGHT(C587,2)</f>
        <v>Torre de ángulo mayor tipo BS2 (65°)Tipo BS2+3</v>
      </c>
      <c r="E587" s="37" t="s">
        <v>2918</v>
      </c>
      <c r="F587" s="38">
        <v>0</v>
      </c>
      <c r="G587" s="39">
        <f>VLOOKUP(C587,'[14]Resumen Peso'!$B$1:$D$65536,3,0)*$C$14</f>
        <v>14452.569815582257</v>
      </c>
      <c r="H587" s="40"/>
      <c r="I587" s="41"/>
      <c r="J587" s="42">
        <f>+VLOOKUP(C587,'[14]Resumen Peso'!$B$1:$D$65536,3,0)</f>
        <v>11089.823063896109</v>
      </c>
    </row>
    <row r="588" spans="1:10" x14ac:dyDescent="0.25">
      <c r="A588" s="26"/>
      <c r="B588" s="34">
        <f t="shared" si="8"/>
        <v>572</v>
      </c>
      <c r="C588" s="35" t="s">
        <v>595</v>
      </c>
      <c r="D588" s="36" t="str">
        <f>+"Torre de anclaje, retención intermedia y terminal (15°) Tipo R"&amp;IF(MID(C588,3,3)="220","C",IF(MID(C588,3,3)="138","S",""))&amp;IF(MID(C588,10,1)="D",2,1)&amp;RIGHT(C588,2)</f>
        <v>Torre de anclaje, retención intermedia y terminal (15°) Tipo RS2-3</v>
      </c>
      <c r="E588" s="37" t="s">
        <v>2918</v>
      </c>
      <c r="F588" s="38">
        <v>0</v>
      </c>
      <c r="G588" s="39">
        <f>VLOOKUP(C588,'[14]Resumen Peso'!$B$1:$D$65536,3,0)*$C$14</f>
        <v>14920.123353196534</v>
      </c>
      <c r="H588" s="40"/>
      <c r="I588" s="41"/>
      <c r="J588" s="42">
        <f>+VLOOKUP(C588,'[14]Resumen Peso'!$B$1:$D$65536,3,0)</f>
        <v>11448.588741640882</v>
      </c>
    </row>
    <row r="589" spans="1:10" x14ac:dyDescent="0.25">
      <c r="A589" s="26"/>
      <c r="B589" s="34">
        <f t="shared" si="8"/>
        <v>573</v>
      </c>
      <c r="C589" s="35" t="s">
        <v>596</v>
      </c>
      <c r="D589" s="36" t="str">
        <f>+"Torre de anclaje, retención intermedia y terminal (15°) Tipo R"&amp;IF(MID(C589,3,3)="220","C",IF(MID(C589,3,3)="138","S",""))&amp;IF(MID(C589,10,1)="D",2,1)&amp;RIGHT(C589,2)</f>
        <v>Torre de anclaje, retención intermedia y terminal (15°) Tipo RS2±0</v>
      </c>
      <c r="E589" s="37" t="s">
        <v>2918</v>
      </c>
      <c r="F589" s="38">
        <v>0</v>
      </c>
      <c r="G589" s="39">
        <f>VLOOKUP(C589,'[14]Resumen Peso'!$B$1:$D$65536,3,0)*$C$14</f>
        <v>16633.35936811208</v>
      </c>
      <c r="H589" s="40"/>
      <c r="I589" s="41"/>
      <c r="J589" s="42">
        <f>+VLOOKUP(C589,'[14]Resumen Peso'!$B$1:$D$65536,3,0)</f>
        <v>12763.198151216146</v>
      </c>
    </row>
    <row r="590" spans="1:10" x14ac:dyDescent="0.25">
      <c r="A590" s="26"/>
      <c r="B590" s="34">
        <f t="shared" si="8"/>
        <v>574</v>
      </c>
      <c r="C590" s="35" t="s">
        <v>597</v>
      </c>
      <c r="D590" s="36" t="str">
        <f>+"Torre de anclaje, retención intermedia y terminal (15°) Tipo R"&amp;IF(MID(C590,3,3)="220","C",IF(MID(C590,3,3)="138","S",""))&amp;IF(MID(C590,10,1)="D",2,1)&amp;RIGHT(C590,2)</f>
        <v>Torre de anclaje, retención intermedia y terminal (15°) Tipo RS2+3</v>
      </c>
      <c r="E590" s="37" t="s">
        <v>2918</v>
      </c>
      <c r="F590" s="38">
        <v>0</v>
      </c>
      <c r="G590" s="39">
        <f>VLOOKUP(C590,'[14]Resumen Peso'!$B$1:$D$65536,3,0)*$C$14</f>
        <v>18346.595383027623</v>
      </c>
      <c r="H590" s="40"/>
      <c r="I590" s="41"/>
      <c r="J590" s="42">
        <f>+VLOOKUP(C590,'[14]Resumen Peso'!$B$1:$D$65536,3,0)</f>
        <v>14077.807560791409</v>
      </c>
    </row>
    <row r="591" spans="1:10" x14ac:dyDescent="0.25">
      <c r="A591" s="26"/>
      <c r="B591" s="34">
        <f t="shared" si="8"/>
        <v>575</v>
      </c>
      <c r="C591" s="35" t="s">
        <v>598</v>
      </c>
      <c r="D591" s="36" t="str">
        <f>+"Torre de suspensión tipo S"&amp;IF(MID(C591,3,3)="220","C",IF(MID(C591,3,3)="138","S",""))&amp;IF(MID(C591,10,1)="D",2,1)&amp;" (5°)Tipo S"&amp;IF(MID(C591,3,3)="220","C",IF(MID(C591,3,3)="138","S",""))&amp;IF(MID(C591,10,1)="D",2,1)&amp;RIGHT(C591,2)</f>
        <v>Torre de suspensión tipo SS1 (5°)Tipo SS1-6</v>
      </c>
      <c r="E591" s="37" t="s">
        <v>2918</v>
      </c>
      <c r="F591" s="38">
        <v>0</v>
      </c>
      <c r="G591" s="39">
        <f>VLOOKUP(C591,'[14]Resumen Peso'!$B$1:$D$65536,3,0)*$C$14</f>
        <v>4500.7238446125275</v>
      </c>
      <c r="H591" s="40"/>
      <c r="I591" s="41"/>
      <c r="J591" s="42">
        <f>+VLOOKUP(C591,'[14]Resumen Peso'!$B$1:$D$65536,3,0)</f>
        <v>3453.5194593834476</v>
      </c>
    </row>
    <row r="592" spans="1:10" x14ac:dyDescent="0.25">
      <c r="A592" s="26"/>
      <c r="B592" s="34">
        <f t="shared" si="8"/>
        <v>576</v>
      </c>
      <c r="C592" s="35" t="s">
        <v>599</v>
      </c>
      <c r="D592" s="36" t="str">
        <f>+"Torre de suspensión tipo S"&amp;IF(MID(C592,3,3)="220","C",IF(MID(C592,3,3)="138","S",""))&amp;IF(MID(C592,10,1)="D",2,1)&amp;" (5°)Tipo S"&amp;IF(MID(C592,3,3)="220","C",IF(MID(C592,3,3)="138","S",""))&amp;IF(MID(C592,10,1)="D",2,1)&amp;RIGHT(C592,2)</f>
        <v>Torre de suspensión tipo SS1 (5°)Tipo SS1-3</v>
      </c>
      <c r="E592" s="37" t="s">
        <v>2918</v>
      </c>
      <c r="F592" s="38">
        <v>0</v>
      </c>
      <c r="G592" s="39">
        <f>VLOOKUP(C592,'[14]Resumen Peso'!$B$1:$D$65536,3,0)*$C$14</f>
        <v>5149.4768312233418</v>
      </c>
      <c r="H592" s="40"/>
      <c r="I592" s="41"/>
      <c r="J592" s="42">
        <f>+VLOOKUP(C592,'[14]Resumen Peso'!$B$1:$D$65536,3,0)</f>
        <v>3951.324066141422</v>
      </c>
    </row>
    <row r="593" spans="1:10" x14ac:dyDescent="0.25">
      <c r="A593" s="26"/>
      <c r="B593" s="34">
        <f t="shared" si="8"/>
        <v>577</v>
      </c>
      <c r="C593" s="35" t="s">
        <v>600</v>
      </c>
      <c r="D593" s="36" t="str">
        <f>+"Torre de suspensión tipo S"&amp;IF(MID(C593,3,3)="220","C",IF(MID(C593,3,3)="138","S",""))&amp;IF(MID(C593,10,1)="D",2,1)&amp;" (5°)Tipo S"&amp;IF(MID(C593,3,3)="220","C",IF(MID(C593,3,3)="138","S",""))&amp;IF(MID(C593,10,1)="D",2,1)&amp;RIGHT(C593,2)</f>
        <v>Torre de suspensión tipo SS1 (5°)Tipo SS1±0</v>
      </c>
      <c r="E593" s="37" t="s">
        <v>2918</v>
      </c>
      <c r="F593" s="38">
        <v>0</v>
      </c>
      <c r="G593" s="39">
        <f>VLOOKUP(C593,'[14]Resumen Peso'!$B$1:$D$65536,3,0)*$C$14</f>
        <v>5792.4373804537026</v>
      </c>
      <c r="H593" s="40"/>
      <c r="I593" s="41"/>
      <c r="J593" s="42">
        <f>+VLOOKUP(C593,'[14]Resumen Peso'!$B$1:$D$65536,3,0)</f>
        <v>4444.6839889104858</v>
      </c>
    </row>
    <row r="594" spans="1:10" x14ac:dyDescent="0.25">
      <c r="A594" s="26"/>
      <c r="B594" s="34">
        <f t="shared" ref="B594:B657" si="9">1+B593</f>
        <v>578</v>
      </c>
      <c r="C594" s="35" t="s">
        <v>601</v>
      </c>
      <c r="D594" s="36" t="str">
        <f>+"Torre de suspensión tipo S"&amp;IF(MID(C594,3,3)="220","C",IF(MID(C594,3,3)="138","S",""))&amp;IF(MID(C594,10,1)="D",2,1)&amp;" (5°)Tipo S"&amp;IF(MID(C594,3,3)="220","C",IF(MID(C594,3,3)="138","S",""))&amp;IF(MID(C594,10,1)="D",2,1)&amp;RIGHT(C594,2)</f>
        <v>Torre de suspensión tipo SS1 (5°)Tipo SS1+3</v>
      </c>
      <c r="E594" s="37" t="s">
        <v>2918</v>
      </c>
      <c r="F594" s="38">
        <v>0</v>
      </c>
      <c r="G594" s="39">
        <f>VLOOKUP(C594,'[14]Resumen Peso'!$B$1:$D$65536,3,0)*$C$14</f>
        <v>6429.6054923036108</v>
      </c>
      <c r="H594" s="40"/>
      <c r="I594" s="41"/>
      <c r="J594" s="42">
        <f>+VLOOKUP(C594,'[14]Resumen Peso'!$B$1:$D$65536,3,0)</f>
        <v>4933.59922769064</v>
      </c>
    </row>
    <row r="595" spans="1:10" x14ac:dyDescent="0.25">
      <c r="A595" s="26"/>
      <c r="B595" s="34">
        <f t="shared" si="9"/>
        <v>579</v>
      </c>
      <c r="C595" s="35" t="s">
        <v>602</v>
      </c>
      <c r="D595" s="36" t="str">
        <f>+"Torre de suspensión tipo S"&amp;IF(MID(C595,3,3)="220","C",IF(MID(C595,3,3)="138","S",""))&amp;IF(MID(C595,10,1)="D",2,1)&amp;" (5°)Tipo S"&amp;IF(MID(C595,3,3)="220","C",IF(MID(C595,3,3)="138","S",""))&amp;IF(MID(C595,10,1)="D",2,1)&amp;RIGHT(C595,2)</f>
        <v>Torre de suspensión tipo SS1 (5°)Tipo SS1+6</v>
      </c>
      <c r="E595" s="37" t="s">
        <v>2918</v>
      </c>
      <c r="F595" s="38">
        <v>0</v>
      </c>
      <c r="G595" s="39">
        <f>VLOOKUP(C595,'[14]Resumen Peso'!$B$1:$D$65536,3,0)*$C$14</f>
        <v>7066.7736041535163</v>
      </c>
      <c r="H595" s="40"/>
      <c r="I595" s="41"/>
      <c r="J595" s="42">
        <f>+VLOOKUP(C595,'[14]Resumen Peso'!$B$1:$D$65536,3,0)</f>
        <v>5422.5144664707923</v>
      </c>
    </row>
    <row r="596" spans="1:10" x14ac:dyDescent="0.25">
      <c r="A596" s="26"/>
      <c r="B596" s="34">
        <f t="shared" si="9"/>
        <v>580</v>
      </c>
      <c r="C596" s="35" t="s">
        <v>603</v>
      </c>
      <c r="D596" s="36" t="str">
        <f>+"Torre de ángulo menor tipo A"&amp;IF(MID(C596,3,3)="220","C",IF(MID(C596,3,3)="138","S",""))&amp;IF(MID(C596,10,1)="D",2,1)&amp;" (30°)Tipo A"&amp;IF(MID(C596,3,3)="220","C",IF(MID(C596,3,3)="138","S",""))&amp;IF(MID(C596,10,1)="D",2,1)&amp;RIGHT(C596,2)</f>
        <v>Torre de ángulo menor tipo AS1 (30°)Tipo AS1-3</v>
      </c>
      <c r="E596" s="37" t="s">
        <v>2918</v>
      </c>
      <c r="F596" s="38">
        <v>0</v>
      </c>
      <c r="G596" s="39">
        <f>VLOOKUP(C596,'[14]Resumen Peso'!$B$1:$D$65536,3,0)*$C$14</f>
        <v>7922.420869119378</v>
      </c>
      <c r="H596" s="40"/>
      <c r="I596" s="41"/>
      <c r="J596" s="42">
        <f>+VLOOKUP(C596,'[14]Resumen Peso'!$B$1:$D$65536,3,0)</f>
        <v>6079.0742959446725</v>
      </c>
    </row>
    <row r="597" spans="1:10" x14ac:dyDescent="0.25">
      <c r="A597" s="26"/>
      <c r="B597" s="34">
        <f t="shared" si="9"/>
        <v>581</v>
      </c>
      <c r="C597" s="35" t="s">
        <v>604</v>
      </c>
      <c r="D597" s="36" t="str">
        <f>+"Torre de ángulo menor tipo A"&amp;IF(MID(C597,3,3)="220","C",IF(MID(C597,3,3)="138","S",""))&amp;IF(MID(C597,10,1)="D",2,1)&amp;" (30°)Tipo A"&amp;IF(MID(C597,3,3)="220","C",IF(MID(C597,3,3)="138","S",""))&amp;IF(MID(C597,10,1)="D",2,1)&amp;RIGHT(C597,2)</f>
        <v>Torre de ángulo menor tipo AS1 (30°)Tipo AS1±0</v>
      </c>
      <c r="E597" s="37" t="s">
        <v>2918</v>
      </c>
      <c r="F597" s="38">
        <v>0</v>
      </c>
      <c r="G597" s="39">
        <f>VLOOKUP(C597,'[14]Resumen Peso'!$B$1:$D$65536,3,0)*$C$14</f>
        <v>8792.919943528721</v>
      </c>
      <c r="H597" s="40"/>
      <c r="I597" s="41"/>
      <c r="J597" s="42">
        <f>+VLOOKUP(C597,'[14]Resumen Peso'!$B$1:$D$65536,3,0)</f>
        <v>6747.0302951661179</v>
      </c>
    </row>
    <row r="598" spans="1:10" x14ac:dyDescent="0.25">
      <c r="A598" s="26"/>
      <c r="B598" s="34">
        <f t="shared" si="9"/>
        <v>582</v>
      </c>
      <c r="C598" s="35" t="s">
        <v>605</v>
      </c>
      <c r="D598" s="36" t="str">
        <f>+"Torre de ángulo menor tipo A"&amp;IF(MID(C598,3,3)="220","C",IF(MID(C598,3,3)="138","S",""))&amp;IF(MID(C598,10,1)="D",2,1)&amp;" (30°)Tipo A"&amp;IF(MID(C598,3,3)="220","C",IF(MID(C598,3,3)="138","S",""))&amp;IF(MID(C598,10,1)="D",2,1)&amp;RIGHT(C598,2)</f>
        <v>Torre de ángulo menor tipo AS1 (30°)Tipo AS1+3</v>
      </c>
      <c r="E598" s="37" t="s">
        <v>2918</v>
      </c>
      <c r="F598" s="38">
        <v>0</v>
      </c>
      <c r="G598" s="39">
        <f>VLOOKUP(C598,'[14]Resumen Peso'!$B$1:$D$65536,3,0)*$C$14</f>
        <v>9663.4190179380639</v>
      </c>
      <c r="H598" s="40"/>
      <c r="I598" s="41"/>
      <c r="J598" s="42">
        <f>+VLOOKUP(C598,'[14]Resumen Peso'!$B$1:$D$65536,3,0)</f>
        <v>7414.9862943875632</v>
      </c>
    </row>
    <row r="599" spans="1:10" x14ac:dyDescent="0.25">
      <c r="A599" s="26"/>
      <c r="B599" s="34">
        <f t="shared" si="9"/>
        <v>583</v>
      </c>
      <c r="C599" s="35" t="s">
        <v>606</v>
      </c>
      <c r="D599" s="36" t="str">
        <f>+"Torre de ángulo mayor tipo B"&amp;IF(MID(C599,3,3)="220","C",IF(MID(C599,3,3)="138","S",""))&amp;IF(MID(C599,10,1)="D",2,1)&amp;" (65°)Tipo B"&amp;IF(MID(C599,3,3)="220","C",IF(MID(C599,3,3)="138","S",""))&amp;IF(MID(C599,10,1)="D",2,1)&amp;RIGHT(C599,2)</f>
        <v>Torre de ángulo mayor tipo BS1 (65°)Tipo BS1-3</v>
      </c>
      <c r="E599" s="37" t="s">
        <v>2918</v>
      </c>
      <c r="F599" s="38">
        <v>0</v>
      </c>
      <c r="G599" s="39">
        <f>VLOOKUP(C599,'[14]Resumen Peso'!$B$1:$D$65536,3,0)*$C$14</f>
        <v>10691.241015977024</v>
      </c>
      <c r="H599" s="40"/>
      <c r="I599" s="41"/>
      <c r="J599" s="42">
        <f>+VLOOKUP(C599,'[14]Resumen Peso'!$B$1:$D$65536,3,0)</f>
        <v>8203.6601596501223</v>
      </c>
    </row>
    <row r="600" spans="1:10" x14ac:dyDescent="0.25">
      <c r="A600" s="26"/>
      <c r="B600" s="34">
        <f t="shared" si="9"/>
        <v>584</v>
      </c>
      <c r="C600" s="35" t="s">
        <v>607</v>
      </c>
      <c r="D600" s="36" t="str">
        <f>+"Torre de ángulo mayor tipo B"&amp;IF(MID(C600,3,3)="220","C",IF(MID(C600,3,3)="138","S",""))&amp;IF(MID(C600,10,1)="D",2,1)&amp;" (65°)Tipo B"&amp;IF(MID(C600,3,3)="220","C",IF(MID(C600,3,3)="138","S",""))&amp;IF(MID(C600,10,1)="D",2,1)&amp;RIGHT(C600,2)</f>
        <v>Torre de ángulo mayor tipo BS1 (65°)Tipo BS1±0</v>
      </c>
      <c r="E600" s="37" t="s">
        <v>2918</v>
      </c>
      <c r="F600" s="38">
        <v>0</v>
      </c>
      <c r="G600" s="39">
        <f>VLOOKUP(C600,'[14]Resumen Peso'!$B$1:$D$65536,3,0)*$C$14</f>
        <v>11905.61360353789</v>
      </c>
      <c r="H600" s="40"/>
      <c r="I600" s="41"/>
      <c r="J600" s="42">
        <f>+VLOOKUP(C600,'[14]Resumen Peso'!$B$1:$D$65536,3,0)</f>
        <v>9135.4790196549238</v>
      </c>
    </row>
    <row r="601" spans="1:10" x14ac:dyDescent="0.25">
      <c r="A601" s="26"/>
      <c r="B601" s="34">
        <f t="shared" si="9"/>
        <v>585</v>
      </c>
      <c r="C601" s="35" t="s">
        <v>608</v>
      </c>
      <c r="D601" s="36" t="str">
        <f>+"Torre de ángulo mayor tipo B"&amp;IF(MID(C601,3,3)="220","C",IF(MID(C601,3,3)="138","S",""))&amp;IF(MID(C601,10,1)="D",2,1)&amp;" (65°)Tipo B"&amp;IF(MID(C601,3,3)="220","C",IF(MID(C601,3,3)="138","S",""))&amp;IF(MID(C601,10,1)="D",2,1)&amp;RIGHT(C601,2)</f>
        <v>Torre de ángulo mayor tipo BS1 (65°)Tipo BS1+3</v>
      </c>
      <c r="E601" s="37" t="s">
        <v>2918</v>
      </c>
      <c r="F601" s="38">
        <v>0</v>
      </c>
      <c r="G601" s="39">
        <f>VLOOKUP(C601,'[14]Resumen Peso'!$B$1:$D$65536,3,0)*$C$14</f>
        <v>13334.287235962436</v>
      </c>
      <c r="H601" s="40"/>
      <c r="I601" s="41"/>
      <c r="J601" s="42">
        <f>+VLOOKUP(C601,'[14]Resumen Peso'!$B$1:$D$65536,3,0)</f>
        <v>10231.736502013515</v>
      </c>
    </row>
    <row r="602" spans="1:10" x14ac:dyDescent="0.25">
      <c r="A602" s="26"/>
      <c r="B602" s="34">
        <f t="shared" si="9"/>
        <v>586</v>
      </c>
      <c r="C602" s="35" t="s">
        <v>609</v>
      </c>
      <c r="D602" s="36" t="str">
        <f>+"Torre de anclaje, retención intermedia y terminal (15°) Tipo R"&amp;IF(MID(C602,3,3)="220","C",IF(MID(C602,3,3)="138","S",""))&amp;IF(MID(C602,10,1)="D",2,1)&amp;RIGHT(C602,2)</f>
        <v>Torre de anclaje, retención intermedia y terminal (15°) Tipo RS1-3</v>
      </c>
      <c r="E602" s="37" t="s">
        <v>2918</v>
      </c>
      <c r="F602" s="38">
        <v>0</v>
      </c>
      <c r="G602" s="39">
        <f>VLOOKUP(C602,'[14]Resumen Peso'!$B$1:$D$65536,3,0)*$C$14</f>
        <v>13765.663333659422</v>
      </c>
      <c r="H602" s="40"/>
      <c r="I602" s="41"/>
      <c r="J602" s="42">
        <f>+VLOOKUP(C602,'[14]Resumen Peso'!$B$1:$D$65536,3,0)</f>
        <v>10562.74231333267</v>
      </c>
    </row>
    <row r="603" spans="1:10" x14ac:dyDescent="0.25">
      <c r="A603" s="26"/>
      <c r="B603" s="34">
        <f t="shared" si="9"/>
        <v>587</v>
      </c>
      <c r="C603" s="35" t="s">
        <v>610</v>
      </c>
      <c r="D603" s="36" t="str">
        <f>+"Torre de anclaje, retención intermedia y terminal (15°) Tipo R"&amp;IF(MID(C603,3,3)="220","C",IF(MID(C603,3,3)="138","S",""))&amp;IF(MID(C603,10,1)="D",2,1)&amp;RIGHT(C603,2)</f>
        <v>Torre de anclaje, retención intermedia y terminal (15°) Tipo RS1±0</v>
      </c>
      <c r="E603" s="37" t="s">
        <v>2918</v>
      </c>
      <c r="F603" s="38">
        <v>0</v>
      </c>
      <c r="G603" s="39">
        <f>VLOOKUP(C603,'[14]Resumen Peso'!$B$1:$D$65536,3,0)*$C$14</f>
        <v>15346.335934960336</v>
      </c>
      <c r="H603" s="40"/>
      <c r="I603" s="41"/>
      <c r="J603" s="42">
        <f>+VLOOKUP(C603,'[14]Resumen Peso'!$B$1:$D$65536,3,0)</f>
        <v>11775.632456335195</v>
      </c>
    </row>
    <row r="604" spans="1:10" x14ac:dyDescent="0.25">
      <c r="A604" s="26"/>
      <c r="B604" s="34">
        <f t="shared" si="9"/>
        <v>588</v>
      </c>
      <c r="C604" s="35" t="s">
        <v>611</v>
      </c>
      <c r="D604" s="36" t="str">
        <f>+"Torre de anclaje, retención intermedia y terminal (15°) Tipo R"&amp;IF(MID(C604,3,3)="220","C",IF(MID(C604,3,3)="138","S",""))&amp;IF(MID(C604,10,1)="D",2,1)&amp;RIGHT(C604,2)</f>
        <v>Torre de anclaje, retención intermedia y terminal (15°) Tipo RS1+3</v>
      </c>
      <c r="E604" s="37" t="s">
        <v>2918</v>
      </c>
      <c r="F604" s="38">
        <v>0</v>
      </c>
      <c r="G604" s="39">
        <f>VLOOKUP(C604,'[14]Resumen Peso'!$B$1:$D$65536,3,0)*$C$14</f>
        <v>16927.008536261252</v>
      </c>
      <c r="H604" s="40"/>
      <c r="I604" s="41"/>
      <c r="J604" s="42">
        <f>+VLOOKUP(C604,'[14]Resumen Peso'!$B$1:$D$65536,3,0)</f>
        <v>12988.522599337721</v>
      </c>
    </row>
    <row r="605" spans="1:10" x14ac:dyDescent="0.25">
      <c r="A605" s="26"/>
      <c r="B605" s="34">
        <f t="shared" si="9"/>
        <v>589</v>
      </c>
      <c r="C605" s="35" t="s">
        <v>612</v>
      </c>
      <c r="D605" s="36" t="str">
        <f>+"Torre de suspensión tipo S"&amp;IF(MID(C605,3,3)="220","C",IF(MID(C605,3,3)="138","S",""))&amp;IF(MID(C605,10,1)="D",2,1)&amp;" (5°)Tipo S"&amp;IF(MID(C605,3,3)="220","C",IF(MID(C605,3,3)="138","S",""))&amp;IF(MID(C605,10,1)="D",2,1)&amp;RIGHT(C605,2)</f>
        <v>Torre de suspensión tipo SS1 (5°)Tipo SS1-6</v>
      </c>
      <c r="E605" s="37" t="s">
        <v>2918</v>
      </c>
      <c r="F605" s="38">
        <v>0</v>
      </c>
      <c r="G605" s="39">
        <f>VLOOKUP(C605,'[14]Resumen Peso'!$B$1:$D$65536,3,0)*$C$14</f>
        <v>4097.7084084720782</v>
      </c>
      <c r="H605" s="40"/>
      <c r="I605" s="41"/>
      <c r="J605" s="42">
        <f>+VLOOKUP(C605,'[14]Resumen Peso'!$B$1:$D$65536,3,0)</f>
        <v>3144.2755023677355</v>
      </c>
    </row>
    <row r="606" spans="1:10" x14ac:dyDescent="0.25">
      <c r="A606" s="26"/>
      <c r="B606" s="34">
        <f t="shared" si="9"/>
        <v>590</v>
      </c>
      <c r="C606" s="35" t="s">
        <v>613</v>
      </c>
      <c r="D606" s="36" t="str">
        <f>+"Torre de suspensión tipo S"&amp;IF(MID(C606,3,3)="220","C",IF(MID(C606,3,3)="138","S",""))&amp;IF(MID(C606,10,1)="D",2,1)&amp;" (5°)Tipo S"&amp;IF(MID(C606,3,3)="220","C",IF(MID(C606,3,3)="138","S",""))&amp;IF(MID(C606,10,1)="D",2,1)&amp;RIGHT(C606,2)</f>
        <v>Torre de suspensión tipo SS1 (5°)Tipo SS1-3</v>
      </c>
      <c r="E606" s="37" t="s">
        <v>2918</v>
      </c>
      <c r="F606" s="38">
        <v>0</v>
      </c>
      <c r="G606" s="39">
        <f>VLOOKUP(C606,'[14]Resumen Peso'!$B$1:$D$65536,3,0)*$C$14</f>
        <v>4688.3690799635488</v>
      </c>
      <c r="H606" s="40"/>
      <c r="I606" s="41"/>
      <c r="J606" s="42">
        <f>+VLOOKUP(C606,'[14]Resumen Peso'!$B$1:$D$65536,3,0)</f>
        <v>3597.5044036099316</v>
      </c>
    </row>
    <row r="607" spans="1:10" x14ac:dyDescent="0.25">
      <c r="A607" s="26"/>
      <c r="B607" s="34">
        <f t="shared" si="9"/>
        <v>591</v>
      </c>
      <c r="C607" s="35" t="s">
        <v>614</v>
      </c>
      <c r="D607" s="36" t="str">
        <f>+"Torre de suspensión tipo S"&amp;IF(MID(C607,3,3)="220","C",IF(MID(C607,3,3)="138","S",""))&amp;IF(MID(C607,10,1)="D",2,1)&amp;" (5°)Tipo S"&amp;IF(MID(C607,3,3)="220","C",IF(MID(C607,3,3)="138","S",""))&amp;IF(MID(C607,10,1)="D",2,1)&amp;RIGHT(C607,2)</f>
        <v>Torre de suspensión tipo SS1 (5°)Tipo SS1±0</v>
      </c>
      <c r="E607" s="37" t="s">
        <v>2918</v>
      </c>
      <c r="F607" s="38">
        <v>0</v>
      </c>
      <c r="G607" s="39">
        <f>VLOOKUP(C607,'[14]Resumen Peso'!$B$1:$D$65536,3,0)*$C$14</f>
        <v>5273.7559954595599</v>
      </c>
      <c r="H607" s="40"/>
      <c r="I607" s="41"/>
      <c r="J607" s="42">
        <f>+VLOOKUP(C607,'[14]Resumen Peso'!$B$1:$D$65536,3,0)</f>
        <v>4046.6866182338936</v>
      </c>
    </row>
    <row r="608" spans="1:10" x14ac:dyDescent="0.25">
      <c r="A608" s="26"/>
      <c r="B608" s="34">
        <f t="shared" si="9"/>
        <v>592</v>
      </c>
      <c r="C608" s="35" t="s">
        <v>615</v>
      </c>
      <c r="D608" s="36" t="str">
        <f>+"Torre de suspensión tipo S"&amp;IF(MID(C608,3,3)="220","C",IF(MID(C608,3,3)="138","S",""))&amp;IF(MID(C608,10,1)="D",2,1)&amp;" (5°)Tipo S"&amp;IF(MID(C608,3,3)="220","C",IF(MID(C608,3,3)="138","S",""))&amp;IF(MID(C608,10,1)="D",2,1)&amp;RIGHT(C608,2)</f>
        <v>Torre de suspensión tipo SS1 (5°)Tipo SS1+3</v>
      </c>
      <c r="E608" s="37" t="s">
        <v>2918</v>
      </c>
      <c r="F608" s="38">
        <v>0</v>
      </c>
      <c r="G608" s="39">
        <f>VLOOKUP(C608,'[14]Resumen Peso'!$B$1:$D$65536,3,0)*$C$14</f>
        <v>5853.8691549601117</v>
      </c>
      <c r="H608" s="40"/>
      <c r="I608" s="41"/>
      <c r="J608" s="42">
        <f>+VLOOKUP(C608,'[14]Resumen Peso'!$B$1:$D$65536,3,0)</f>
        <v>4491.8221462396223</v>
      </c>
    </row>
    <row r="609" spans="1:10" x14ac:dyDescent="0.25">
      <c r="A609" s="26"/>
      <c r="B609" s="34">
        <f t="shared" si="9"/>
        <v>593</v>
      </c>
      <c r="C609" s="35" t="s">
        <v>616</v>
      </c>
      <c r="D609" s="36" t="str">
        <f>+"Torre de suspensión tipo S"&amp;IF(MID(C609,3,3)="220","C",IF(MID(C609,3,3)="138","S",""))&amp;IF(MID(C609,10,1)="D",2,1)&amp;" (5°)Tipo S"&amp;IF(MID(C609,3,3)="220","C",IF(MID(C609,3,3)="138","S",""))&amp;IF(MID(C609,10,1)="D",2,1)&amp;RIGHT(C609,2)</f>
        <v>Torre de suspensión tipo SS1 (5°)Tipo SS1+6</v>
      </c>
      <c r="E609" s="37" t="s">
        <v>2918</v>
      </c>
      <c r="F609" s="38">
        <v>0</v>
      </c>
      <c r="G609" s="39">
        <f>VLOOKUP(C609,'[14]Resumen Peso'!$B$1:$D$65536,3,0)*$C$14</f>
        <v>6433.9823144606635</v>
      </c>
      <c r="H609" s="40"/>
      <c r="I609" s="41"/>
      <c r="J609" s="42">
        <f>+VLOOKUP(C609,'[14]Resumen Peso'!$B$1:$D$65536,3,0)</f>
        <v>4936.9576742453501</v>
      </c>
    </row>
    <row r="610" spans="1:10" x14ac:dyDescent="0.25">
      <c r="A610" s="26"/>
      <c r="B610" s="34">
        <f t="shared" si="9"/>
        <v>594</v>
      </c>
      <c r="C610" s="35" t="s">
        <v>617</v>
      </c>
      <c r="D610" s="36" t="str">
        <f>+"Torre de ángulo menor tipo A"&amp;IF(MID(C610,3,3)="220","C",IF(MID(C610,3,3)="138","S",""))&amp;IF(MID(C610,10,1)="D",2,1)&amp;" (30°)Tipo A"&amp;IF(MID(C610,3,3)="220","C",IF(MID(C610,3,3)="138","S",""))&amp;IF(MID(C610,10,1)="D",2,1)&amp;RIGHT(C610,2)</f>
        <v>Torre de ángulo menor tipo AS1 (30°)Tipo AS1-3</v>
      </c>
      <c r="E610" s="37" t="s">
        <v>2918</v>
      </c>
      <c r="F610" s="38">
        <v>0</v>
      </c>
      <c r="G610" s="39">
        <f>VLOOKUP(C610,'[14]Resumen Peso'!$B$1:$D$65536,3,0)*$C$14</f>
        <v>7213.0110025979584</v>
      </c>
      <c r="H610" s="40"/>
      <c r="I610" s="41"/>
      <c r="J610" s="42">
        <f>+VLOOKUP(C610,'[14]Resumen Peso'!$B$1:$D$65536,3,0)</f>
        <v>5534.7261281176243</v>
      </c>
    </row>
    <row r="611" spans="1:10" x14ac:dyDescent="0.25">
      <c r="A611" s="26"/>
      <c r="B611" s="34">
        <f t="shared" si="9"/>
        <v>595</v>
      </c>
      <c r="C611" s="35" t="s">
        <v>618</v>
      </c>
      <c r="D611" s="36" t="str">
        <f>+"Torre de ángulo menor tipo A"&amp;IF(MID(C611,3,3)="220","C",IF(MID(C611,3,3)="138","S",""))&amp;IF(MID(C611,10,1)="D",2,1)&amp;" (30°)Tipo A"&amp;IF(MID(C611,3,3)="220","C",IF(MID(C611,3,3)="138","S",""))&amp;IF(MID(C611,10,1)="D",2,1)&amp;RIGHT(C611,2)</f>
        <v>Torre de ángulo menor tipo AS1 (30°)Tipo AS1±0</v>
      </c>
      <c r="E611" s="37" t="s">
        <v>2918</v>
      </c>
      <c r="F611" s="38">
        <v>0</v>
      </c>
      <c r="G611" s="39">
        <f>VLOOKUP(C611,'[14]Resumen Peso'!$B$1:$D$65536,3,0)*$C$14</f>
        <v>8005.5616011076118</v>
      </c>
      <c r="H611" s="40"/>
      <c r="I611" s="41"/>
      <c r="J611" s="42">
        <f>+VLOOKUP(C611,'[14]Resumen Peso'!$B$1:$D$65536,3,0)</f>
        <v>6142.8702864790503</v>
      </c>
    </row>
    <row r="612" spans="1:10" x14ac:dyDescent="0.25">
      <c r="A612" s="26"/>
      <c r="B612" s="34">
        <f t="shared" si="9"/>
        <v>596</v>
      </c>
      <c r="C612" s="35" t="s">
        <v>619</v>
      </c>
      <c r="D612" s="36" t="str">
        <f>+"Torre de ángulo menor tipo A"&amp;IF(MID(C612,3,3)="220","C",IF(MID(C612,3,3)="138","S",""))&amp;IF(MID(C612,10,1)="D",2,1)&amp;" (30°)Tipo A"&amp;IF(MID(C612,3,3)="220","C",IF(MID(C612,3,3)="138","S",""))&amp;IF(MID(C612,10,1)="D",2,1)&amp;RIGHT(C612,2)</f>
        <v>Torre de ángulo menor tipo AS1 (30°)Tipo AS1+3</v>
      </c>
      <c r="E612" s="37" t="s">
        <v>2918</v>
      </c>
      <c r="F612" s="38">
        <v>0</v>
      </c>
      <c r="G612" s="39">
        <f>VLOOKUP(C612,'[14]Resumen Peso'!$B$1:$D$65536,3,0)*$C$14</f>
        <v>8798.112199617266</v>
      </c>
      <c r="H612" s="40"/>
      <c r="I612" s="41"/>
      <c r="J612" s="42">
        <f>+VLOOKUP(C612,'[14]Resumen Peso'!$B$1:$D$65536,3,0)</f>
        <v>6751.0144448404762</v>
      </c>
    </row>
    <row r="613" spans="1:10" x14ac:dyDescent="0.25">
      <c r="A613" s="26"/>
      <c r="B613" s="34">
        <f t="shared" si="9"/>
        <v>597</v>
      </c>
      <c r="C613" s="35" t="s">
        <v>620</v>
      </c>
      <c r="D613" s="36" t="str">
        <f>+"Torre de ángulo mayor tipo B"&amp;IF(MID(C613,3,3)="220","C",IF(MID(C613,3,3)="138","S",""))&amp;IF(MID(C613,10,1)="D",2,1)&amp;" (65°)Tipo B"&amp;IF(MID(C613,3,3)="220","C",IF(MID(C613,3,3)="138","S",""))&amp;IF(MID(C613,10,1)="D",2,1)&amp;RIGHT(C613,2)</f>
        <v>Torre de ángulo mayor tipo BS1 (65°)Tipo BS1-3</v>
      </c>
      <c r="E613" s="37" t="s">
        <v>2918</v>
      </c>
      <c r="F613" s="38">
        <v>0</v>
      </c>
      <c r="G613" s="39">
        <f>VLOOKUP(C613,'[14]Resumen Peso'!$B$1:$D$65536,3,0)*$C$14</f>
        <v>9733.8983062939387</v>
      </c>
      <c r="H613" s="40"/>
      <c r="I613" s="41"/>
      <c r="J613" s="42">
        <f>+VLOOKUP(C613,'[14]Resumen Peso'!$B$1:$D$65536,3,0)</f>
        <v>7469.0668383675866</v>
      </c>
    </row>
    <row r="614" spans="1:10" x14ac:dyDescent="0.25">
      <c r="A614" s="26"/>
      <c r="B614" s="34">
        <f t="shared" si="9"/>
        <v>598</v>
      </c>
      <c r="C614" s="35" t="s">
        <v>621</v>
      </c>
      <c r="D614" s="36" t="str">
        <f>+"Torre de ángulo mayor tipo B"&amp;IF(MID(C614,3,3)="220","C",IF(MID(C614,3,3)="138","S",""))&amp;IF(MID(C614,10,1)="D",2,1)&amp;" (65°)Tipo B"&amp;IF(MID(C614,3,3)="220","C",IF(MID(C614,3,3)="138","S",""))&amp;IF(MID(C614,10,1)="D",2,1)&amp;RIGHT(C614,2)</f>
        <v>Torre de ángulo mayor tipo BS1 (65°)Tipo BS1±0</v>
      </c>
      <c r="E614" s="37" t="s">
        <v>2918</v>
      </c>
      <c r="F614" s="38">
        <v>0</v>
      </c>
      <c r="G614" s="39">
        <f>VLOOKUP(C614,'[14]Resumen Peso'!$B$1:$D$65536,3,0)*$C$14</f>
        <v>10839.530407899707</v>
      </c>
      <c r="H614" s="40"/>
      <c r="I614" s="41"/>
      <c r="J614" s="42">
        <f>+VLOOKUP(C614,'[14]Resumen Peso'!$B$1:$D$65536,3,0)</f>
        <v>8317.446367892635</v>
      </c>
    </row>
    <row r="615" spans="1:10" x14ac:dyDescent="0.25">
      <c r="A615" s="26"/>
      <c r="B615" s="34">
        <f t="shared" si="9"/>
        <v>599</v>
      </c>
      <c r="C615" s="35" t="s">
        <v>622</v>
      </c>
      <c r="D615" s="36" t="str">
        <f>+"Torre de ángulo mayor tipo B"&amp;IF(MID(C615,3,3)="220","C",IF(MID(C615,3,3)="138","S",""))&amp;IF(MID(C615,10,1)="D",2,1)&amp;" (65°)Tipo B"&amp;IF(MID(C615,3,3)="220","C",IF(MID(C615,3,3)="138","S",""))&amp;IF(MID(C615,10,1)="D",2,1)&amp;RIGHT(C615,2)</f>
        <v>Torre de ángulo mayor tipo BS1 (65°)Tipo BS1+3</v>
      </c>
      <c r="E615" s="37" t="s">
        <v>2918</v>
      </c>
      <c r="F615" s="38">
        <v>0</v>
      </c>
      <c r="G615" s="39">
        <f>VLOOKUP(C615,'[14]Resumen Peso'!$B$1:$D$65536,3,0)*$C$14</f>
        <v>12140.274056847673</v>
      </c>
      <c r="H615" s="40"/>
      <c r="I615" s="41"/>
      <c r="J615" s="42">
        <f>+VLOOKUP(C615,'[14]Resumen Peso'!$B$1:$D$65536,3,0)</f>
        <v>9315.5399320397519</v>
      </c>
    </row>
    <row r="616" spans="1:10" x14ac:dyDescent="0.25">
      <c r="A616" s="26"/>
      <c r="B616" s="34">
        <f t="shared" si="9"/>
        <v>600</v>
      </c>
      <c r="C616" s="35" t="s">
        <v>623</v>
      </c>
      <c r="D616" s="36" t="str">
        <f>+"Torre de anclaje, retención intermedia y terminal (15°) Tipo R"&amp;IF(MID(C616,3,3)="220","C",IF(MID(C616,3,3)="138","S",""))&amp;IF(MID(C616,10,1)="D",2,1)&amp;RIGHT(C616,2)</f>
        <v>Torre de anclaje, retención intermedia y terminal (15°) Tipo RS1-3</v>
      </c>
      <c r="E616" s="37" t="s">
        <v>2918</v>
      </c>
      <c r="F616" s="38">
        <v>0</v>
      </c>
      <c r="G616" s="39">
        <f>VLOOKUP(C616,'[14]Resumen Peso'!$B$1:$D$65536,3,0)*$C$14</f>
        <v>12533.022762117102</v>
      </c>
      <c r="H616" s="40"/>
      <c r="I616" s="41"/>
      <c r="J616" s="42">
        <f>+VLOOKUP(C616,'[14]Resumen Peso'!$B$1:$D$65536,3,0)</f>
        <v>9616.9059662876043</v>
      </c>
    </row>
    <row r="617" spans="1:10" x14ac:dyDescent="0.25">
      <c r="A617" s="26"/>
      <c r="B617" s="34">
        <f t="shared" si="9"/>
        <v>601</v>
      </c>
      <c r="C617" s="35" t="s">
        <v>624</v>
      </c>
      <c r="D617" s="36" t="str">
        <f>+"Torre de anclaje, retención intermedia y terminal (15°) Tipo R"&amp;IF(MID(C617,3,3)="220","C",IF(MID(C617,3,3)="138","S",""))&amp;IF(MID(C617,10,1)="D",2,1)&amp;RIGHT(C617,2)</f>
        <v>Torre de anclaje, retención intermedia y terminal (15°) Tipo RS1±0</v>
      </c>
      <c r="E617" s="37" t="s">
        <v>2918</v>
      </c>
      <c r="F617" s="38">
        <v>0</v>
      </c>
      <c r="G617" s="39">
        <f>VLOOKUP(C617,'[14]Resumen Peso'!$B$1:$D$65536,3,0)*$C$14</f>
        <v>13972.154695782721</v>
      </c>
      <c r="H617" s="40"/>
      <c r="I617" s="41"/>
      <c r="J617" s="42">
        <f>+VLOOKUP(C617,'[14]Resumen Peso'!$B$1:$D$65536,3,0)</f>
        <v>10721.188368213605</v>
      </c>
    </row>
    <row r="618" spans="1:10" x14ac:dyDescent="0.25">
      <c r="A618" s="26"/>
      <c r="B618" s="34">
        <f t="shared" si="9"/>
        <v>602</v>
      </c>
      <c r="C618" s="35" t="s">
        <v>625</v>
      </c>
      <c r="D618" s="36" t="str">
        <f>+"Torre de anclaje, retención intermedia y terminal (15°) Tipo R"&amp;IF(MID(C618,3,3)="220","C",IF(MID(C618,3,3)="138","S",""))&amp;IF(MID(C618,10,1)="D",2,1)&amp;RIGHT(C618,2)</f>
        <v>Torre de anclaje, retención intermedia y terminal (15°) Tipo RS1+3</v>
      </c>
      <c r="E618" s="37" t="s">
        <v>2918</v>
      </c>
      <c r="F618" s="38">
        <v>0</v>
      </c>
      <c r="G618" s="39">
        <f>VLOOKUP(C618,'[14]Resumen Peso'!$B$1:$D$65536,3,0)*$C$14</f>
        <v>15411.286629448341</v>
      </c>
      <c r="H618" s="40"/>
      <c r="I618" s="41"/>
      <c r="J618" s="42">
        <f>+VLOOKUP(C618,'[14]Resumen Peso'!$B$1:$D$65536,3,0)</f>
        <v>11825.470770139606</v>
      </c>
    </row>
    <row r="619" spans="1:10" x14ac:dyDescent="0.25">
      <c r="A619" s="26"/>
      <c r="B619" s="34">
        <f t="shared" si="9"/>
        <v>603</v>
      </c>
      <c r="C619" s="35" t="s">
        <v>626</v>
      </c>
      <c r="D619" s="36" t="str">
        <f>+"Torre de suspensión tipo S"&amp;IF(MID(C619,3,3)="220","C",IF(MID(C619,3,3)="138","S",""))&amp;IF(MID(C619,10,1)="D",2,1)&amp;" (5°)Tipo S"&amp;IF(MID(C619,3,3)="220","C",IF(MID(C619,3,3)="138","S",""))&amp;IF(MID(C619,10,1)="D",2,1)&amp;RIGHT(C619,2)</f>
        <v>Torre de suspensión tipo SS1 (5°)Tipo SS1-6</v>
      </c>
      <c r="E619" s="37" t="s">
        <v>2918</v>
      </c>
      <c r="F619" s="38">
        <v>0</v>
      </c>
      <c r="G619" s="39">
        <f>VLOOKUP(C619,'[14]Resumen Peso'!$B$1:$D$65536,3,0)*$C$14</f>
        <v>3851.8216586041221</v>
      </c>
      <c r="H619" s="40"/>
      <c r="I619" s="41"/>
      <c r="J619" s="42">
        <f>+VLOOKUP(C619,'[14]Resumen Peso'!$B$1:$D$65536,3,0)</f>
        <v>2955.6003681468214</v>
      </c>
    </row>
    <row r="620" spans="1:10" x14ac:dyDescent="0.25">
      <c r="A620" s="26"/>
      <c r="B620" s="34">
        <f t="shared" si="9"/>
        <v>604</v>
      </c>
      <c r="C620" s="35" t="s">
        <v>627</v>
      </c>
      <c r="D620" s="36" t="str">
        <f>+"Torre de suspensión tipo S"&amp;IF(MID(C620,3,3)="220","C",IF(MID(C620,3,3)="138","S",""))&amp;IF(MID(C620,10,1)="D",2,1)&amp;" (5°)Tipo S"&amp;IF(MID(C620,3,3)="220","C",IF(MID(C620,3,3)="138","S",""))&amp;IF(MID(C620,10,1)="D",2,1)&amp;RIGHT(C620,2)</f>
        <v>Torre de suspensión tipo SS1 (5°)Tipo SS1-3</v>
      </c>
      <c r="E620" s="37" t="s">
        <v>2918</v>
      </c>
      <c r="F620" s="38">
        <v>0</v>
      </c>
      <c r="G620" s="39">
        <f>VLOOKUP(C620,'[14]Resumen Peso'!$B$1:$D$65536,3,0)*$C$14</f>
        <v>4407.0391949794912</v>
      </c>
      <c r="H620" s="40"/>
      <c r="I620" s="41"/>
      <c r="J620" s="42">
        <f>+VLOOKUP(C620,'[14]Resumen Peso'!$B$1:$D$65536,3,0)</f>
        <v>3381.6328536454621</v>
      </c>
    </row>
    <row r="621" spans="1:10" x14ac:dyDescent="0.25">
      <c r="A621" s="26"/>
      <c r="B621" s="34">
        <f t="shared" si="9"/>
        <v>605</v>
      </c>
      <c r="C621" s="35" t="s">
        <v>628</v>
      </c>
      <c r="D621" s="36" t="str">
        <f>+"Torre de suspensión tipo S"&amp;IF(MID(C621,3,3)="220","C",IF(MID(C621,3,3)="138","S",""))&amp;IF(MID(C621,10,1)="D",2,1)&amp;" (5°)Tipo S"&amp;IF(MID(C621,3,3)="220","C",IF(MID(C621,3,3)="138","S",""))&amp;IF(MID(C621,10,1)="D",2,1)&amp;RIGHT(C621,2)</f>
        <v>Torre de suspensión tipo SS1 (5°)Tipo SS1±0</v>
      </c>
      <c r="E621" s="37" t="s">
        <v>2918</v>
      </c>
      <c r="F621" s="38">
        <v>0</v>
      </c>
      <c r="G621" s="39">
        <f>VLOOKUP(C621,'[14]Resumen Peso'!$B$1:$D$65536,3,0)*$C$14</f>
        <v>4957.2994319229374</v>
      </c>
      <c r="H621" s="40"/>
      <c r="I621" s="41"/>
      <c r="J621" s="42">
        <f>+VLOOKUP(C621,'[14]Resumen Peso'!$B$1:$D$65536,3,0)</f>
        <v>3803.8614776664367</v>
      </c>
    </row>
    <row r="622" spans="1:10" x14ac:dyDescent="0.25">
      <c r="A622" s="26"/>
      <c r="B622" s="34">
        <f t="shared" si="9"/>
        <v>606</v>
      </c>
      <c r="C622" s="35" t="s">
        <v>629</v>
      </c>
      <c r="D622" s="36" t="str">
        <f>+"Torre de suspensión tipo S"&amp;IF(MID(C622,3,3)="220","C",IF(MID(C622,3,3)="138","S",""))&amp;IF(MID(C622,10,1)="D",2,1)&amp;" (5°)Tipo S"&amp;IF(MID(C622,3,3)="220","C",IF(MID(C622,3,3)="138","S",""))&amp;IF(MID(C622,10,1)="D",2,1)&amp;RIGHT(C622,2)</f>
        <v>Torre de suspensión tipo SS1 (5°)Tipo SS1+3</v>
      </c>
      <c r="E622" s="37" t="s">
        <v>2918</v>
      </c>
      <c r="F622" s="38">
        <v>0</v>
      </c>
      <c r="G622" s="39">
        <f>VLOOKUP(C622,'[14]Resumen Peso'!$B$1:$D$65536,3,0)*$C$14</f>
        <v>5502.6023694344613</v>
      </c>
      <c r="H622" s="40"/>
      <c r="I622" s="41"/>
      <c r="J622" s="42">
        <f>+VLOOKUP(C622,'[14]Resumen Peso'!$B$1:$D$65536,3,0)</f>
        <v>4222.2862402097453</v>
      </c>
    </row>
    <row r="623" spans="1:10" x14ac:dyDescent="0.25">
      <c r="A623" s="26"/>
      <c r="B623" s="34">
        <f t="shared" si="9"/>
        <v>607</v>
      </c>
      <c r="C623" s="35" t="s">
        <v>630</v>
      </c>
      <c r="D623" s="36" t="str">
        <f>+"Torre de suspensión tipo S"&amp;IF(MID(C623,3,3)="220","C",IF(MID(C623,3,3)="138","S",""))&amp;IF(MID(C623,10,1)="D",2,1)&amp;" (5°)Tipo S"&amp;IF(MID(C623,3,3)="220","C",IF(MID(C623,3,3)="138","S",""))&amp;IF(MID(C623,10,1)="D",2,1)&amp;RIGHT(C623,2)</f>
        <v>Torre de suspensión tipo SS1 (5°)Tipo SS1+6</v>
      </c>
      <c r="E623" s="37" t="s">
        <v>2918</v>
      </c>
      <c r="F623" s="38">
        <v>0</v>
      </c>
      <c r="G623" s="39">
        <f>VLOOKUP(C623,'[14]Resumen Peso'!$B$1:$D$65536,3,0)*$C$14</f>
        <v>6047.9053069459833</v>
      </c>
      <c r="H623" s="40"/>
      <c r="I623" s="41"/>
      <c r="J623" s="42">
        <f>+VLOOKUP(C623,'[14]Resumen Peso'!$B$1:$D$65536,3,0)</f>
        <v>4640.7110027530525</v>
      </c>
    </row>
    <row r="624" spans="1:10" x14ac:dyDescent="0.25">
      <c r="A624" s="26"/>
      <c r="B624" s="34">
        <f t="shared" si="9"/>
        <v>608</v>
      </c>
      <c r="C624" s="35" t="s">
        <v>631</v>
      </c>
      <c r="D624" s="36" t="str">
        <f>+"Torre de ángulo menor tipo A"&amp;IF(MID(C624,3,3)="220","C",IF(MID(C624,3,3)="138","S",""))&amp;IF(MID(C624,10,1)="D",2,1)&amp;" (30°)Tipo A"&amp;IF(MID(C624,3,3)="220","C",IF(MID(C624,3,3)="138","S",""))&amp;IF(MID(C624,10,1)="D",2,1)&amp;RIGHT(C624,2)</f>
        <v>Torre de ángulo menor tipo AS1 (30°)Tipo AS1-3</v>
      </c>
      <c r="E624" s="37" t="s">
        <v>2918</v>
      </c>
      <c r="F624" s="38">
        <v>0</v>
      </c>
      <c r="G624" s="39">
        <f>VLOOKUP(C624,'[14]Resumen Peso'!$B$1:$D$65536,3,0)*$C$14</f>
        <v>6780.1876644307758</v>
      </c>
      <c r="H624" s="40"/>
      <c r="I624" s="41"/>
      <c r="J624" s="42">
        <f>+VLOOKUP(C624,'[14]Resumen Peso'!$B$1:$D$65536,3,0)</f>
        <v>5202.6098125109838</v>
      </c>
    </row>
    <row r="625" spans="1:10" x14ac:dyDescent="0.25">
      <c r="A625" s="26"/>
      <c r="B625" s="34">
        <f t="shared" si="9"/>
        <v>609</v>
      </c>
      <c r="C625" s="35" t="s">
        <v>632</v>
      </c>
      <c r="D625" s="36" t="str">
        <f>+"Torre de ángulo menor tipo A"&amp;IF(MID(C625,3,3)="220","C",IF(MID(C625,3,3)="138","S",""))&amp;IF(MID(C625,10,1)="D",2,1)&amp;" (30°)Tipo A"&amp;IF(MID(C625,3,3)="220","C",IF(MID(C625,3,3)="138","S",""))&amp;IF(MID(C625,10,1)="D",2,1)&amp;RIGHT(C625,2)</f>
        <v>Torre de ángulo menor tipo AS1 (30°)Tipo AS1±0</v>
      </c>
      <c r="E625" s="37" t="s">
        <v>2918</v>
      </c>
      <c r="F625" s="38">
        <v>0</v>
      </c>
      <c r="G625" s="39">
        <f>VLOOKUP(C625,'[14]Resumen Peso'!$B$1:$D$65536,3,0)*$C$14</f>
        <v>7525.1805376590191</v>
      </c>
      <c r="H625" s="40"/>
      <c r="I625" s="41"/>
      <c r="J625" s="42">
        <f>+VLOOKUP(C625,'[14]Resumen Peso'!$B$1:$D$65536,3,0)</f>
        <v>5774.2617230976512</v>
      </c>
    </row>
    <row r="626" spans="1:10" x14ac:dyDescent="0.25">
      <c r="A626" s="26"/>
      <c r="B626" s="34">
        <f t="shared" si="9"/>
        <v>610</v>
      </c>
      <c r="C626" s="35" t="s">
        <v>633</v>
      </c>
      <c r="D626" s="36" t="str">
        <f>+"Torre de ángulo menor tipo A"&amp;IF(MID(C626,3,3)="220","C",IF(MID(C626,3,3)="138","S",""))&amp;IF(MID(C626,10,1)="D",2,1)&amp;" (30°)Tipo A"&amp;IF(MID(C626,3,3)="220","C",IF(MID(C626,3,3)="138","S",""))&amp;IF(MID(C626,10,1)="D",2,1)&amp;RIGHT(C626,2)</f>
        <v>Torre de ángulo menor tipo AS1 (30°)Tipo AS1+3</v>
      </c>
      <c r="E626" s="37" t="s">
        <v>2918</v>
      </c>
      <c r="F626" s="38">
        <v>0</v>
      </c>
      <c r="G626" s="39">
        <f>VLOOKUP(C626,'[14]Resumen Peso'!$B$1:$D$65536,3,0)*$C$14</f>
        <v>8270.1734108872606</v>
      </c>
      <c r="H626" s="40"/>
      <c r="I626" s="41"/>
      <c r="J626" s="42">
        <f>+VLOOKUP(C626,'[14]Resumen Peso'!$B$1:$D$65536,3,0)</f>
        <v>6345.9136336843185</v>
      </c>
    </row>
    <row r="627" spans="1:10" x14ac:dyDescent="0.25">
      <c r="A627" s="26"/>
      <c r="B627" s="34">
        <f t="shared" si="9"/>
        <v>611</v>
      </c>
      <c r="C627" s="35" t="s">
        <v>634</v>
      </c>
      <c r="D627" s="36" t="str">
        <f>+"Torre de ángulo mayor tipo B"&amp;IF(MID(C627,3,3)="220","C",IF(MID(C627,3,3)="138","S",""))&amp;IF(MID(C627,10,1)="D",2,1)&amp;" (65°)Tipo B"&amp;IF(MID(C627,3,3)="220","C",IF(MID(C627,3,3)="138","S",""))&amp;IF(MID(C627,10,1)="D",2,1)&amp;RIGHT(C627,2)</f>
        <v>Torre de ángulo mayor tipo BS1 (65°)Tipo BS1-3</v>
      </c>
      <c r="E627" s="37" t="s">
        <v>2918</v>
      </c>
      <c r="F627" s="38">
        <v>0</v>
      </c>
      <c r="G627" s="39">
        <f>VLOOKUP(C627,'[14]Resumen Peso'!$B$1:$D$65536,3,0)*$C$14</f>
        <v>9149.8068142953016</v>
      </c>
      <c r="H627" s="40"/>
      <c r="I627" s="41"/>
      <c r="J627" s="42">
        <f>+VLOOKUP(C627,'[14]Resumen Peso'!$B$1:$D$65536,3,0)</f>
        <v>7020.8786350206501</v>
      </c>
    </row>
    <row r="628" spans="1:10" x14ac:dyDescent="0.25">
      <c r="A628" s="26"/>
      <c r="B628" s="34">
        <f t="shared" si="9"/>
        <v>612</v>
      </c>
      <c r="C628" s="35" t="s">
        <v>635</v>
      </c>
      <c r="D628" s="36" t="str">
        <f>+"Torre de ángulo mayor tipo B"&amp;IF(MID(C628,3,3)="220","C",IF(MID(C628,3,3)="138","S",""))&amp;IF(MID(C628,10,1)="D",2,1)&amp;" (65°)Tipo B"&amp;IF(MID(C628,3,3)="220","C",IF(MID(C628,3,3)="138","S",""))&amp;IF(MID(C628,10,1)="D",2,1)&amp;RIGHT(C628,2)</f>
        <v>Torre de ángulo mayor tipo BS1 (65°)Tipo BS1±0</v>
      </c>
      <c r="E628" s="37" t="s">
        <v>2918</v>
      </c>
      <c r="F628" s="38">
        <v>0</v>
      </c>
      <c r="G628" s="39">
        <f>VLOOKUP(C628,'[14]Resumen Peso'!$B$1:$D$65536,3,0)*$C$14</f>
        <v>10189.094447990312</v>
      </c>
      <c r="H628" s="40"/>
      <c r="I628" s="41"/>
      <c r="J628" s="42">
        <f>+VLOOKUP(C628,'[14]Resumen Peso'!$B$1:$D$65536,3,0)</f>
        <v>7818.3503730742204</v>
      </c>
    </row>
    <row r="629" spans="1:10" x14ac:dyDescent="0.25">
      <c r="A629" s="26"/>
      <c r="B629" s="34">
        <f t="shared" si="9"/>
        <v>613</v>
      </c>
      <c r="C629" s="35" t="s">
        <v>636</v>
      </c>
      <c r="D629" s="36" t="str">
        <f>+"Torre de ángulo mayor tipo B"&amp;IF(MID(C629,3,3)="220","C",IF(MID(C629,3,3)="138","S",""))&amp;IF(MID(C629,10,1)="D",2,1)&amp;" (65°)Tipo B"&amp;IF(MID(C629,3,3)="220","C",IF(MID(C629,3,3)="138","S",""))&amp;IF(MID(C629,10,1)="D",2,1)&amp;RIGHT(C629,2)</f>
        <v>Torre de ángulo mayor tipo BS1 (65°)Tipo BS1+3</v>
      </c>
      <c r="E629" s="37" t="s">
        <v>2918</v>
      </c>
      <c r="F629" s="38">
        <v>0</v>
      </c>
      <c r="G629" s="39">
        <f>VLOOKUP(C629,'[14]Resumen Peso'!$B$1:$D$65536,3,0)*$C$14</f>
        <v>11411.785781749151</v>
      </c>
      <c r="H629" s="40"/>
      <c r="I629" s="41"/>
      <c r="J629" s="42">
        <f>+VLOOKUP(C629,'[14]Resumen Peso'!$B$1:$D$65536,3,0)</f>
        <v>8756.5524178431278</v>
      </c>
    </row>
    <row r="630" spans="1:10" x14ac:dyDescent="0.25">
      <c r="A630" s="26"/>
      <c r="B630" s="34">
        <f t="shared" si="9"/>
        <v>614</v>
      </c>
      <c r="C630" s="35" t="s">
        <v>637</v>
      </c>
      <c r="D630" s="36" t="str">
        <f>+"Torre de anclaje, retención intermedia y terminal (15°) Tipo R"&amp;IF(MID(C630,3,3)="220","C",IF(MID(C630,3,3)="138","S",""))&amp;IF(MID(C630,10,1)="D",2,1)&amp;RIGHT(C630,2)</f>
        <v>Torre de anclaje, retención intermedia y terminal (15°) Tipo RS1-3</v>
      </c>
      <c r="E630" s="37" t="s">
        <v>2918</v>
      </c>
      <c r="F630" s="38">
        <v>0</v>
      </c>
      <c r="G630" s="39">
        <f>VLOOKUP(C630,'[14]Resumen Peso'!$B$1:$D$65536,3,0)*$C$14</f>
        <v>11780.967240883181</v>
      </c>
      <c r="H630" s="40"/>
      <c r="I630" s="41"/>
      <c r="J630" s="42">
        <f>+VLOOKUP(C630,'[14]Resumen Peso'!$B$1:$D$65536,3,0)</f>
        <v>9039.834706910724</v>
      </c>
    </row>
    <row r="631" spans="1:10" x14ac:dyDescent="0.25">
      <c r="A631" s="26"/>
      <c r="B631" s="34">
        <f t="shared" si="9"/>
        <v>615</v>
      </c>
      <c r="C631" s="35" t="s">
        <v>638</v>
      </c>
      <c r="D631" s="36" t="str">
        <f>+"Torre de anclaje, retención intermedia y terminal (15°) Tipo R"&amp;IF(MID(C631,3,3)="220","C",IF(MID(C631,3,3)="138","S",""))&amp;IF(MID(C631,10,1)="D",2,1)&amp;RIGHT(C631,2)</f>
        <v>Torre de anclaje, retención intermedia y terminal (15°) Tipo RS1±0</v>
      </c>
      <c r="E631" s="37" t="s">
        <v>2918</v>
      </c>
      <c r="F631" s="38">
        <v>0</v>
      </c>
      <c r="G631" s="39">
        <f>VLOOKUP(C631,'[14]Resumen Peso'!$B$1:$D$65536,3,0)*$C$14</f>
        <v>13133.74274345951</v>
      </c>
      <c r="H631" s="40"/>
      <c r="I631" s="41"/>
      <c r="J631" s="42">
        <f>+VLOOKUP(C631,'[14]Resumen Peso'!$B$1:$D$65536,3,0)</f>
        <v>10077.853630892669</v>
      </c>
    </row>
    <row r="632" spans="1:10" x14ac:dyDescent="0.25">
      <c r="A632" s="26"/>
      <c r="B632" s="34">
        <f t="shared" si="9"/>
        <v>616</v>
      </c>
      <c r="C632" s="35" t="s">
        <v>639</v>
      </c>
      <c r="D632" s="36" t="str">
        <f>+"Torre de anclaje, retención intermedia y terminal (15°) Tipo R"&amp;IF(MID(C632,3,3)="220","C",IF(MID(C632,3,3)="138","S",""))&amp;IF(MID(C632,10,1)="D",2,1)&amp;RIGHT(C632,2)</f>
        <v>Torre de anclaje, retención intermedia y terminal (15°) Tipo RS1+3</v>
      </c>
      <c r="E632" s="37" t="s">
        <v>2918</v>
      </c>
      <c r="F632" s="38">
        <v>0</v>
      </c>
      <c r="G632" s="39">
        <f>VLOOKUP(C632,'[14]Resumen Peso'!$B$1:$D$65536,3,0)*$C$14</f>
        <v>14486.518246035841</v>
      </c>
      <c r="H632" s="40"/>
      <c r="I632" s="41"/>
      <c r="J632" s="42">
        <f>+VLOOKUP(C632,'[14]Resumen Peso'!$B$1:$D$65536,3,0)</f>
        <v>11115.872554874613</v>
      </c>
    </row>
    <row r="633" spans="1:10" x14ac:dyDescent="0.25">
      <c r="A633" s="26"/>
      <c r="B633" s="34">
        <f t="shared" si="9"/>
        <v>617</v>
      </c>
      <c r="C633" s="35" t="s">
        <v>640</v>
      </c>
      <c r="D633" s="36" t="str">
        <f>+"Torre de suspensión tipo S"&amp;IF(MID(C633,3,3)="220","C",IF(MID(C633,3,3)="138","S",""))&amp;IF(MID(C633,10,1)="D",2,1)&amp;" (5°)Tipo S"&amp;IF(MID(C633,3,3)="220","C",IF(MID(C633,3,3)="138","S",""))&amp;IF(MID(C633,10,1)="D",2,1)&amp;RIGHT(C633,2)</f>
        <v>Torre de suspensión tipo SS2 (5°)Tipo SS2-6</v>
      </c>
      <c r="E633" s="37" t="s">
        <v>2918</v>
      </c>
      <c r="F633" s="38">
        <v>0</v>
      </c>
      <c r="G633" s="39">
        <f>VLOOKUP(C633,'[14]Resumen Peso'!$B$1:$D$65536,3,0)*$C$14</f>
        <v>6199.1034396395935</v>
      </c>
      <c r="H633" s="40"/>
      <c r="I633" s="41"/>
      <c r="J633" s="42">
        <f>+VLOOKUP(C633,'[14]Resumen Peso'!$B$1:$D$65536,3,0)</f>
        <v>4756.7291614998658</v>
      </c>
    </row>
    <row r="634" spans="1:10" x14ac:dyDescent="0.25">
      <c r="A634" s="26"/>
      <c r="B634" s="34">
        <f t="shared" si="9"/>
        <v>618</v>
      </c>
      <c r="C634" s="35" t="s">
        <v>641</v>
      </c>
      <c r="D634" s="36" t="str">
        <f>+"Torre de suspensión tipo S"&amp;IF(MID(C634,3,3)="220","C",IF(MID(C634,3,3)="138","S",""))&amp;IF(MID(C634,10,1)="D",2,1)&amp;" (5°)Tipo S"&amp;IF(MID(C634,3,3)="220","C",IF(MID(C634,3,3)="138","S",""))&amp;IF(MID(C634,10,1)="D",2,1)&amp;RIGHT(C634,2)</f>
        <v>Torre de suspensión tipo SS2 (5°)Tipo SS2-3</v>
      </c>
      <c r="E634" s="37" t="s">
        <v>2918</v>
      </c>
      <c r="F634" s="38">
        <v>0</v>
      </c>
      <c r="G634" s="39">
        <f>VLOOKUP(C634,'[14]Resumen Peso'!$B$1:$D$65536,3,0)*$C$14</f>
        <v>7092.6678994074628</v>
      </c>
      <c r="H634" s="40"/>
      <c r="I634" s="41"/>
      <c r="J634" s="42">
        <f>+VLOOKUP(C634,'[14]Resumen Peso'!$B$1:$D$65536,3,0)</f>
        <v>5442.3838154097566</v>
      </c>
    </row>
    <row r="635" spans="1:10" x14ac:dyDescent="0.25">
      <c r="A635" s="26"/>
      <c r="B635" s="34">
        <f t="shared" si="9"/>
        <v>619</v>
      </c>
      <c r="C635" s="35" t="s">
        <v>642</v>
      </c>
      <c r="D635" s="36" t="str">
        <f>+"Torre de suspensión tipo S"&amp;IF(MID(C635,3,3)="220","C",IF(MID(C635,3,3)="138","S",""))&amp;IF(MID(C635,10,1)="D",2,1)&amp;" (5°)Tipo S"&amp;IF(MID(C635,3,3)="220","C",IF(MID(C635,3,3)="138","S",""))&amp;IF(MID(C635,10,1)="D",2,1)&amp;RIGHT(C635,2)</f>
        <v>Torre de suspensión tipo SS2 (5°)Tipo SS2±0</v>
      </c>
      <c r="E635" s="37" t="s">
        <v>2918</v>
      </c>
      <c r="F635" s="38">
        <v>0</v>
      </c>
      <c r="G635" s="39">
        <f>VLOOKUP(C635,'[14]Resumen Peso'!$B$1:$D$65536,3,0)*$C$14</f>
        <v>7978.2541050702621</v>
      </c>
      <c r="H635" s="40"/>
      <c r="I635" s="41"/>
      <c r="J635" s="42">
        <f>+VLOOKUP(C635,'[14]Resumen Peso'!$B$1:$D$65536,3,0)</f>
        <v>6121.9165527668802</v>
      </c>
    </row>
    <row r="636" spans="1:10" x14ac:dyDescent="0.25">
      <c r="A636" s="26"/>
      <c r="B636" s="34">
        <f t="shared" si="9"/>
        <v>620</v>
      </c>
      <c r="C636" s="35" t="s">
        <v>643</v>
      </c>
      <c r="D636" s="36" t="str">
        <f>+"Torre de suspensión tipo S"&amp;IF(MID(C636,3,3)="220","C",IF(MID(C636,3,3)="138","S",""))&amp;IF(MID(C636,10,1)="D",2,1)&amp;" (5°)Tipo S"&amp;IF(MID(C636,3,3)="220","C",IF(MID(C636,3,3)="138","S",""))&amp;IF(MID(C636,10,1)="D",2,1)&amp;RIGHT(C636,2)</f>
        <v>Torre de suspensión tipo SS2 (5°)Tipo SS2+3</v>
      </c>
      <c r="E636" s="37" t="s">
        <v>2918</v>
      </c>
      <c r="F636" s="38">
        <v>0</v>
      </c>
      <c r="G636" s="39">
        <f>VLOOKUP(C636,'[14]Resumen Peso'!$B$1:$D$65536,3,0)*$C$14</f>
        <v>8855.8620566279915</v>
      </c>
      <c r="H636" s="40"/>
      <c r="I636" s="41"/>
      <c r="J636" s="42">
        <f>+VLOOKUP(C636,'[14]Resumen Peso'!$B$1:$D$65536,3,0)</f>
        <v>6795.3273735712373</v>
      </c>
    </row>
    <row r="637" spans="1:10" x14ac:dyDescent="0.25">
      <c r="A637" s="26"/>
      <c r="B637" s="34">
        <f t="shared" si="9"/>
        <v>621</v>
      </c>
      <c r="C637" s="35" t="s">
        <v>644</v>
      </c>
      <c r="D637" s="36" t="str">
        <f>+"Torre de suspensión tipo S"&amp;IF(MID(C637,3,3)="220","C",IF(MID(C637,3,3)="138","S",""))&amp;IF(MID(C637,10,1)="D",2,1)&amp;" (5°)Tipo S"&amp;IF(MID(C637,3,3)="220","C",IF(MID(C637,3,3)="138","S",""))&amp;IF(MID(C637,10,1)="D",2,1)&amp;RIGHT(C637,2)</f>
        <v>Torre de suspensión tipo SS2 (5°)Tipo SS2+6</v>
      </c>
      <c r="E637" s="37" t="s">
        <v>2918</v>
      </c>
      <c r="F637" s="38">
        <v>0</v>
      </c>
      <c r="G637" s="39">
        <f>VLOOKUP(C637,'[14]Resumen Peso'!$B$1:$D$65536,3,0)*$C$14</f>
        <v>9733.4700081857191</v>
      </c>
      <c r="H637" s="40"/>
      <c r="I637" s="41"/>
      <c r="J637" s="42">
        <f>+VLOOKUP(C637,'[14]Resumen Peso'!$B$1:$D$65536,3,0)</f>
        <v>7468.7381943755936</v>
      </c>
    </row>
    <row r="638" spans="1:10" x14ac:dyDescent="0.25">
      <c r="A638" s="26"/>
      <c r="B638" s="34">
        <f t="shared" si="9"/>
        <v>622</v>
      </c>
      <c r="C638" s="35" t="s">
        <v>645</v>
      </c>
      <c r="D638" s="36" t="str">
        <f>+"Torre de ángulo menor tipo A"&amp;IF(MID(C638,3,3)="220","C",IF(MID(C638,3,3)="138","S",""))&amp;IF(MID(C638,10,1)="D",2,1)&amp;" (30°)Tipo A"&amp;IF(MID(C638,3,3)="220","C",IF(MID(C638,3,3)="138","S",""))&amp;IF(MID(C638,10,1)="D",2,1)&amp;RIGHT(C638,2)</f>
        <v>Torre de ángulo menor tipo AS2 (30°)Tipo AS2-3</v>
      </c>
      <c r="E638" s="37" t="s">
        <v>2918</v>
      </c>
      <c r="F638" s="38">
        <v>0</v>
      </c>
      <c r="G638" s="39">
        <f>VLOOKUP(C638,'[14]Resumen Peso'!$B$1:$D$65536,3,0)*$C$14</f>
        <v>10912.001748078488</v>
      </c>
      <c r="H638" s="40"/>
      <c r="I638" s="41"/>
      <c r="J638" s="42">
        <f>+VLOOKUP(C638,'[14]Resumen Peso'!$B$1:$D$65536,3,0)</f>
        <v>8373.0554637172118</v>
      </c>
    </row>
    <row r="639" spans="1:10" x14ac:dyDescent="0.25">
      <c r="A639" s="26"/>
      <c r="B639" s="34">
        <f t="shared" si="9"/>
        <v>623</v>
      </c>
      <c r="C639" s="35" t="s">
        <v>646</v>
      </c>
      <c r="D639" s="36" t="str">
        <f>+"Torre de ángulo menor tipo A"&amp;IF(MID(C639,3,3)="220","C",IF(MID(C639,3,3)="138","S",""))&amp;IF(MID(C639,10,1)="D",2,1)&amp;" (30°)Tipo A"&amp;IF(MID(C639,3,3)="220","C",IF(MID(C639,3,3)="138","S",""))&amp;IF(MID(C639,10,1)="D",2,1)&amp;RIGHT(C639,2)</f>
        <v>Torre de ángulo menor tipo AS2 (30°)Tipo AS2±0</v>
      </c>
      <c r="E639" s="37" t="s">
        <v>2918</v>
      </c>
      <c r="F639" s="38">
        <v>0</v>
      </c>
      <c r="G639" s="39">
        <f>VLOOKUP(C639,'[14]Resumen Peso'!$B$1:$D$65536,3,0)*$C$14</f>
        <v>12110.989731496657</v>
      </c>
      <c r="H639" s="40"/>
      <c r="I639" s="41"/>
      <c r="J639" s="42">
        <f>+VLOOKUP(C639,'[14]Resumen Peso'!$B$1:$D$65536,3,0)</f>
        <v>9293.0693271001237</v>
      </c>
    </row>
    <row r="640" spans="1:10" x14ac:dyDescent="0.25">
      <c r="A640" s="26"/>
      <c r="B640" s="34">
        <f t="shared" si="9"/>
        <v>624</v>
      </c>
      <c r="C640" s="35" t="s">
        <v>647</v>
      </c>
      <c r="D640" s="36" t="str">
        <f>+"Torre de ángulo menor tipo A"&amp;IF(MID(C640,3,3)="220","C",IF(MID(C640,3,3)="138","S",""))&amp;IF(MID(C640,10,1)="D",2,1)&amp;" (30°)Tipo A"&amp;IF(MID(C640,3,3)="220","C",IF(MID(C640,3,3)="138","S",""))&amp;IF(MID(C640,10,1)="D",2,1)&amp;RIGHT(C640,2)</f>
        <v>Torre de ángulo menor tipo AS2 (30°)Tipo AS2+3</v>
      </c>
      <c r="E640" s="37" t="s">
        <v>2918</v>
      </c>
      <c r="F640" s="38">
        <v>0</v>
      </c>
      <c r="G640" s="39">
        <f>VLOOKUP(C640,'[14]Resumen Peso'!$B$1:$D$65536,3,0)*$C$14</f>
        <v>13309.977714914825</v>
      </c>
      <c r="H640" s="40"/>
      <c r="I640" s="41"/>
      <c r="J640" s="42">
        <f>+VLOOKUP(C640,'[14]Resumen Peso'!$B$1:$D$65536,3,0)</f>
        <v>10213.083190483036</v>
      </c>
    </row>
    <row r="641" spans="1:10" x14ac:dyDescent="0.25">
      <c r="A641" s="26"/>
      <c r="B641" s="34">
        <f t="shared" si="9"/>
        <v>625</v>
      </c>
      <c r="C641" s="35" t="s">
        <v>648</v>
      </c>
      <c r="D641" s="36" t="str">
        <f>+"Torre de ángulo mayor tipo B"&amp;IF(MID(C641,3,3)="220","C",IF(MID(C641,3,3)="138","S",""))&amp;IF(MID(C641,10,1)="D",2,1)&amp;" (65°)Tipo B"&amp;IF(MID(C641,3,3)="220","C",IF(MID(C641,3,3)="138","S",""))&amp;IF(MID(C641,10,1)="D",2,1)&amp;RIGHT(C641,2)</f>
        <v>Torre de ángulo mayor tipo BS2 (65°)Tipo BS2-3</v>
      </c>
      <c r="E641" s="37" t="s">
        <v>2918</v>
      </c>
      <c r="F641" s="38">
        <v>0</v>
      </c>
      <c r="G641" s="39">
        <f>VLOOKUP(C641,'[14]Resumen Peso'!$B$1:$D$65536,3,0)*$C$14</f>
        <v>14725.655526608936</v>
      </c>
      <c r="H641" s="40"/>
      <c r="I641" s="41"/>
      <c r="J641" s="42">
        <f>+VLOOKUP(C641,'[14]Resumen Peso'!$B$1:$D$65536,3,0)</f>
        <v>11299.368650266426</v>
      </c>
    </row>
    <row r="642" spans="1:10" x14ac:dyDescent="0.25">
      <c r="A642" s="26"/>
      <c r="B642" s="34">
        <f t="shared" si="9"/>
        <v>626</v>
      </c>
      <c r="C642" s="35" t="s">
        <v>649</v>
      </c>
      <c r="D642" s="36" t="str">
        <f>+"Torre de ángulo mayor tipo B"&amp;IF(MID(C642,3,3)="220","C",IF(MID(C642,3,3)="138","S",""))&amp;IF(MID(C642,10,1)="D",2,1)&amp;" (65°)Tipo B"&amp;IF(MID(C642,3,3)="220","C",IF(MID(C642,3,3)="138","S",""))&amp;IF(MID(C642,10,1)="D",2,1)&amp;RIGHT(C642,2)</f>
        <v>Torre de ángulo mayor tipo BS2 (65°)Tipo BS2±0</v>
      </c>
      <c r="E642" s="37" t="s">
        <v>2918</v>
      </c>
      <c r="F642" s="38">
        <v>0</v>
      </c>
      <c r="G642" s="39">
        <f>VLOOKUP(C642,'[14]Resumen Peso'!$B$1:$D$65536,3,0)*$C$14</f>
        <v>16398.280096446477</v>
      </c>
      <c r="H642" s="40"/>
      <c r="I642" s="41"/>
      <c r="J642" s="42">
        <f>+VLOOKUP(C642,'[14]Resumen Peso'!$B$1:$D$65536,3,0)</f>
        <v>12582.815868893569</v>
      </c>
    </row>
    <row r="643" spans="1:10" x14ac:dyDescent="0.25">
      <c r="A643" s="26"/>
      <c r="B643" s="34">
        <f t="shared" si="9"/>
        <v>627</v>
      </c>
      <c r="C643" s="35" t="s">
        <v>650</v>
      </c>
      <c r="D643" s="36" t="str">
        <f>+"Torre de ángulo mayor tipo B"&amp;IF(MID(C643,3,3)="220","C",IF(MID(C643,3,3)="138","S",""))&amp;IF(MID(C643,10,1)="D",2,1)&amp;" (65°)Tipo B"&amp;IF(MID(C643,3,3)="220","C",IF(MID(C643,3,3)="138","S",""))&amp;IF(MID(C643,10,1)="D",2,1)&amp;RIGHT(C643,2)</f>
        <v>Torre de ángulo mayor tipo BS2 (65°)Tipo BS2+3</v>
      </c>
      <c r="E643" s="37" t="s">
        <v>2918</v>
      </c>
      <c r="F643" s="38">
        <v>0</v>
      </c>
      <c r="G643" s="39">
        <f>VLOOKUP(C643,'[14]Resumen Peso'!$B$1:$D$65536,3,0)*$C$14</f>
        <v>18366.073708020056</v>
      </c>
      <c r="H643" s="40"/>
      <c r="I643" s="41"/>
      <c r="J643" s="42">
        <f>+VLOOKUP(C643,'[14]Resumen Peso'!$B$1:$D$65536,3,0)</f>
        <v>14092.753773160799</v>
      </c>
    </row>
    <row r="644" spans="1:10" x14ac:dyDescent="0.25">
      <c r="A644" s="26"/>
      <c r="B644" s="34">
        <f t="shared" si="9"/>
        <v>628</v>
      </c>
      <c r="C644" s="35" t="s">
        <v>651</v>
      </c>
      <c r="D644" s="36" t="str">
        <f>+"Torre de anclaje, retención intermedia y terminal (15°) Tipo R"&amp;IF(MID(C644,3,3)="220","C",IF(MID(C644,3,3)="138","S",""))&amp;IF(MID(C644,10,1)="D",2,1)&amp;RIGHT(C644,2)</f>
        <v>Torre de anclaje, retención intermedia y terminal (15°) Tipo RS2-3</v>
      </c>
      <c r="E644" s="37" t="s">
        <v>2918</v>
      </c>
      <c r="F644" s="38">
        <v>0</v>
      </c>
      <c r="G644" s="39">
        <f>VLOOKUP(C644,'[14]Resumen Peso'!$B$1:$D$65536,3,0)*$C$14</f>
        <v>18960.232590754596</v>
      </c>
      <c r="H644" s="40"/>
      <c r="I644" s="41"/>
      <c r="J644" s="42">
        <f>+VLOOKUP(C644,'[14]Resumen Peso'!$B$1:$D$65536,3,0)</f>
        <v>14548.666940538418</v>
      </c>
    </row>
    <row r="645" spans="1:10" x14ac:dyDescent="0.25">
      <c r="A645" s="26"/>
      <c r="B645" s="34">
        <f t="shared" si="9"/>
        <v>629</v>
      </c>
      <c r="C645" s="35" t="s">
        <v>652</v>
      </c>
      <c r="D645" s="36" t="str">
        <f>+"Torre de anclaje, retención intermedia y terminal (15°) Tipo R"&amp;IF(MID(C645,3,3)="220","C",IF(MID(C645,3,3)="138","S",""))&amp;IF(MID(C645,10,1)="D",2,1)&amp;RIGHT(C645,2)</f>
        <v>Torre de anclaje, retención intermedia y terminal (15°) Tipo RS2±0</v>
      </c>
      <c r="E645" s="37" t="s">
        <v>2918</v>
      </c>
      <c r="F645" s="38">
        <v>0</v>
      </c>
      <c r="G645" s="39">
        <f>VLOOKUP(C645,'[14]Resumen Peso'!$B$1:$D$65536,3,0)*$C$14</f>
        <v>21137.383044319507</v>
      </c>
      <c r="H645" s="40"/>
      <c r="I645" s="41"/>
      <c r="J645" s="42">
        <f>+VLOOKUP(C645,'[14]Resumen Peso'!$B$1:$D$65536,3,0)</f>
        <v>16219.24965500381</v>
      </c>
    </row>
    <row r="646" spans="1:10" x14ac:dyDescent="0.25">
      <c r="A646" s="26"/>
      <c r="B646" s="34">
        <f t="shared" si="9"/>
        <v>630</v>
      </c>
      <c r="C646" s="35" t="s">
        <v>653</v>
      </c>
      <c r="D646" s="36" t="str">
        <f>+"Torre de anclaje, retención intermedia y terminal (15°) Tipo R"&amp;IF(MID(C646,3,3)="220","C",IF(MID(C646,3,3)="138","S",""))&amp;IF(MID(C646,10,1)="D",2,1)&amp;RIGHT(C646,2)</f>
        <v>Torre de anclaje, retención intermedia y terminal (15°) Tipo RS2+3</v>
      </c>
      <c r="E646" s="37" t="s">
        <v>2918</v>
      </c>
      <c r="F646" s="38">
        <v>0</v>
      </c>
      <c r="G646" s="39">
        <f>VLOOKUP(C646,'[14]Resumen Peso'!$B$1:$D$65536,3,0)*$C$14</f>
        <v>23314.533497884411</v>
      </c>
      <c r="H646" s="40"/>
      <c r="I646" s="41"/>
      <c r="J646" s="42">
        <f>+VLOOKUP(C646,'[14]Resumen Peso'!$B$1:$D$65536,3,0)</f>
        <v>17889.832369469201</v>
      </c>
    </row>
    <row r="647" spans="1:10" x14ac:dyDescent="0.25">
      <c r="A647" s="26"/>
      <c r="B647" s="34">
        <f t="shared" si="9"/>
        <v>631</v>
      </c>
      <c r="C647" s="35" t="s">
        <v>654</v>
      </c>
      <c r="D647" s="36" t="str">
        <f>+"Torre de suspensión tipo S"&amp;IF(MID(C647,3,3)="220","C",IF(MID(C647,3,3)="138","S",""))&amp;IF(MID(C647,10,1)="D",2,1)&amp;" (5°)Tipo S"&amp;IF(MID(C647,3,3)="220","C",IF(MID(C647,3,3)="138","S",""))&amp;IF(MID(C647,10,1)="D",2,1)&amp;RIGHT(C647,2)</f>
        <v>Torre de suspensión tipo SS2 (5°)Tipo SS2-6</v>
      </c>
      <c r="E647" s="37" t="s">
        <v>2918</v>
      </c>
      <c r="F647" s="38">
        <v>0</v>
      </c>
      <c r="G647" s="39">
        <f>VLOOKUP(C647,'[14]Resumen Peso'!$B$1:$D$65536,3,0)*$C$14</f>
        <v>5620.9870487221397</v>
      </c>
      <c r="H647" s="40"/>
      <c r="I647" s="41"/>
      <c r="J647" s="42">
        <f>+VLOOKUP(C647,'[14]Resumen Peso'!$B$1:$D$65536,3,0)</f>
        <v>4313.1258046283137</v>
      </c>
    </row>
    <row r="648" spans="1:10" x14ac:dyDescent="0.25">
      <c r="A648" s="26"/>
      <c r="B648" s="34">
        <f t="shared" si="9"/>
        <v>632</v>
      </c>
      <c r="C648" s="35" t="s">
        <v>655</v>
      </c>
      <c r="D648" s="36" t="str">
        <f>+"Torre de suspensión tipo S"&amp;IF(MID(C648,3,3)="220","C",IF(MID(C648,3,3)="138","S",""))&amp;IF(MID(C648,10,1)="D",2,1)&amp;" (5°)Tipo S"&amp;IF(MID(C648,3,3)="220","C",IF(MID(C648,3,3)="138","S",""))&amp;IF(MID(C648,10,1)="D",2,1)&amp;RIGHT(C648,2)</f>
        <v>Torre de suspensión tipo SS2 (5°)Tipo SS2-3</v>
      </c>
      <c r="E648" s="37" t="s">
        <v>2918</v>
      </c>
      <c r="F648" s="38">
        <v>0</v>
      </c>
      <c r="G648" s="39">
        <f>VLOOKUP(C648,'[14]Resumen Peso'!$B$1:$D$65536,3,0)*$C$14</f>
        <v>6431.2194161055104</v>
      </c>
      <c r="H648" s="40"/>
      <c r="I648" s="41"/>
      <c r="J648" s="42">
        <f>+VLOOKUP(C648,'[14]Resumen Peso'!$B$1:$D$65536,3,0)</f>
        <v>4934.8376323224848</v>
      </c>
    </row>
    <row r="649" spans="1:10" x14ac:dyDescent="0.25">
      <c r="A649" s="26"/>
      <c r="B649" s="34">
        <f t="shared" si="9"/>
        <v>633</v>
      </c>
      <c r="C649" s="35" t="s">
        <v>656</v>
      </c>
      <c r="D649" s="36" t="str">
        <f>+"Torre de suspensión tipo S"&amp;IF(MID(C649,3,3)="220","C",IF(MID(C649,3,3)="138","S",""))&amp;IF(MID(C649,10,1)="D",2,1)&amp;" (5°)Tipo S"&amp;IF(MID(C649,3,3)="220","C",IF(MID(C649,3,3)="138","S",""))&amp;IF(MID(C649,10,1)="D",2,1)&amp;RIGHT(C649,2)</f>
        <v>Torre de suspensión tipo SS2 (5°)Tipo SS2±0</v>
      </c>
      <c r="E649" s="37" t="s">
        <v>2918</v>
      </c>
      <c r="F649" s="38">
        <v>0</v>
      </c>
      <c r="G649" s="39">
        <f>VLOOKUP(C649,'[14]Resumen Peso'!$B$1:$D$65536,3,0)*$C$14</f>
        <v>7234.2175659229588</v>
      </c>
      <c r="H649" s="40"/>
      <c r="I649" s="41"/>
      <c r="J649" s="42">
        <f>+VLOOKUP(C649,'[14]Resumen Peso'!$B$1:$D$65536,3,0)</f>
        <v>5550.9984615551011</v>
      </c>
    </row>
    <row r="650" spans="1:10" x14ac:dyDescent="0.25">
      <c r="A650" s="26"/>
      <c r="B650" s="34">
        <f t="shared" si="9"/>
        <v>634</v>
      </c>
      <c r="C650" s="35" t="s">
        <v>657</v>
      </c>
      <c r="D650" s="36" t="str">
        <f>+"Torre de suspensión tipo S"&amp;IF(MID(C650,3,3)="220","C",IF(MID(C650,3,3)="138","S",""))&amp;IF(MID(C650,10,1)="D",2,1)&amp;" (5°)Tipo S"&amp;IF(MID(C650,3,3)="220","C",IF(MID(C650,3,3)="138","S",""))&amp;IF(MID(C650,10,1)="D",2,1)&amp;RIGHT(C650,2)</f>
        <v>Torre de suspensión tipo SS2 (5°)Tipo SS2+3</v>
      </c>
      <c r="E650" s="37" t="s">
        <v>2918</v>
      </c>
      <c r="F650" s="38">
        <v>0</v>
      </c>
      <c r="G650" s="39">
        <f>VLOOKUP(C650,'[14]Resumen Peso'!$B$1:$D$65536,3,0)*$C$14</f>
        <v>8029.9814981744858</v>
      </c>
      <c r="H650" s="40"/>
      <c r="I650" s="41"/>
      <c r="J650" s="42">
        <f>+VLOOKUP(C650,'[14]Resumen Peso'!$B$1:$D$65536,3,0)</f>
        <v>6161.6082923261629</v>
      </c>
    </row>
    <row r="651" spans="1:10" x14ac:dyDescent="0.25">
      <c r="A651" s="26"/>
      <c r="B651" s="34">
        <f t="shared" si="9"/>
        <v>635</v>
      </c>
      <c r="C651" s="35" t="s">
        <v>658</v>
      </c>
      <c r="D651" s="36" t="str">
        <f>+"Torre de suspensión tipo S"&amp;IF(MID(C651,3,3)="220","C",IF(MID(C651,3,3)="138","S",""))&amp;IF(MID(C651,10,1)="D",2,1)&amp;" (5°)Tipo S"&amp;IF(MID(C651,3,3)="220","C",IF(MID(C651,3,3)="138","S",""))&amp;IF(MID(C651,10,1)="D",2,1)&amp;RIGHT(C651,2)</f>
        <v>Torre de suspensión tipo SS2 (5°)Tipo SS2+6</v>
      </c>
      <c r="E651" s="37" t="s">
        <v>2918</v>
      </c>
      <c r="F651" s="38">
        <v>0</v>
      </c>
      <c r="G651" s="39">
        <f>VLOOKUP(C651,'[14]Resumen Peso'!$B$1:$D$65536,3,0)*$C$14</f>
        <v>8825.74543042601</v>
      </c>
      <c r="H651" s="40"/>
      <c r="I651" s="41"/>
      <c r="J651" s="42">
        <f>+VLOOKUP(C651,'[14]Resumen Peso'!$B$1:$D$65536,3,0)</f>
        <v>6772.2181230972228</v>
      </c>
    </row>
    <row r="652" spans="1:10" x14ac:dyDescent="0.25">
      <c r="A652" s="26"/>
      <c r="B652" s="34">
        <f t="shared" si="9"/>
        <v>636</v>
      </c>
      <c r="C652" s="35" t="s">
        <v>659</v>
      </c>
      <c r="D652" s="36" t="str">
        <f>+"Torre de ángulo menor tipo A"&amp;IF(MID(C652,3,3)="220","C",IF(MID(C652,3,3)="138","S",""))&amp;IF(MID(C652,10,1)="D",2,1)&amp;" (30°)Tipo A"&amp;IF(MID(C652,3,3)="220","C",IF(MID(C652,3,3)="138","S",""))&amp;IF(MID(C652,10,1)="D",2,1)&amp;RIGHT(C652,2)</f>
        <v>Torre de ángulo menor tipo AS2 (30°)Tipo AS2-3</v>
      </c>
      <c r="E652" s="37" t="s">
        <v>2918</v>
      </c>
      <c r="F652" s="38">
        <v>0</v>
      </c>
      <c r="G652" s="39">
        <f>VLOOKUP(C652,'[14]Resumen Peso'!$B$1:$D$65536,3,0)*$C$14</f>
        <v>9894.3695808290177</v>
      </c>
      <c r="H652" s="40"/>
      <c r="I652" s="41"/>
      <c r="J652" s="42">
        <f>+VLOOKUP(C652,'[14]Resumen Peso'!$B$1:$D$65536,3,0)</f>
        <v>7592.2005138412196</v>
      </c>
    </row>
    <row r="653" spans="1:10" x14ac:dyDescent="0.25">
      <c r="A653" s="26"/>
      <c r="B653" s="34">
        <f t="shared" si="9"/>
        <v>637</v>
      </c>
      <c r="C653" s="35" t="s">
        <v>660</v>
      </c>
      <c r="D653" s="36" t="str">
        <f>+"Torre de ángulo menor tipo A"&amp;IF(MID(C653,3,3)="220","C",IF(MID(C653,3,3)="138","S",""))&amp;IF(MID(C653,10,1)="D",2,1)&amp;" (30°)Tipo A"&amp;IF(MID(C653,3,3)="220","C",IF(MID(C653,3,3)="138","S",""))&amp;IF(MID(C653,10,1)="D",2,1)&amp;RIGHT(C653,2)</f>
        <v>Torre de ángulo menor tipo AS2 (30°)Tipo AS2±0</v>
      </c>
      <c r="E653" s="37" t="s">
        <v>2918</v>
      </c>
      <c r="F653" s="38">
        <v>0</v>
      </c>
      <c r="G653" s="39">
        <f>VLOOKUP(C653,'[14]Resumen Peso'!$B$1:$D$65536,3,0)*$C$14</f>
        <v>10981.542265071052</v>
      </c>
      <c r="H653" s="40"/>
      <c r="I653" s="41"/>
      <c r="J653" s="42">
        <f>+VLOOKUP(C653,'[14]Resumen Peso'!$B$1:$D$65536,3,0)</f>
        <v>8426.4156646406427</v>
      </c>
    </row>
    <row r="654" spans="1:10" x14ac:dyDescent="0.25">
      <c r="A654" s="26"/>
      <c r="B654" s="34">
        <f t="shared" si="9"/>
        <v>638</v>
      </c>
      <c r="C654" s="35" t="s">
        <v>661</v>
      </c>
      <c r="D654" s="36" t="str">
        <f>+"Torre de ángulo menor tipo A"&amp;IF(MID(C654,3,3)="220","C",IF(MID(C654,3,3)="138","S",""))&amp;IF(MID(C654,10,1)="D",2,1)&amp;" (30°)Tipo A"&amp;IF(MID(C654,3,3)="220","C",IF(MID(C654,3,3)="138","S",""))&amp;IF(MID(C654,10,1)="D",2,1)&amp;RIGHT(C654,2)</f>
        <v>Torre de ángulo menor tipo AS2 (30°)Tipo AS2+3</v>
      </c>
      <c r="E654" s="37" t="s">
        <v>2918</v>
      </c>
      <c r="F654" s="38">
        <v>0</v>
      </c>
      <c r="G654" s="39">
        <f>VLOOKUP(C654,'[14]Resumen Peso'!$B$1:$D$65536,3,0)*$C$14</f>
        <v>12068.714949313086</v>
      </c>
      <c r="H654" s="40"/>
      <c r="I654" s="41"/>
      <c r="J654" s="42">
        <f>+VLOOKUP(C654,'[14]Resumen Peso'!$B$1:$D$65536,3,0)</f>
        <v>9260.6308154400667</v>
      </c>
    </row>
    <row r="655" spans="1:10" x14ac:dyDescent="0.25">
      <c r="A655" s="26"/>
      <c r="B655" s="34">
        <f t="shared" si="9"/>
        <v>639</v>
      </c>
      <c r="C655" s="35" t="s">
        <v>662</v>
      </c>
      <c r="D655" s="36" t="str">
        <f>+"Torre de ángulo mayor tipo B"&amp;IF(MID(C655,3,3)="220","C",IF(MID(C655,3,3)="138","S",""))&amp;IF(MID(C655,10,1)="D",2,1)&amp;" (65°)Tipo B"&amp;IF(MID(C655,3,3)="220","C",IF(MID(C655,3,3)="138","S",""))&amp;IF(MID(C655,10,1)="D",2,1)&amp;RIGHT(C655,2)</f>
        <v>Torre de ángulo mayor tipo BS2 (65°)Tipo BS2-3</v>
      </c>
      <c r="E655" s="37" t="s">
        <v>2918</v>
      </c>
      <c r="F655" s="38">
        <v>0</v>
      </c>
      <c r="G655" s="39">
        <f>VLOOKUP(C655,'[14]Resumen Peso'!$B$1:$D$65536,3,0)*$C$14</f>
        <v>13352.369387761772</v>
      </c>
      <c r="H655" s="40"/>
      <c r="I655" s="41"/>
      <c r="J655" s="42">
        <f>+VLOOKUP(C655,'[14]Resumen Peso'!$B$1:$D$65536,3,0)</f>
        <v>10245.611395311242</v>
      </c>
    </row>
    <row r="656" spans="1:10" x14ac:dyDescent="0.25">
      <c r="A656" s="26"/>
      <c r="B656" s="34">
        <f t="shared" si="9"/>
        <v>640</v>
      </c>
      <c r="C656" s="35" t="s">
        <v>663</v>
      </c>
      <c r="D656" s="36" t="str">
        <f>+"Torre de ángulo mayor tipo B"&amp;IF(MID(C656,3,3)="220","C",IF(MID(C656,3,3)="138","S",""))&amp;IF(MID(C656,10,1)="D",2,1)&amp;" (65°)Tipo B"&amp;IF(MID(C656,3,3)="220","C",IF(MID(C656,3,3)="138","S",""))&amp;IF(MID(C656,10,1)="D",2,1)&amp;RIGHT(C656,2)</f>
        <v>Torre de ángulo mayor tipo BS2 (65°)Tipo BS2±0</v>
      </c>
      <c r="E656" s="37" t="s">
        <v>2918</v>
      </c>
      <c r="F656" s="38">
        <v>0</v>
      </c>
      <c r="G656" s="39">
        <f>VLOOKUP(C656,'[14]Resumen Peso'!$B$1:$D$65536,3,0)*$C$14</f>
        <v>14869.008226906204</v>
      </c>
      <c r="H656" s="40"/>
      <c r="I656" s="41"/>
      <c r="J656" s="42">
        <f>+VLOOKUP(C656,'[14]Resumen Peso'!$B$1:$D$65536,3,0)</f>
        <v>11409.366809923431</v>
      </c>
    </row>
    <row r="657" spans="1:10" x14ac:dyDescent="0.25">
      <c r="A657" s="26"/>
      <c r="B657" s="34">
        <f t="shared" si="9"/>
        <v>641</v>
      </c>
      <c r="C657" s="35" t="s">
        <v>664</v>
      </c>
      <c r="D657" s="36" t="str">
        <f>+"Torre de ángulo mayor tipo B"&amp;IF(MID(C657,3,3)="220","C",IF(MID(C657,3,3)="138","S",""))&amp;IF(MID(C657,10,1)="D",2,1)&amp;" (65°)Tipo B"&amp;IF(MID(C657,3,3)="220","C",IF(MID(C657,3,3)="138","S",""))&amp;IF(MID(C657,10,1)="D",2,1)&amp;RIGHT(C657,2)</f>
        <v>Torre de ángulo mayor tipo BS2 (65°)Tipo BS2+3</v>
      </c>
      <c r="E657" s="37" t="s">
        <v>2918</v>
      </c>
      <c r="F657" s="38">
        <v>0</v>
      </c>
      <c r="G657" s="39">
        <f>VLOOKUP(C657,'[14]Resumen Peso'!$B$1:$D$65536,3,0)*$C$14</f>
        <v>16653.289214134948</v>
      </c>
      <c r="H657" s="40"/>
      <c r="I657" s="41"/>
      <c r="J657" s="42">
        <f>+VLOOKUP(C657,'[14]Resumen Peso'!$B$1:$D$65536,3,0)</f>
        <v>12778.490827114243</v>
      </c>
    </row>
    <row r="658" spans="1:10" x14ac:dyDescent="0.25">
      <c r="A658" s="26"/>
      <c r="B658" s="34">
        <f t="shared" ref="B658:B721" si="10">1+B657</f>
        <v>642</v>
      </c>
      <c r="C658" s="35" t="s">
        <v>665</v>
      </c>
      <c r="D658" s="36" t="str">
        <f>+"Torre de anclaje, retención intermedia y terminal (15°) Tipo R"&amp;IF(MID(C658,3,3)="220","C",IF(MID(C658,3,3)="138","S",""))&amp;IF(MID(C658,10,1)="D",2,1)&amp;RIGHT(C658,2)</f>
        <v>Torre de anclaje, retención intermedia y terminal (15°) Tipo RS2-3</v>
      </c>
      <c r="E658" s="37" t="s">
        <v>2918</v>
      </c>
      <c r="F658" s="38">
        <v>0</v>
      </c>
      <c r="G658" s="39">
        <f>VLOOKUP(C658,'[14]Resumen Peso'!$B$1:$D$65536,3,0)*$C$14</f>
        <v>17192.03798922044</v>
      </c>
      <c r="H658" s="40"/>
      <c r="I658" s="41"/>
      <c r="J658" s="42">
        <f>+VLOOKUP(C658,'[14]Resumen Peso'!$B$1:$D$65536,3,0)</f>
        <v>13191.886414738197</v>
      </c>
    </row>
    <row r="659" spans="1:10" x14ac:dyDescent="0.25">
      <c r="A659" s="26"/>
      <c r="B659" s="34">
        <f t="shared" si="10"/>
        <v>643</v>
      </c>
      <c r="C659" s="35" t="s">
        <v>666</v>
      </c>
      <c r="D659" s="36" t="str">
        <f>+"Torre de anclaje, retención intermedia y terminal (15°) Tipo R"&amp;IF(MID(C659,3,3)="220","C",IF(MID(C659,3,3)="138","S",""))&amp;IF(MID(C659,10,1)="D",2,1)&amp;RIGHT(C659,2)</f>
        <v>Torre de anclaje, retención intermedia y terminal (15°) Tipo RS2±0</v>
      </c>
      <c r="E659" s="37" t="s">
        <v>2918</v>
      </c>
      <c r="F659" s="38">
        <v>0</v>
      </c>
      <c r="G659" s="39">
        <f>VLOOKUP(C659,'[14]Resumen Peso'!$B$1:$D$65536,3,0)*$C$14</f>
        <v>19166.151604482096</v>
      </c>
      <c r="H659" s="40"/>
      <c r="I659" s="41"/>
      <c r="J659" s="42">
        <f>+VLOOKUP(C659,'[14]Resumen Peso'!$B$1:$D$65536,3,0)</f>
        <v>14706.673817991301</v>
      </c>
    </row>
    <row r="660" spans="1:10" x14ac:dyDescent="0.25">
      <c r="A660" s="26"/>
      <c r="B660" s="34">
        <f t="shared" si="10"/>
        <v>644</v>
      </c>
      <c r="C660" s="35" t="s">
        <v>667</v>
      </c>
      <c r="D660" s="36" t="str">
        <f>+"Torre de anclaje, retención intermedia y terminal (15°) Tipo R"&amp;IF(MID(C660,3,3)="220","C",IF(MID(C660,3,3)="138","S",""))&amp;IF(MID(C660,10,1)="D",2,1)&amp;RIGHT(C660,2)</f>
        <v>Torre de anclaje, retención intermedia y terminal (15°) Tipo RS2+3</v>
      </c>
      <c r="E660" s="37" t="s">
        <v>2918</v>
      </c>
      <c r="F660" s="38">
        <v>0</v>
      </c>
      <c r="G660" s="39">
        <f>VLOOKUP(C660,'[14]Resumen Peso'!$B$1:$D$65536,3,0)*$C$14</f>
        <v>21140.265219743749</v>
      </c>
      <c r="H660" s="40"/>
      <c r="I660" s="41"/>
      <c r="J660" s="42">
        <f>+VLOOKUP(C660,'[14]Resumen Peso'!$B$1:$D$65536,3,0)</f>
        <v>16221.461221244404</v>
      </c>
    </row>
    <row r="661" spans="1:10" x14ac:dyDescent="0.25">
      <c r="A661" s="26"/>
      <c r="B661" s="34">
        <f t="shared" si="10"/>
        <v>645</v>
      </c>
      <c r="C661" s="35" t="s">
        <v>668</v>
      </c>
      <c r="D661" s="36" t="str">
        <f>+"Torre de suspensión tipo S"&amp;IF(MID(C661,3,3)="220","C",IF(MID(C661,3,3)="138","S",""))&amp;IF(MID(C661,10,1)="D",2,1)&amp;" (5°)Tipo S"&amp;IF(MID(C661,3,3)="220","C",IF(MID(C661,3,3)="138","S",""))&amp;IF(MID(C661,10,1)="D",2,1)&amp;RIGHT(C661,2)</f>
        <v>Torre de suspensión tipo SS2 (5°)Tipo SS2-6</v>
      </c>
      <c r="E661" s="37" t="s">
        <v>2918</v>
      </c>
      <c r="F661" s="38">
        <v>0</v>
      </c>
      <c r="G661" s="39">
        <f>VLOOKUP(C661,'[14]Resumen Peso'!$B$1:$D$65536,3,0)*$C$14</f>
        <v>5264.656979373226</v>
      </c>
      <c r="H661" s="40"/>
      <c r="I661" s="41"/>
      <c r="J661" s="42">
        <f>+VLOOKUP(C661,'[14]Resumen Peso'!$B$1:$D$65536,3,0)</f>
        <v>4039.7047126115317</v>
      </c>
    </row>
    <row r="662" spans="1:10" x14ac:dyDescent="0.25">
      <c r="A662" s="26"/>
      <c r="B662" s="34">
        <f t="shared" si="10"/>
        <v>646</v>
      </c>
      <c r="C662" s="35" t="s">
        <v>669</v>
      </c>
      <c r="D662" s="36" t="str">
        <f>+"Torre de suspensión tipo S"&amp;IF(MID(C662,3,3)="220","C",IF(MID(C662,3,3)="138","S",""))&amp;IF(MID(C662,10,1)="D",2,1)&amp;" (5°)Tipo S"&amp;IF(MID(C662,3,3)="220","C",IF(MID(C662,3,3)="138","S",""))&amp;IF(MID(C662,10,1)="D",2,1)&amp;RIGHT(C662,2)</f>
        <v>Torre de suspensión tipo SS2 (5°)Tipo SS2-3</v>
      </c>
      <c r="E662" s="37" t="s">
        <v>2918</v>
      </c>
      <c r="F662" s="38">
        <v>0</v>
      </c>
      <c r="G662" s="39">
        <f>VLOOKUP(C662,'[14]Resumen Peso'!$B$1:$D$65536,3,0)*$C$14</f>
        <v>6023.5264538774745</v>
      </c>
      <c r="H662" s="40"/>
      <c r="I662" s="41"/>
      <c r="J662" s="42">
        <f>+VLOOKUP(C662,'[14]Resumen Peso'!$B$1:$D$65536,3,0)</f>
        <v>4622.0044910059869</v>
      </c>
    </row>
    <row r="663" spans="1:10" x14ac:dyDescent="0.25">
      <c r="A663" s="26"/>
      <c r="B663" s="34">
        <f t="shared" si="10"/>
        <v>647</v>
      </c>
      <c r="C663" s="35" t="s">
        <v>670</v>
      </c>
      <c r="D663" s="36" t="str">
        <f>+"Torre de suspensión tipo S"&amp;IF(MID(C663,3,3)="220","C",IF(MID(C663,3,3)="138","S",""))&amp;IF(MID(C663,10,1)="D",2,1)&amp;" (5°)Tipo S"&amp;IF(MID(C663,3,3)="220","C",IF(MID(C663,3,3)="138","S",""))&amp;IF(MID(C663,10,1)="D",2,1)&amp;RIGHT(C663,2)</f>
        <v>Torre de suspensión tipo SS2 (5°)Tipo SS2±0</v>
      </c>
      <c r="E663" s="37" t="s">
        <v>2918</v>
      </c>
      <c r="F663" s="38">
        <v>0</v>
      </c>
      <c r="G663" s="39">
        <f>VLOOKUP(C663,'[14]Resumen Peso'!$B$1:$D$65536,3,0)*$C$14</f>
        <v>6775.6203080736495</v>
      </c>
      <c r="H663" s="40"/>
      <c r="I663" s="41"/>
      <c r="J663" s="42">
        <f>+VLOOKUP(C663,'[14]Resumen Peso'!$B$1:$D$65536,3,0)</f>
        <v>5199.1051642362054</v>
      </c>
    </row>
    <row r="664" spans="1:10" x14ac:dyDescent="0.25">
      <c r="A664" s="26"/>
      <c r="B664" s="34">
        <f t="shared" si="10"/>
        <v>648</v>
      </c>
      <c r="C664" s="35" t="s">
        <v>671</v>
      </c>
      <c r="D664" s="36" t="str">
        <f>+"Torre de suspensión tipo S"&amp;IF(MID(C664,3,3)="220","C",IF(MID(C664,3,3)="138","S",""))&amp;IF(MID(C664,10,1)="D",2,1)&amp;" (5°)Tipo S"&amp;IF(MID(C664,3,3)="220","C",IF(MID(C664,3,3)="138","S",""))&amp;IF(MID(C664,10,1)="D",2,1)&amp;RIGHT(C664,2)</f>
        <v>Torre de suspensión tipo SS2 (5°)Tipo SS2+3</v>
      </c>
      <c r="E664" s="37" t="s">
        <v>2918</v>
      </c>
      <c r="F664" s="38">
        <v>0</v>
      </c>
      <c r="G664" s="39">
        <f>VLOOKUP(C664,'[14]Resumen Peso'!$B$1:$D$65536,3,0)*$C$14</f>
        <v>7520.938541961752</v>
      </c>
      <c r="H664" s="40"/>
      <c r="I664" s="41"/>
      <c r="J664" s="42">
        <f>+VLOOKUP(C664,'[14]Resumen Peso'!$B$1:$D$65536,3,0)</f>
        <v>5771.0067323021885</v>
      </c>
    </row>
    <row r="665" spans="1:10" x14ac:dyDescent="0.25">
      <c r="A665" s="26"/>
      <c r="B665" s="34">
        <f t="shared" si="10"/>
        <v>649</v>
      </c>
      <c r="C665" s="35" t="s">
        <v>672</v>
      </c>
      <c r="D665" s="36" t="str">
        <f>+"Torre de suspensión tipo S"&amp;IF(MID(C665,3,3)="220","C",IF(MID(C665,3,3)="138","S",""))&amp;IF(MID(C665,10,1)="D",2,1)&amp;" (5°)Tipo S"&amp;IF(MID(C665,3,3)="220","C",IF(MID(C665,3,3)="138","S",""))&amp;IF(MID(C665,10,1)="D",2,1)&amp;RIGHT(C665,2)</f>
        <v>Torre de suspensión tipo SS2 (5°)Tipo SS2+6</v>
      </c>
      <c r="E665" s="37" t="s">
        <v>2918</v>
      </c>
      <c r="F665" s="38">
        <v>0</v>
      </c>
      <c r="G665" s="39">
        <f>VLOOKUP(C665,'[14]Resumen Peso'!$B$1:$D$65536,3,0)*$C$14</f>
        <v>8266.2567758498535</v>
      </c>
      <c r="H665" s="40"/>
      <c r="I665" s="41"/>
      <c r="J665" s="42">
        <f>+VLOOKUP(C665,'[14]Resumen Peso'!$B$1:$D$65536,3,0)</f>
        <v>6342.9083003681708</v>
      </c>
    </row>
    <row r="666" spans="1:10" x14ac:dyDescent="0.25">
      <c r="A666" s="26"/>
      <c r="B666" s="34">
        <f t="shared" si="10"/>
        <v>650</v>
      </c>
      <c r="C666" s="35" t="s">
        <v>673</v>
      </c>
      <c r="D666" s="36" t="str">
        <f>+"Torre de ángulo menor tipo A"&amp;IF(MID(C666,3,3)="220","C",IF(MID(C666,3,3)="138","S",""))&amp;IF(MID(C666,10,1)="D",2,1)&amp;" (30°)Tipo A"&amp;IF(MID(C666,3,3)="220","C",IF(MID(C666,3,3)="138","S",""))&amp;IF(MID(C666,10,1)="D",2,1)&amp;RIGHT(C666,2)</f>
        <v>Torre de ángulo menor tipo AS2 (30°)Tipo AS2-3</v>
      </c>
      <c r="E666" s="37" t="s">
        <v>2918</v>
      </c>
      <c r="F666" s="38">
        <v>0</v>
      </c>
      <c r="G666" s="39">
        <f>VLOOKUP(C666,'[14]Resumen Peso'!$B$1:$D$65536,3,0)*$C$14</f>
        <v>9267.1378565178748</v>
      </c>
      <c r="H666" s="40"/>
      <c r="I666" s="41"/>
      <c r="J666" s="42">
        <f>+VLOOKUP(C666,'[14]Resumen Peso'!$B$1:$D$65536,3,0)</f>
        <v>7110.9097170188143</v>
      </c>
    </row>
    <row r="667" spans="1:10" x14ac:dyDescent="0.25">
      <c r="A667" s="26"/>
      <c r="B667" s="34">
        <f t="shared" si="10"/>
        <v>651</v>
      </c>
      <c r="C667" s="35" t="s">
        <v>674</v>
      </c>
      <c r="D667" s="36" t="str">
        <f>+"Torre de ángulo menor tipo A"&amp;IF(MID(C667,3,3)="220","C",IF(MID(C667,3,3)="138","S",""))&amp;IF(MID(C667,10,1)="D",2,1)&amp;" (30°)Tipo A"&amp;IF(MID(C667,3,3)="220","C",IF(MID(C667,3,3)="138","S",""))&amp;IF(MID(C667,10,1)="D",2,1)&amp;RIGHT(C667,2)</f>
        <v>Torre de ángulo menor tipo AS2 (30°)Tipo AS2±0</v>
      </c>
      <c r="E667" s="37" t="s">
        <v>2918</v>
      </c>
      <c r="F667" s="38">
        <v>0</v>
      </c>
      <c r="G667" s="39">
        <f>VLOOKUP(C667,'[14]Resumen Peso'!$B$1:$D$65536,3,0)*$C$14</f>
        <v>10285.391627655799</v>
      </c>
      <c r="H667" s="40"/>
      <c r="I667" s="41"/>
      <c r="J667" s="42">
        <f>+VLOOKUP(C667,'[14]Resumen Peso'!$B$1:$D$65536,3,0)</f>
        <v>7892.2416393105595</v>
      </c>
    </row>
    <row r="668" spans="1:10" x14ac:dyDescent="0.25">
      <c r="A668" s="26"/>
      <c r="B668" s="34">
        <f t="shared" si="10"/>
        <v>652</v>
      </c>
      <c r="C668" s="35" t="s">
        <v>675</v>
      </c>
      <c r="D668" s="36" t="str">
        <f>+"Torre de ángulo menor tipo A"&amp;IF(MID(C668,3,3)="220","C",IF(MID(C668,3,3)="138","S",""))&amp;IF(MID(C668,10,1)="D",2,1)&amp;" (30°)Tipo A"&amp;IF(MID(C668,3,3)="220","C",IF(MID(C668,3,3)="138","S",""))&amp;IF(MID(C668,10,1)="D",2,1)&amp;RIGHT(C668,2)</f>
        <v>Torre de ángulo menor tipo AS2 (30°)Tipo AS2+3</v>
      </c>
      <c r="E668" s="37" t="s">
        <v>2918</v>
      </c>
      <c r="F668" s="38">
        <v>0</v>
      </c>
      <c r="G668" s="39">
        <f>VLOOKUP(C668,'[14]Resumen Peso'!$B$1:$D$65536,3,0)*$C$14</f>
        <v>11303.645398793724</v>
      </c>
      <c r="H668" s="40"/>
      <c r="I668" s="41"/>
      <c r="J668" s="42">
        <f>+VLOOKUP(C668,'[14]Resumen Peso'!$B$1:$D$65536,3,0)</f>
        <v>8673.5735616023048</v>
      </c>
    </row>
    <row r="669" spans="1:10" x14ac:dyDescent="0.25">
      <c r="A669" s="26"/>
      <c r="B669" s="34">
        <f t="shared" si="10"/>
        <v>653</v>
      </c>
      <c r="C669" s="35" t="s">
        <v>676</v>
      </c>
      <c r="D669" s="36" t="str">
        <f>+"Torre de ángulo mayor tipo B"&amp;IF(MID(C669,3,3)="220","C",IF(MID(C669,3,3)="138","S",""))&amp;IF(MID(C669,10,1)="D",2,1)&amp;" (65°)Tipo B"&amp;IF(MID(C669,3,3)="220","C",IF(MID(C669,3,3)="138","S",""))&amp;IF(MID(C669,10,1)="D",2,1)&amp;RIGHT(C669,2)</f>
        <v>Torre de ángulo mayor tipo BS2 (65°)Tipo BS2-3</v>
      </c>
      <c r="E669" s="37" t="s">
        <v>2918</v>
      </c>
      <c r="F669" s="38">
        <v>0</v>
      </c>
      <c r="G669" s="39">
        <f>VLOOKUP(C669,'[14]Resumen Peso'!$B$1:$D$65536,3,0)*$C$14</f>
        <v>12505.925396933666</v>
      </c>
      <c r="H669" s="40"/>
      <c r="I669" s="41"/>
      <c r="J669" s="42">
        <f>+VLOOKUP(C669,'[14]Resumen Peso'!$B$1:$D$65536,3,0)</f>
        <v>9596.1134713045958</v>
      </c>
    </row>
    <row r="670" spans="1:10" x14ac:dyDescent="0.25">
      <c r="A670" s="26"/>
      <c r="B670" s="34">
        <f t="shared" si="10"/>
        <v>654</v>
      </c>
      <c r="C670" s="35" t="s">
        <v>677</v>
      </c>
      <c r="D670" s="36" t="str">
        <f>+"Torre de ángulo mayor tipo B"&amp;IF(MID(C670,3,3)="220","C",IF(MID(C670,3,3)="138","S",""))&amp;IF(MID(C670,10,1)="D",2,1)&amp;" (65°)Tipo B"&amp;IF(MID(C670,3,3)="220","C",IF(MID(C670,3,3)="138","S",""))&amp;IF(MID(C670,10,1)="D",2,1)&amp;RIGHT(C670,2)</f>
        <v>Torre de ángulo mayor tipo BS2 (65°)Tipo BS2±0</v>
      </c>
      <c r="E670" s="37" t="s">
        <v>2918</v>
      </c>
      <c r="F670" s="38">
        <v>0</v>
      </c>
      <c r="G670" s="39">
        <f>VLOOKUP(C670,'[14]Resumen Peso'!$B$1:$D$65536,3,0)*$C$14</f>
        <v>13926.420263845954</v>
      </c>
      <c r="H670" s="40"/>
      <c r="I670" s="41"/>
      <c r="J670" s="42">
        <f>+VLOOKUP(C670,'[14]Resumen Peso'!$B$1:$D$65536,3,0)</f>
        <v>10686.095179626498</v>
      </c>
    </row>
    <row r="671" spans="1:10" x14ac:dyDescent="0.25">
      <c r="A671" s="26"/>
      <c r="B671" s="34">
        <f t="shared" si="10"/>
        <v>655</v>
      </c>
      <c r="C671" s="35" t="s">
        <v>678</v>
      </c>
      <c r="D671" s="36" t="str">
        <f>+"Torre de ángulo mayor tipo B"&amp;IF(MID(C671,3,3)="220","C",IF(MID(C671,3,3)="138","S",""))&amp;IF(MID(C671,10,1)="D",2,1)&amp;" (65°)Tipo B"&amp;IF(MID(C671,3,3)="220","C",IF(MID(C671,3,3)="138","S",""))&amp;IF(MID(C671,10,1)="D",2,1)&amp;RIGHT(C671,2)</f>
        <v>Torre de ángulo mayor tipo BS2 (65°)Tipo BS2+3</v>
      </c>
      <c r="E671" s="37" t="s">
        <v>2918</v>
      </c>
      <c r="F671" s="38">
        <v>0</v>
      </c>
      <c r="G671" s="39">
        <f>VLOOKUP(C671,'[14]Resumen Peso'!$B$1:$D$65536,3,0)*$C$14</f>
        <v>15597.59069550747</v>
      </c>
      <c r="H671" s="40"/>
      <c r="I671" s="41"/>
      <c r="J671" s="42">
        <f>+VLOOKUP(C671,'[14]Resumen Peso'!$B$1:$D$65536,3,0)</f>
        <v>11968.42660118168</v>
      </c>
    </row>
    <row r="672" spans="1:10" x14ac:dyDescent="0.25">
      <c r="A672" s="26"/>
      <c r="B672" s="34">
        <f t="shared" si="10"/>
        <v>656</v>
      </c>
      <c r="C672" s="35" t="s">
        <v>679</v>
      </c>
      <c r="D672" s="36" t="str">
        <f>+"Torre de anclaje, retención intermedia y terminal (15°) Tipo R"&amp;IF(MID(C672,3,3)="220","C",IF(MID(C672,3,3)="138","S",""))&amp;IF(MID(C672,10,1)="D",2,1)&amp;RIGHT(C672,2)</f>
        <v>Torre de anclaje, retención intermedia y terminal (15°) Tipo RS2-3</v>
      </c>
      <c r="E672" s="37" t="s">
        <v>2918</v>
      </c>
      <c r="F672" s="38">
        <v>0</v>
      </c>
      <c r="G672" s="39">
        <f>VLOOKUP(C672,'[14]Resumen Peso'!$B$1:$D$65536,3,0)*$C$14</f>
        <v>16102.186680927398</v>
      </c>
      <c r="H672" s="40"/>
      <c r="I672" s="41"/>
      <c r="J672" s="42">
        <f>+VLOOKUP(C672,'[14]Resumen Peso'!$B$1:$D$65536,3,0)</f>
        <v>12355.615887825084</v>
      </c>
    </row>
    <row r="673" spans="1:10" x14ac:dyDescent="0.25">
      <c r="A673" s="26"/>
      <c r="B673" s="34">
        <f t="shared" si="10"/>
        <v>657</v>
      </c>
      <c r="C673" s="35" t="s">
        <v>680</v>
      </c>
      <c r="D673" s="36" t="str">
        <f>+"Torre de anclaje, retención intermedia y terminal (15°) Tipo R"&amp;IF(MID(C673,3,3)="220","C",IF(MID(C673,3,3)="138","S",""))&amp;IF(MID(C673,10,1)="D",2,1)&amp;RIGHT(C673,2)</f>
        <v>Torre de anclaje, retención intermedia y terminal (15°) Tipo RS2±0</v>
      </c>
      <c r="E673" s="37" t="s">
        <v>2918</v>
      </c>
      <c r="F673" s="38">
        <v>0</v>
      </c>
      <c r="G673" s="39">
        <f>VLOOKUP(C673,'[14]Resumen Peso'!$B$1:$D$65536,3,0)*$C$14</f>
        <v>17951.155720097431</v>
      </c>
      <c r="H673" s="40"/>
      <c r="I673" s="41"/>
      <c r="J673" s="42">
        <f>+VLOOKUP(C673,'[14]Resumen Peso'!$B$1:$D$65536,3,0)</f>
        <v>13774.376686538555</v>
      </c>
    </row>
    <row r="674" spans="1:10" x14ac:dyDescent="0.25">
      <c r="A674" s="26"/>
      <c r="B674" s="34">
        <f t="shared" si="10"/>
        <v>658</v>
      </c>
      <c r="C674" s="35" t="s">
        <v>681</v>
      </c>
      <c r="D674" s="36" t="str">
        <f>+"Torre de anclaje, retención intermedia y terminal (15°) Tipo R"&amp;IF(MID(C674,3,3)="220","C",IF(MID(C674,3,3)="138","S",""))&amp;IF(MID(C674,10,1)="D",2,1)&amp;RIGHT(C674,2)</f>
        <v>Torre de anclaje, retención intermedia y terminal (15°) Tipo RS2+3</v>
      </c>
      <c r="E674" s="37" t="s">
        <v>2918</v>
      </c>
      <c r="F674" s="38">
        <v>0</v>
      </c>
      <c r="G674" s="39">
        <f>VLOOKUP(C674,'[14]Resumen Peso'!$B$1:$D$65536,3,0)*$C$14</f>
        <v>19800.124759267466</v>
      </c>
      <c r="H674" s="40"/>
      <c r="I674" s="41"/>
      <c r="J674" s="42">
        <f>+VLOOKUP(C674,'[14]Resumen Peso'!$B$1:$D$65536,3,0)</f>
        <v>15193.137485252026</v>
      </c>
    </row>
    <row r="675" spans="1:10" x14ac:dyDescent="0.25">
      <c r="A675" s="26"/>
      <c r="B675" s="34">
        <f t="shared" si="10"/>
        <v>659</v>
      </c>
      <c r="C675" s="35" t="s">
        <v>682</v>
      </c>
      <c r="D675" s="36" t="str">
        <f>+"Torre de suspensión tipo S"&amp;IF(MID(C675,3,3)="220","C",IF(MID(C675,3,3)="138","S",""))&amp;IF(MID(C675,10,1)="D",2,1)&amp;" (5°)Tipo S"&amp;IF(MID(C675,3,3)="220","C",IF(MID(C675,3,3)="138","S",""))&amp;IF(MID(C675,10,1)="D",2,1)&amp;RIGHT(C675,2)</f>
        <v>Torre de suspensión tipo SS1 (5°)Tipo SS1-6</v>
      </c>
      <c r="E675" s="37" t="s">
        <v>2918</v>
      </c>
      <c r="F675" s="38">
        <v>0</v>
      </c>
      <c r="G675" s="39">
        <f>VLOOKUP(C675,'[14]Resumen Peso'!$B$1:$D$65536,3,0)*$C$14</f>
        <v>4092.169838591707</v>
      </c>
      <c r="H675" s="40"/>
      <c r="I675" s="41"/>
      <c r="J675" s="42">
        <f>+VLOOKUP(C675,'[14]Resumen Peso'!$B$1:$D$65536,3,0)</f>
        <v>3140.0256173449266</v>
      </c>
    </row>
    <row r="676" spans="1:10" x14ac:dyDescent="0.25">
      <c r="A676" s="26"/>
      <c r="B676" s="34">
        <f t="shared" si="10"/>
        <v>660</v>
      </c>
      <c r="C676" s="35" t="s">
        <v>683</v>
      </c>
      <c r="D676" s="36" t="str">
        <f>+"Torre de suspensión tipo S"&amp;IF(MID(C676,3,3)="220","C",IF(MID(C676,3,3)="138","S",""))&amp;IF(MID(C676,10,1)="D",2,1)&amp;" (5°)Tipo S"&amp;IF(MID(C676,3,3)="220","C",IF(MID(C676,3,3)="138","S",""))&amp;IF(MID(C676,10,1)="D",2,1)&amp;RIGHT(C676,2)</f>
        <v>Torre de suspensión tipo SS1 (5°)Tipo SS1-3</v>
      </c>
      <c r="E676" s="37" t="s">
        <v>2918</v>
      </c>
      <c r="F676" s="38">
        <v>0</v>
      </c>
      <c r="G676" s="39">
        <f>VLOOKUP(C676,'[14]Resumen Peso'!$B$1:$D$65536,3,0)*$C$14</f>
        <v>4682.0321576679889</v>
      </c>
      <c r="H676" s="40"/>
      <c r="I676" s="41"/>
      <c r="J676" s="42">
        <f>+VLOOKUP(C676,'[14]Resumen Peso'!$B$1:$D$65536,3,0)</f>
        <v>3592.6419225477989</v>
      </c>
    </row>
    <row r="677" spans="1:10" x14ac:dyDescent="0.25">
      <c r="A677" s="26"/>
      <c r="B677" s="34">
        <f t="shared" si="10"/>
        <v>661</v>
      </c>
      <c r="C677" s="35" t="s">
        <v>684</v>
      </c>
      <c r="D677" s="36" t="str">
        <f>+"Torre de suspensión tipo S"&amp;IF(MID(C677,3,3)="220","C",IF(MID(C677,3,3)="138","S",""))&amp;IF(MID(C677,10,1)="D",2,1)&amp;" (5°)Tipo S"&amp;IF(MID(C677,3,3)="220","C",IF(MID(C677,3,3)="138","S",""))&amp;IF(MID(C677,10,1)="D",2,1)&amp;RIGHT(C677,2)</f>
        <v>Torre de suspensión tipo SS1 (5°)Tipo SS1±0</v>
      </c>
      <c r="E677" s="37" t="s">
        <v>2918</v>
      </c>
      <c r="F677" s="38">
        <v>0</v>
      </c>
      <c r="G677" s="39">
        <f>VLOOKUP(C677,'[14]Resumen Peso'!$B$1:$D$65536,3,0)*$C$14</f>
        <v>5266.6278488953758</v>
      </c>
      <c r="H677" s="40"/>
      <c r="I677" s="41"/>
      <c r="J677" s="42">
        <f>+VLOOKUP(C677,'[14]Resumen Peso'!$B$1:$D$65536,3,0)</f>
        <v>4041.2170107399311</v>
      </c>
    </row>
    <row r="678" spans="1:10" x14ac:dyDescent="0.25">
      <c r="A678" s="26"/>
      <c r="B678" s="34">
        <f t="shared" si="10"/>
        <v>662</v>
      </c>
      <c r="C678" s="35" t="s">
        <v>685</v>
      </c>
      <c r="D678" s="36" t="str">
        <f>+"Torre de suspensión tipo S"&amp;IF(MID(C678,3,3)="220","C",IF(MID(C678,3,3)="138","S",""))&amp;IF(MID(C678,10,1)="D",2,1)&amp;" (5°)Tipo S"&amp;IF(MID(C678,3,3)="220","C",IF(MID(C678,3,3)="138","S",""))&amp;IF(MID(C678,10,1)="D",2,1)&amp;RIGHT(C678,2)</f>
        <v>Torre de suspensión tipo SS1 (5°)Tipo SS1+3</v>
      </c>
      <c r="E678" s="37" t="s">
        <v>2918</v>
      </c>
      <c r="F678" s="38">
        <v>0</v>
      </c>
      <c r="G678" s="39">
        <f>VLOOKUP(C678,'[14]Resumen Peso'!$B$1:$D$65536,3,0)*$C$14</f>
        <v>5845.9569122738667</v>
      </c>
      <c r="H678" s="40"/>
      <c r="I678" s="41"/>
      <c r="J678" s="42">
        <f>+VLOOKUP(C678,'[14]Resumen Peso'!$B$1:$D$65536,3,0)</f>
        <v>4485.7508819213235</v>
      </c>
    </row>
    <row r="679" spans="1:10" x14ac:dyDescent="0.25">
      <c r="A679" s="26"/>
      <c r="B679" s="34">
        <f t="shared" si="10"/>
        <v>663</v>
      </c>
      <c r="C679" s="35" t="s">
        <v>686</v>
      </c>
      <c r="D679" s="36" t="str">
        <f>+"Torre de suspensión tipo S"&amp;IF(MID(C679,3,3)="220","C",IF(MID(C679,3,3)="138","S",""))&amp;IF(MID(C679,10,1)="D",2,1)&amp;" (5°)Tipo S"&amp;IF(MID(C679,3,3)="220","C",IF(MID(C679,3,3)="138","S",""))&amp;IF(MID(C679,10,1)="D",2,1)&amp;RIGHT(C679,2)</f>
        <v>Torre de suspensión tipo SS1 (5°)Tipo SS1+6</v>
      </c>
      <c r="E679" s="37" t="s">
        <v>2918</v>
      </c>
      <c r="F679" s="38">
        <v>0</v>
      </c>
      <c r="G679" s="39">
        <f>VLOOKUP(C679,'[14]Resumen Peso'!$B$1:$D$65536,3,0)*$C$14</f>
        <v>6425.2859756523576</v>
      </c>
      <c r="H679" s="40"/>
      <c r="I679" s="41"/>
      <c r="J679" s="42">
        <f>+VLOOKUP(C679,'[14]Resumen Peso'!$B$1:$D$65536,3,0)</f>
        <v>4930.2847531027155</v>
      </c>
    </row>
    <row r="680" spans="1:10" x14ac:dyDescent="0.25">
      <c r="A680" s="26"/>
      <c r="B680" s="34">
        <f t="shared" si="10"/>
        <v>664</v>
      </c>
      <c r="C680" s="35" t="s">
        <v>687</v>
      </c>
      <c r="D680" s="36" t="str">
        <f>+"Torre de ángulo menor tipo A"&amp;IF(MID(C680,3,3)="220","C",IF(MID(C680,3,3)="138","S",""))&amp;IF(MID(C680,10,1)="D",2,1)&amp;" (30°)Tipo A"&amp;IF(MID(C680,3,3)="220","C",IF(MID(C680,3,3)="138","S",""))&amp;IF(MID(C680,10,1)="D",2,1)&amp;RIGHT(C680,2)</f>
        <v>Torre de ángulo menor tipo AS1 (30°)Tipo AS1-3</v>
      </c>
      <c r="E680" s="37" t="s">
        <v>2918</v>
      </c>
      <c r="F680" s="38">
        <v>0</v>
      </c>
      <c r="G680" s="39">
        <f>VLOOKUP(C680,'[14]Resumen Peso'!$B$1:$D$65536,3,0)*$C$14</f>
        <v>7203.2617082354855</v>
      </c>
      <c r="H680" s="40"/>
      <c r="I680" s="41"/>
      <c r="J680" s="42">
        <f>+VLOOKUP(C680,'[14]Resumen Peso'!$B$1:$D$65536,3,0)</f>
        <v>5527.245247495197</v>
      </c>
    </row>
    <row r="681" spans="1:10" x14ac:dyDescent="0.25">
      <c r="A681" s="26"/>
      <c r="B681" s="34">
        <f t="shared" si="10"/>
        <v>665</v>
      </c>
      <c r="C681" s="35" t="s">
        <v>688</v>
      </c>
      <c r="D681" s="36" t="str">
        <f>+"Torre de ángulo menor tipo A"&amp;IF(MID(C681,3,3)="220","C",IF(MID(C681,3,3)="138","S",""))&amp;IF(MID(C681,10,1)="D",2,1)&amp;" (30°)Tipo A"&amp;IF(MID(C681,3,3)="220","C",IF(MID(C681,3,3)="138","S",""))&amp;IF(MID(C681,10,1)="D",2,1)&amp;RIGHT(C681,2)</f>
        <v>Torre de ángulo menor tipo AS1 (30°)Tipo AS1±0</v>
      </c>
      <c r="E681" s="37" t="s">
        <v>2918</v>
      </c>
      <c r="F681" s="38">
        <v>0</v>
      </c>
      <c r="G681" s="39">
        <f>VLOOKUP(C681,'[14]Resumen Peso'!$B$1:$D$65536,3,0)*$C$14</f>
        <v>7994.7410746231808</v>
      </c>
      <c r="H681" s="40"/>
      <c r="I681" s="41"/>
      <c r="J681" s="42">
        <f>+VLOOKUP(C681,'[14]Resumen Peso'!$B$1:$D$65536,3,0)</f>
        <v>6134.5674223032156</v>
      </c>
    </row>
    <row r="682" spans="1:10" x14ac:dyDescent="0.25">
      <c r="A682" s="26"/>
      <c r="B682" s="34">
        <f t="shared" si="10"/>
        <v>666</v>
      </c>
      <c r="C682" s="35" t="s">
        <v>689</v>
      </c>
      <c r="D682" s="36" t="str">
        <f>+"Torre de ángulo menor tipo A"&amp;IF(MID(C682,3,3)="220","C",IF(MID(C682,3,3)="138","S",""))&amp;IF(MID(C682,10,1)="D",2,1)&amp;" (30°)Tipo A"&amp;IF(MID(C682,3,3)="220","C",IF(MID(C682,3,3)="138","S",""))&amp;IF(MID(C682,10,1)="D",2,1)&amp;RIGHT(C682,2)</f>
        <v>Torre de ángulo menor tipo AS1 (30°)Tipo AS1+3</v>
      </c>
      <c r="E682" s="37" t="s">
        <v>2918</v>
      </c>
      <c r="F682" s="38">
        <v>0</v>
      </c>
      <c r="G682" s="39">
        <f>VLOOKUP(C682,'[14]Resumen Peso'!$B$1:$D$65536,3,0)*$C$14</f>
        <v>8786.2204410108752</v>
      </c>
      <c r="H682" s="40"/>
      <c r="I682" s="41"/>
      <c r="J682" s="42">
        <f>+VLOOKUP(C682,'[14]Resumen Peso'!$B$1:$D$65536,3,0)</f>
        <v>6741.8895971112343</v>
      </c>
    </row>
    <row r="683" spans="1:10" x14ac:dyDescent="0.25">
      <c r="A683" s="26"/>
      <c r="B683" s="34">
        <f t="shared" si="10"/>
        <v>667</v>
      </c>
      <c r="C683" s="35" t="s">
        <v>690</v>
      </c>
      <c r="D683" s="36" t="str">
        <f>+"Torre de ángulo mayor tipo B"&amp;IF(MID(C683,3,3)="220","C",IF(MID(C683,3,3)="138","S",""))&amp;IF(MID(C683,10,1)="D",2,1)&amp;" (65°)Tipo B"&amp;IF(MID(C683,3,3)="220","C",IF(MID(C683,3,3)="138","S",""))&amp;IF(MID(C683,10,1)="D",2,1)&amp;RIGHT(C683,2)</f>
        <v>Torre de ángulo mayor tipo BS1 (65°)Tipo BS1-3</v>
      </c>
      <c r="E683" s="37" t="s">
        <v>2918</v>
      </c>
      <c r="F683" s="38">
        <v>0</v>
      </c>
      <c r="G683" s="39">
        <f>VLOOKUP(C683,'[14]Resumen Peso'!$B$1:$D$65536,3,0)*$C$14</f>
        <v>9720.7417147057276</v>
      </c>
      <c r="H683" s="40"/>
      <c r="I683" s="41"/>
      <c r="J683" s="42">
        <f>+VLOOKUP(C683,'[14]Resumen Peso'!$B$1:$D$65536,3,0)</f>
        <v>7458.9714522391014</v>
      </c>
    </row>
    <row r="684" spans="1:10" x14ac:dyDescent="0.25">
      <c r="A684" s="26"/>
      <c r="B684" s="34">
        <f t="shared" si="10"/>
        <v>668</v>
      </c>
      <c r="C684" s="35" t="s">
        <v>691</v>
      </c>
      <c r="D684" s="36" t="str">
        <f>+"Torre de ángulo mayor tipo B"&amp;IF(MID(C684,3,3)="220","C",IF(MID(C684,3,3)="138","S",""))&amp;IF(MID(C684,10,1)="D",2,1)&amp;" (65°)Tipo B"&amp;IF(MID(C684,3,3)="220","C",IF(MID(C684,3,3)="138","S",""))&amp;IF(MID(C684,10,1)="D",2,1)&amp;RIGHT(C684,2)</f>
        <v>Torre de ángulo mayor tipo BS1 (65°)Tipo BS1±0</v>
      </c>
      <c r="E684" s="37" t="s">
        <v>2918</v>
      </c>
      <c r="F684" s="38">
        <v>0</v>
      </c>
      <c r="G684" s="39">
        <f>VLOOKUP(C684,'[14]Resumen Peso'!$B$1:$D$65536,3,0)*$C$14</f>
        <v>10824.879415039786</v>
      </c>
      <c r="H684" s="40"/>
      <c r="I684" s="41"/>
      <c r="J684" s="42">
        <f>+VLOOKUP(C684,'[14]Resumen Peso'!$B$1:$D$65536,3,0)</f>
        <v>8306.2042897985539</v>
      </c>
    </row>
    <row r="685" spans="1:10" x14ac:dyDescent="0.25">
      <c r="A685" s="26"/>
      <c r="B685" s="34">
        <f t="shared" si="10"/>
        <v>669</v>
      </c>
      <c r="C685" s="35" t="s">
        <v>692</v>
      </c>
      <c r="D685" s="36" t="str">
        <f>+"Torre de ángulo mayor tipo B"&amp;IF(MID(C685,3,3)="220","C",IF(MID(C685,3,3)="138","S",""))&amp;IF(MID(C685,10,1)="D",2,1)&amp;" (65°)Tipo B"&amp;IF(MID(C685,3,3)="220","C",IF(MID(C685,3,3)="138","S",""))&amp;IF(MID(C685,10,1)="D",2,1)&amp;RIGHT(C685,2)</f>
        <v>Torre de ángulo mayor tipo BS1 (65°)Tipo BS1+3</v>
      </c>
      <c r="E685" s="37" t="s">
        <v>2918</v>
      </c>
      <c r="F685" s="38">
        <v>0</v>
      </c>
      <c r="G685" s="39">
        <f>VLOOKUP(C685,'[14]Resumen Peso'!$B$1:$D$65536,3,0)*$C$14</f>
        <v>12123.864944844563</v>
      </c>
      <c r="H685" s="40"/>
      <c r="I685" s="41"/>
      <c r="J685" s="42">
        <f>+VLOOKUP(C685,'[14]Resumen Peso'!$B$1:$D$65536,3,0)</f>
        <v>9302.9488045743819</v>
      </c>
    </row>
    <row r="686" spans="1:10" x14ac:dyDescent="0.25">
      <c r="A686" s="26"/>
      <c r="B686" s="34">
        <f t="shared" si="10"/>
        <v>670</v>
      </c>
      <c r="C686" s="35" t="s">
        <v>693</v>
      </c>
      <c r="D686" s="36" t="str">
        <f>+"Torre de anclaje, retención intermedia y terminal (15°) Tipo R"&amp;IF(MID(C686,3,3)="220","C",IF(MID(C686,3,3)="138","S",""))&amp;IF(MID(C686,10,1)="D",2,1)&amp;RIGHT(C686,2)</f>
        <v>Torre de anclaje, retención intermedia y terminal (15°) Tipo RS1-3</v>
      </c>
      <c r="E686" s="37" t="s">
        <v>2918</v>
      </c>
      <c r="F686" s="38">
        <v>0</v>
      </c>
      <c r="G686" s="39">
        <f>VLOOKUP(C686,'[14]Resumen Peso'!$B$1:$D$65536,3,0)*$C$14</f>
        <v>12516.082800689697</v>
      </c>
      <c r="H686" s="40"/>
      <c r="I686" s="41"/>
      <c r="J686" s="42">
        <f>+VLOOKUP(C686,'[14]Resumen Peso'!$B$1:$D$65536,3,0)</f>
        <v>9603.9075046066519</v>
      </c>
    </row>
    <row r="687" spans="1:10" x14ac:dyDescent="0.25">
      <c r="A687" s="26"/>
      <c r="B687" s="34">
        <f t="shared" si="10"/>
        <v>671</v>
      </c>
      <c r="C687" s="35" t="s">
        <v>694</v>
      </c>
      <c r="D687" s="36" t="str">
        <f>+"Torre de anclaje, retención intermedia y terminal (15°) Tipo R"&amp;IF(MID(C687,3,3)="220","C",IF(MID(C687,3,3)="138","S",""))&amp;IF(MID(C687,10,1)="D",2,1)&amp;RIGHT(C687,2)</f>
        <v>Torre de anclaje, retención intermedia y terminal (15°) Tipo RS1±0</v>
      </c>
      <c r="E687" s="37" t="s">
        <v>2918</v>
      </c>
      <c r="F687" s="38">
        <v>0</v>
      </c>
      <c r="G687" s="39">
        <f>VLOOKUP(C687,'[14]Resumen Peso'!$B$1:$D$65536,3,0)*$C$14</f>
        <v>13953.269565986284</v>
      </c>
      <c r="H687" s="40"/>
      <c r="I687" s="41"/>
      <c r="J687" s="42">
        <f>+VLOOKUP(C687,'[14]Resumen Peso'!$B$1:$D$65536,3,0)</f>
        <v>10706.697329550336</v>
      </c>
    </row>
    <row r="688" spans="1:10" x14ac:dyDescent="0.25">
      <c r="A688" s="26"/>
      <c r="B688" s="34">
        <f t="shared" si="10"/>
        <v>672</v>
      </c>
      <c r="C688" s="35" t="s">
        <v>695</v>
      </c>
      <c r="D688" s="36" t="str">
        <f>+"Torre de anclaje, retención intermedia y terminal (15°) Tipo R"&amp;IF(MID(C688,3,3)="220","C",IF(MID(C688,3,3)="138","S",""))&amp;IF(MID(C688,10,1)="D",2,1)&amp;RIGHT(C688,2)</f>
        <v>Torre de anclaje, retención intermedia y terminal (15°) Tipo RS1+3</v>
      </c>
      <c r="E688" s="37" t="s">
        <v>2918</v>
      </c>
      <c r="F688" s="38">
        <v>0</v>
      </c>
      <c r="G688" s="39">
        <f>VLOOKUP(C688,'[14]Resumen Peso'!$B$1:$D$65536,3,0)*$C$14</f>
        <v>15390.45633128287</v>
      </c>
      <c r="H688" s="40"/>
      <c r="I688" s="41"/>
      <c r="J688" s="42">
        <f>+VLOOKUP(C688,'[14]Resumen Peso'!$B$1:$D$65536,3,0)</f>
        <v>11809.48715449402</v>
      </c>
    </row>
    <row r="689" spans="1:10" x14ac:dyDescent="0.25">
      <c r="A689" s="26"/>
      <c r="B689" s="34">
        <f t="shared" si="10"/>
        <v>673</v>
      </c>
      <c r="C689" s="35" t="s">
        <v>696</v>
      </c>
      <c r="D689" s="36" t="str">
        <f>+"Torre de suspensión tipo S"&amp;IF(MID(C689,3,3)="220","C",IF(MID(C689,3,3)="138","S",""))&amp;IF(MID(C689,10,1)="D",2,1)&amp;" (5°)Tipo S"&amp;IF(MID(C689,3,3)="220","C",IF(MID(C689,3,3)="138","S",""))&amp;IF(MID(C689,10,1)="D",2,1)&amp;RIGHT(C689,2)</f>
        <v>Torre de suspensión tipo SS1 (5°)Tipo SS1-6</v>
      </c>
      <c r="E689" s="37" t="s">
        <v>2918</v>
      </c>
      <c r="F689" s="38">
        <v>0</v>
      </c>
      <c r="G689" s="39">
        <f>VLOOKUP(C689,'[14]Resumen Peso'!$B$1:$D$65536,3,0)*$C$14</f>
        <v>3962.1237327169702</v>
      </c>
      <c r="H689" s="40"/>
      <c r="I689" s="41"/>
      <c r="J689" s="42">
        <f>+VLOOKUP(C689,'[14]Resumen Peso'!$B$1:$D$65536,3,0)</f>
        <v>3040.2379447924222</v>
      </c>
    </row>
    <row r="690" spans="1:10" x14ac:dyDescent="0.25">
      <c r="A690" s="26"/>
      <c r="B690" s="34">
        <f t="shared" si="10"/>
        <v>674</v>
      </c>
      <c r="C690" s="35" t="s">
        <v>697</v>
      </c>
      <c r="D690" s="36" t="str">
        <f>+"Torre de suspensión tipo S"&amp;IF(MID(C690,3,3)="220","C",IF(MID(C690,3,3)="138","S",""))&amp;IF(MID(C690,10,1)="D",2,1)&amp;" (5°)Tipo S"&amp;IF(MID(C690,3,3)="220","C",IF(MID(C690,3,3)="138","S",""))&amp;IF(MID(C690,10,1)="D",2,1)&amp;RIGHT(C690,2)</f>
        <v>Torre de suspensión tipo SS1 (5°)Tipo SS1-3</v>
      </c>
      <c r="E690" s="37" t="s">
        <v>2918</v>
      </c>
      <c r="F690" s="38">
        <v>0</v>
      </c>
      <c r="G690" s="39">
        <f>VLOOKUP(C690,'[14]Resumen Peso'!$B$1:$D$65536,3,0)*$C$14</f>
        <v>4533.2406671626595</v>
      </c>
      <c r="H690" s="40"/>
      <c r="I690" s="41"/>
      <c r="J690" s="42">
        <f>+VLOOKUP(C690,'[14]Resumen Peso'!$B$1:$D$65536,3,0)</f>
        <v>3478.4704413390778</v>
      </c>
    </row>
    <row r="691" spans="1:10" x14ac:dyDescent="0.25">
      <c r="A691" s="26"/>
      <c r="B691" s="34">
        <f t="shared" si="10"/>
        <v>675</v>
      </c>
      <c r="C691" s="35" t="s">
        <v>698</v>
      </c>
      <c r="D691" s="36" t="str">
        <f>+"Torre de suspensión tipo S"&amp;IF(MID(C691,3,3)="220","C",IF(MID(C691,3,3)="138","S",""))&amp;IF(MID(C691,10,1)="D",2,1)&amp;" (5°)Tipo S"&amp;IF(MID(C691,3,3)="220","C",IF(MID(C691,3,3)="138","S",""))&amp;IF(MID(C691,10,1)="D",2,1)&amp;RIGHT(C691,2)</f>
        <v>Torre de suspensión tipo SS1 (5°)Tipo SS1±0</v>
      </c>
      <c r="E691" s="37" t="s">
        <v>2918</v>
      </c>
      <c r="F691" s="38">
        <v>0</v>
      </c>
      <c r="G691" s="39">
        <f>VLOOKUP(C691,'[14]Resumen Peso'!$B$1:$D$65536,3,0)*$C$14</f>
        <v>5099.2583432650836</v>
      </c>
      <c r="H691" s="40"/>
      <c r="I691" s="41"/>
      <c r="J691" s="42">
        <f>+VLOOKUP(C691,'[14]Resumen Peso'!$B$1:$D$65536,3,0)</f>
        <v>3912.7901477379951</v>
      </c>
    </row>
    <row r="692" spans="1:10" x14ac:dyDescent="0.25">
      <c r="A692" s="26"/>
      <c r="B692" s="34">
        <f t="shared" si="10"/>
        <v>676</v>
      </c>
      <c r="C692" s="35" t="s">
        <v>699</v>
      </c>
      <c r="D692" s="36" t="str">
        <f>+"Torre de suspensión tipo S"&amp;IF(MID(C692,3,3)="220","C",IF(MID(C692,3,3)="138","S",""))&amp;IF(MID(C692,10,1)="D",2,1)&amp;" (5°)Tipo S"&amp;IF(MID(C692,3,3)="220","C",IF(MID(C692,3,3)="138","S",""))&amp;IF(MID(C692,10,1)="D",2,1)&amp;RIGHT(C692,2)</f>
        <v>Torre de suspensión tipo SS1 (5°)Tipo SS1+3</v>
      </c>
      <c r="E692" s="37" t="s">
        <v>2918</v>
      </c>
      <c r="F692" s="38">
        <v>0</v>
      </c>
      <c r="G692" s="39">
        <f>VLOOKUP(C692,'[14]Resumen Peso'!$B$1:$D$65536,3,0)*$C$14</f>
        <v>5660.1767610242441</v>
      </c>
      <c r="H692" s="40"/>
      <c r="I692" s="41"/>
      <c r="J692" s="42">
        <f>+VLOOKUP(C692,'[14]Resumen Peso'!$B$1:$D$65536,3,0)</f>
        <v>4343.1970639891751</v>
      </c>
    </row>
    <row r="693" spans="1:10" x14ac:dyDescent="0.25">
      <c r="A693" s="26"/>
      <c r="B693" s="34">
        <f t="shared" si="10"/>
        <v>677</v>
      </c>
      <c r="C693" s="35" t="s">
        <v>700</v>
      </c>
      <c r="D693" s="36" t="str">
        <f>+"Torre de suspensión tipo S"&amp;IF(MID(C693,3,3)="220","C",IF(MID(C693,3,3)="138","S",""))&amp;IF(MID(C693,10,1)="D",2,1)&amp;" (5°)Tipo S"&amp;IF(MID(C693,3,3)="220","C",IF(MID(C693,3,3)="138","S",""))&amp;IF(MID(C693,10,1)="D",2,1)&amp;RIGHT(C693,2)</f>
        <v>Torre de suspensión tipo SS1 (5°)Tipo SS1+6</v>
      </c>
      <c r="E693" s="37" t="s">
        <v>2918</v>
      </c>
      <c r="F693" s="38">
        <v>0</v>
      </c>
      <c r="G693" s="39">
        <f>VLOOKUP(C693,'[14]Resumen Peso'!$B$1:$D$65536,3,0)*$C$14</f>
        <v>6221.0951787834019</v>
      </c>
      <c r="H693" s="40"/>
      <c r="I693" s="41"/>
      <c r="J693" s="42">
        <f>+VLOOKUP(C693,'[14]Resumen Peso'!$B$1:$D$65536,3,0)</f>
        <v>4773.6039802403538</v>
      </c>
    </row>
    <row r="694" spans="1:10" x14ac:dyDescent="0.25">
      <c r="A694" s="26"/>
      <c r="B694" s="34">
        <f t="shared" si="10"/>
        <v>678</v>
      </c>
      <c r="C694" s="35" t="s">
        <v>701</v>
      </c>
      <c r="D694" s="36" t="str">
        <f>+"Torre de ángulo menor tipo A"&amp;IF(MID(C694,3,3)="220","C",IF(MID(C694,3,3)="138","S",""))&amp;IF(MID(C694,10,1)="D",2,1)&amp;" (30°)Tipo A"&amp;IF(MID(C694,3,3)="220","C",IF(MID(C694,3,3)="138","S",""))&amp;IF(MID(C694,10,1)="D",2,1)&amp;RIGHT(C694,2)</f>
        <v>Torre de ángulo menor tipo AS1 (30°)Tipo AS1-3</v>
      </c>
      <c r="E694" s="37" t="s">
        <v>2918</v>
      </c>
      <c r="F694" s="38">
        <v>0</v>
      </c>
      <c r="G694" s="39">
        <f>VLOOKUP(C694,'[14]Resumen Peso'!$B$1:$D$65536,3,0)*$C$14</f>
        <v>6974.3474227338347</v>
      </c>
      <c r="H694" s="40"/>
      <c r="I694" s="41"/>
      <c r="J694" s="42">
        <f>+VLOOKUP(C694,'[14]Resumen Peso'!$B$1:$D$65536,3,0)</f>
        <v>5351.5935152839156</v>
      </c>
    </row>
    <row r="695" spans="1:10" x14ac:dyDescent="0.25">
      <c r="A695" s="26"/>
      <c r="B695" s="34">
        <f t="shared" si="10"/>
        <v>679</v>
      </c>
      <c r="C695" s="35" t="s">
        <v>702</v>
      </c>
      <c r="D695" s="36" t="str">
        <f>+"Torre de ángulo menor tipo A"&amp;IF(MID(C695,3,3)="220","C",IF(MID(C695,3,3)="138","S",""))&amp;IF(MID(C695,10,1)="D",2,1)&amp;" (30°)Tipo A"&amp;IF(MID(C695,3,3)="220","C",IF(MID(C695,3,3)="138","S",""))&amp;IF(MID(C695,10,1)="D",2,1)&amp;RIGHT(C695,2)</f>
        <v>Torre de ángulo menor tipo AS1 (30°)Tipo AS1±0</v>
      </c>
      <c r="E695" s="37" t="s">
        <v>2918</v>
      </c>
      <c r="F695" s="38">
        <v>0</v>
      </c>
      <c r="G695" s="39">
        <f>VLOOKUP(C695,'[14]Resumen Peso'!$B$1:$D$65536,3,0)*$C$14</f>
        <v>7740.674165076397</v>
      </c>
      <c r="H695" s="40"/>
      <c r="I695" s="41"/>
      <c r="J695" s="42">
        <f>+VLOOKUP(C695,'[14]Resumen Peso'!$B$1:$D$65536,3,0)</f>
        <v>5939.6154442662764</v>
      </c>
    </row>
    <row r="696" spans="1:10" x14ac:dyDescent="0.25">
      <c r="A696" s="26"/>
      <c r="B696" s="34">
        <f t="shared" si="10"/>
        <v>680</v>
      </c>
      <c r="C696" s="35" t="s">
        <v>703</v>
      </c>
      <c r="D696" s="36" t="str">
        <f>+"Torre de ángulo menor tipo A"&amp;IF(MID(C696,3,3)="220","C",IF(MID(C696,3,3)="138","S",""))&amp;IF(MID(C696,10,1)="D",2,1)&amp;" (30°)Tipo A"&amp;IF(MID(C696,3,3)="220","C",IF(MID(C696,3,3)="138","S",""))&amp;IF(MID(C696,10,1)="D",2,1)&amp;RIGHT(C696,2)</f>
        <v>Torre de ángulo menor tipo AS1 (30°)Tipo AS1+3</v>
      </c>
      <c r="E696" s="37" t="s">
        <v>2918</v>
      </c>
      <c r="F696" s="38">
        <v>0</v>
      </c>
      <c r="G696" s="39">
        <f>VLOOKUP(C696,'[14]Resumen Peso'!$B$1:$D$65536,3,0)*$C$14</f>
        <v>8507.0009074189602</v>
      </c>
      <c r="H696" s="40"/>
      <c r="I696" s="41"/>
      <c r="J696" s="42">
        <f>+VLOOKUP(C696,'[14]Resumen Peso'!$B$1:$D$65536,3,0)</f>
        <v>6527.6373732486372</v>
      </c>
    </row>
    <row r="697" spans="1:10" x14ac:dyDescent="0.25">
      <c r="A697" s="26"/>
      <c r="B697" s="34">
        <f t="shared" si="10"/>
        <v>681</v>
      </c>
      <c r="C697" s="35" t="s">
        <v>704</v>
      </c>
      <c r="D697" s="36" t="str">
        <f>+"Torre de ángulo mayor tipo B"&amp;IF(MID(C697,3,3)="220","C",IF(MID(C697,3,3)="138","S",""))&amp;IF(MID(C697,10,1)="D",2,1)&amp;" (65°)Tipo B"&amp;IF(MID(C697,3,3)="220","C",IF(MID(C697,3,3)="138","S",""))&amp;IF(MID(C697,10,1)="D",2,1)&amp;RIGHT(C697,2)</f>
        <v>Torre de ángulo mayor tipo BS1 (65°)Tipo BS1-3</v>
      </c>
      <c r="E697" s="37" t="s">
        <v>2918</v>
      </c>
      <c r="F697" s="38">
        <v>0</v>
      </c>
      <c r="G697" s="39">
        <f>VLOOKUP(C697,'[14]Resumen Peso'!$B$1:$D$65536,3,0)*$C$14</f>
        <v>9411.8237919230705</v>
      </c>
      <c r="H697" s="40"/>
      <c r="I697" s="41"/>
      <c r="J697" s="42">
        <f>+VLOOKUP(C697,'[14]Resumen Peso'!$B$1:$D$65536,3,0)</f>
        <v>7221.9309017598116</v>
      </c>
    </row>
    <row r="698" spans="1:10" x14ac:dyDescent="0.25">
      <c r="A698" s="26"/>
      <c r="B698" s="34">
        <f t="shared" si="10"/>
        <v>682</v>
      </c>
      <c r="C698" s="35" t="s">
        <v>705</v>
      </c>
      <c r="D698" s="36" t="str">
        <f>+"Torre de ángulo mayor tipo B"&amp;IF(MID(C698,3,3)="220","C",IF(MID(C698,3,3)="138","S",""))&amp;IF(MID(C698,10,1)="D",2,1)&amp;" (65°)Tipo B"&amp;IF(MID(C698,3,3)="220","C",IF(MID(C698,3,3)="138","S",""))&amp;IF(MID(C698,10,1)="D",2,1)&amp;RIGHT(C698,2)</f>
        <v>Torre de ángulo mayor tipo BS1 (65°)Tipo BS1±0</v>
      </c>
      <c r="E698" s="37" t="s">
        <v>2918</v>
      </c>
      <c r="F698" s="38">
        <v>0</v>
      </c>
      <c r="G698" s="39">
        <f>VLOOKUP(C698,'[14]Resumen Peso'!$B$1:$D$65536,3,0)*$C$14</f>
        <v>10480.872819513443</v>
      </c>
      <c r="H698" s="40"/>
      <c r="I698" s="41"/>
      <c r="J698" s="42">
        <f>+VLOOKUP(C698,'[14]Resumen Peso'!$B$1:$D$65536,3,0)</f>
        <v>8042.2393115365385</v>
      </c>
    </row>
    <row r="699" spans="1:10" x14ac:dyDescent="0.25">
      <c r="A699" s="26"/>
      <c r="B699" s="34">
        <f t="shared" si="10"/>
        <v>683</v>
      </c>
      <c r="C699" s="35" t="s">
        <v>706</v>
      </c>
      <c r="D699" s="36" t="str">
        <f>+"Torre de ángulo mayor tipo B"&amp;IF(MID(C699,3,3)="220","C",IF(MID(C699,3,3)="138","S",""))&amp;IF(MID(C699,10,1)="D",2,1)&amp;" (65°)Tipo B"&amp;IF(MID(C699,3,3)="220","C",IF(MID(C699,3,3)="138","S",""))&amp;IF(MID(C699,10,1)="D",2,1)&amp;RIGHT(C699,2)</f>
        <v>Torre de ángulo mayor tipo BS1 (65°)Tipo BS1+3</v>
      </c>
      <c r="E699" s="37" t="s">
        <v>2918</v>
      </c>
      <c r="F699" s="38">
        <v>0</v>
      </c>
      <c r="G699" s="39">
        <f>VLOOKUP(C699,'[14]Resumen Peso'!$B$1:$D$65536,3,0)*$C$14</f>
        <v>11738.577557855057</v>
      </c>
      <c r="H699" s="40"/>
      <c r="I699" s="41"/>
      <c r="J699" s="42">
        <f>+VLOOKUP(C699,'[14]Resumen Peso'!$B$1:$D$65536,3,0)</f>
        <v>9007.3080289209247</v>
      </c>
    </row>
    <row r="700" spans="1:10" x14ac:dyDescent="0.25">
      <c r="A700" s="26"/>
      <c r="B700" s="34">
        <f t="shared" si="10"/>
        <v>684</v>
      </c>
      <c r="C700" s="35" t="s">
        <v>707</v>
      </c>
      <c r="D700" s="36" t="str">
        <f>+"Torre de anclaje, retención intermedia y terminal (15°) Tipo R"&amp;IF(MID(C700,3,3)="220","C",IF(MID(C700,3,3)="138","S",""))&amp;IF(MID(C700,10,1)="D",2,1)&amp;RIGHT(C700,2)</f>
        <v>Torre de anclaje, retención intermedia y terminal (15°) Tipo RS1-3</v>
      </c>
      <c r="E700" s="37" t="s">
        <v>2918</v>
      </c>
      <c r="F700" s="38">
        <v>0</v>
      </c>
      <c r="G700" s="39">
        <f>VLOOKUP(C700,'[14]Resumen Peso'!$B$1:$D$65536,3,0)*$C$14</f>
        <v>12118.331022724484</v>
      </c>
      <c r="H700" s="40"/>
      <c r="I700" s="41"/>
      <c r="J700" s="42">
        <f>+VLOOKUP(C700,'[14]Resumen Peso'!$B$1:$D$65536,3,0)</f>
        <v>9298.7024858958248</v>
      </c>
    </row>
    <row r="701" spans="1:10" x14ac:dyDescent="0.25">
      <c r="A701" s="26"/>
      <c r="B701" s="34">
        <f t="shared" si="10"/>
        <v>685</v>
      </c>
      <c r="C701" s="35" t="s">
        <v>708</v>
      </c>
      <c r="D701" s="36" t="str">
        <f>+"Torre de anclaje, retención intermedia y terminal (15°) Tipo R"&amp;IF(MID(C701,3,3)="220","C",IF(MID(C701,3,3)="138","S",""))&amp;IF(MID(C701,10,1)="D",2,1)&amp;RIGHT(C701,2)</f>
        <v>Torre de anclaje, retención intermedia y terminal (15°) Tipo RS1±0</v>
      </c>
      <c r="E701" s="37" t="s">
        <v>2918</v>
      </c>
      <c r="F701" s="38">
        <v>0</v>
      </c>
      <c r="G701" s="39">
        <f>VLOOKUP(C701,'[14]Resumen Peso'!$B$1:$D$65536,3,0)*$C$14</f>
        <v>13509.845064352825</v>
      </c>
      <c r="H701" s="40"/>
      <c r="I701" s="41"/>
      <c r="J701" s="42">
        <f>+VLOOKUP(C701,'[14]Resumen Peso'!$B$1:$D$65536,3,0)</f>
        <v>10366.446472570597</v>
      </c>
    </row>
    <row r="702" spans="1:10" x14ac:dyDescent="0.25">
      <c r="A702" s="26"/>
      <c r="B702" s="34">
        <f t="shared" si="10"/>
        <v>686</v>
      </c>
      <c r="C702" s="35" t="s">
        <v>709</v>
      </c>
      <c r="D702" s="36" t="str">
        <f>+"Torre de anclaje, retención intermedia y terminal (15°) Tipo R"&amp;IF(MID(C702,3,3)="220","C",IF(MID(C702,3,3)="138","S",""))&amp;IF(MID(C702,10,1)="D",2,1)&amp;RIGHT(C702,2)</f>
        <v>Torre de anclaje, retención intermedia y terminal (15°) Tipo RS1+3</v>
      </c>
      <c r="E702" s="37" t="s">
        <v>2918</v>
      </c>
      <c r="F702" s="38">
        <v>0</v>
      </c>
      <c r="G702" s="39">
        <f>VLOOKUP(C702,'[14]Resumen Peso'!$B$1:$D$65536,3,0)*$C$14</f>
        <v>14901.359105981166</v>
      </c>
      <c r="H702" s="40"/>
      <c r="I702" s="41"/>
      <c r="J702" s="42">
        <f>+VLOOKUP(C702,'[14]Resumen Peso'!$B$1:$D$65536,3,0)</f>
        <v>11434.190459245368</v>
      </c>
    </row>
    <row r="703" spans="1:10" x14ac:dyDescent="0.25">
      <c r="A703" s="26"/>
      <c r="B703" s="34">
        <f t="shared" si="10"/>
        <v>687</v>
      </c>
      <c r="C703" s="35" t="s">
        <v>710</v>
      </c>
      <c r="D703" s="36" t="str">
        <f>+"Torre de suspensión tipo S"&amp;IF(MID(C703,3,3)="220","C",IF(MID(C703,3,3)="138","S",""))&amp;IF(MID(C703,10,1)="D",2,1)&amp;" (5°)Tipo S"&amp;IF(MID(C703,3,3)="220","C",IF(MID(C703,3,3)="138","S",""))&amp;IF(MID(C703,10,1)="D",2,1)&amp;RIGHT(C703,2)</f>
        <v>Torre de suspensión tipo SS1 (5°)Tipo SS1-6</v>
      </c>
      <c r="E703" s="37" t="s">
        <v>2918</v>
      </c>
      <c r="F703" s="38">
        <v>0</v>
      </c>
      <c r="G703" s="39">
        <f>VLOOKUP(C703,'[14]Resumen Peso'!$B$1:$D$65536,3,0)*$C$14</f>
        <v>3404.3554630455496</v>
      </c>
      <c r="H703" s="40"/>
      <c r="I703" s="41"/>
      <c r="J703" s="42">
        <f>+VLOOKUP(C703,'[14]Resumen Peso'!$B$1:$D$65536,3,0)</f>
        <v>2612.2482169972659</v>
      </c>
    </row>
    <row r="704" spans="1:10" x14ac:dyDescent="0.25">
      <c r="A704" s="26"/>
      <c r="B704" s="34">
        <f t="shared" si="10"/>
        <v>688</v>
      </c>
      <c r="C704" s="35" t="s">
        <v>711</v>
      </c>
      <c r="D704" s="36" t="str">
        <f>+"Torre de suspensión tipo S"&amp;IF(MID(C704,3,3)="220","C",IF(MID(C704,3,3)="138","S",""))&amp;IF(MID(C704,10,1)="D",2,1)&amp;" (5°)Tipo S"&amp;IF(MID(C704,3,3)="220","C",IF(MID(C704,3,3)="138","S",""))&amp;IF(MID(C704,10,1)="D",2,1)&amp;RIGHT(C704,2)</f>
        <v>Torre de suspensión tipo SS1 (5°)Tipo SS1-3</v>
      </c>
      <c r="E704" s="37" t="s">
        <v>2918</v>
      </c>
      <c r="F704" s="38">
        <v>0</v>
      </c>
      <c r="G704" s="39">
        <f>VLOOKUP(C704,'[14]Resumen Peso'!$B$1:$D$65536,3,0)*$C$14</f>
        <v>3895.0733676286923</v>
      </c>
      <c r="H704" s="40"/>
      <c r="I704" s="41"/>
      <c r="J704" s="42">
        <f>+VLOOKUP(C704,'[14]Resumen Peso'!$B$1:$D$65536,3,0)</f>
        <v>2988.7885005284033</v>
      </c>
    </row>
    <row r="705" spans="1:10" x14ac:dyDescent="0.25">
      <c r="A705" s="26"/>
      <c r="B705" s="34">
        <f t="shared" si="10"/>
        <v>689</v>
      </c>
      <c r="C705" s="35" t="s">
        <v>712</v>
      </c>
      <c r="D705" s="36" t="str">
        <f>+"Torre de suspensión tipo S"&amp;IF(MID(C705,3,3)="220","C",IF(MID(C705,3,3)="138","S",""))&amp;IF(MID(C705,10,1)="D",2,1)&amp;" (5°)Tipo S"&amp;IF(MID(C705,3,3)="220","C",IF(MID(C705,3,3)="138","S",""))&amp;IF(MID(C705,10,1)="D",2,1)&amp;RIGHT(C705,2)</f>
        <v>Torre de suspensión tipo SS1 (5°)Tipo SS1±0</v>
      </c>
      <c r="E705" s="37" t="s">
        <v>2918</v>
      </c>
      <c r="F705" s="38">
        <v>0</v>
      </c>
      <c r="G705" s="39">
        <f>VLOOKUP(C705,'[14]Resumen Peso'!$B$1:$D$65536,3,0)*$C$14</f>
        <v>4381.4098623494847</v>
      </c>
      <c r="H705" s="40"/>
      <c r="I705" s="41"/>
      <c r="J705" s="42">
        <f>+VLOOKUP(C705,'[14]Resumen Peso'!$B$1:$D$65536,3,0)</f>
        <v>3361.9668172422985</v>
      </c>
    </row>
    <row r="706" spans="1:10" x14ac:dyDescent="0.25">
      <c r="A706" s="26"/>
      <c r="B706" s="34">
        <f t="shared" si="10"/>
        <v>690</v>
      </c>
      <c r="C706" s="35" t="s">
        <v>713</v>
      </c>
      <c r="D706" s="36" t="str">
        <f>+"Torre de suspensión tipo S"&amp;IF(MID(C706,3,3)="220","C",IF(MID(C706,3,3)="138","S",""))&amp;IF(MID(C706,10,1)="D",2,1)&amp;" (5°)Tipo S"&amp;IF(MID(C706,3,3)="220","C",IF(MID(C706,3,3)="138","S",""))&amp;IF(MID(C706,10,1)="D",2,1)&amp;RIGHT(C706,2)</f>
        <v>Torre de suspensión tipo SS1 (5°)Tipo SS1+3</v>
      </c>
      <c r="E706" s="37" t="s">
        <v>2918</v>
      </c>
      <c r="F706" s="38">
        <v>0</v>
      </c>
      <c r="G706" s="39">
        <f>VLOOKUP(C706,'[14]Resumen Peso'!$B$1:$D$65536,3,0)*$C$14</f>
        <v>4863.3649472079287</v>
      </c>
      <c r="H706" s="40"/>
      <c r="I706" s="41"/>
      <c r="J706" s="42">
        <f>+VLOOKUP(C706,'[14]Resumen Peso'!$B$1:$D$65536,3,0)</f>
        <v>3731.7831671389517</v>
      </c>
    </row>
    <row r="707" spans="1:10" x14ac:dyDescent="0.25">
      <c r="A707" s="26"/>
      <c r="B707" s="34">
        <f t="shared" si="10"/>
        <v>691</v>
      </c>
      <c r="C707" s="35" t="s">
        <v>714</v>
      </c>
      <c r="D707" s="36" t="str">
        <f>+"Torre de suspensión tipo S"&amp;IF(MID(C707,3,3)="220","C",IF(MID(C707,3,3)="138","S",""))&amp;IF(MID(C707,10,1)="D",2,1)&amp;" (5°)Tipo S"&amp;IF(MID(C707,3,3)="220","C",IF(MID(C707,3,3)="138","S",""))&amp;IF(MID(C707,10,1)="D",2,1)&amp;RIGHT(C707,2)</f>
        <v>Torre de suspensión tipo SS1 (5°)Tipo SS1+6</v>
      </c>
      <c r="E707" s="37" t="s">
        <v>2918</v>
      </c>
      <c r="F707" s="38">
        <v>0</v>
      </c>
      <c r="G707" s="39">
        <f>VLOOKUP(C707,'[14]Resumen Peso'!$B$1:$D$65536,3,0)*$C$14</f>
        <v>5345.3200320663709</v>
      </c>
      <c r="H707" s="40"/>
      <c r="I707" s="41"/>
      <c r="J707" s="42">
        <f>+VLOOKUP(C707,'[14]Resumen Peso'!$B$1:$D$65536,3,0)</f>
        <v>4101.5995170356036</v>
      </c>
    </row>
    <row r="708" spans="1:10" x14ac:dyDescent="0.25">
      <c r="A708" s="26"/>
      <c r="B708" s="34">
        <f t="shared" si="10"/>
        <v>692</v>
      </c>
      <c r="C708" s="35" t="s">
        <v>715</v>
      </c>
      <c r="D708" s="36" t="str">
        <f>+"Torre de ángulo menor tipo A"&amp;IF(MID(C708,3,3)="220","C",IF(MID(C708,3,3)="138","S",""))&amp;IF(MID(C708,10,1)="D",2,1)&amp;" (30°)Tipo A"&amp;IF(MID(C708,3,3)="220","C",IF(MID(C708,3,3)="138","S",""))&amp;IF(MID(C708,10,1)="D",2,1)&amp;RIGHT(C708,2)</f>
        <v>Torre de ángulo menor tipo AS1 (30°)Tipo AS1-3</v>
      </c>
      <c r="E708" s="37" t="s">
        <v>2918</v>
      </c>
      <c r="F708" s="38">
        <v>0</v>
      </c>
      <c r="G708" s="39">
        <f>VLOOKUP(C708,'[14]Resumen Peso'!$B$1:$D$65536,3,0)*$C$14</f>
        <v>5992.533134112914</v>
      </c>
      <c r="H708" s="40"/>
      <c r="I708" s="41"/>
      <c r="J708" s="42">
        <f>+VLOOKUP(C708,'[14]Resumen Peso'!$B$1:$D$65536,3,0)</f>
        <v>4598.2225313450026</v>
      </c>
    </row>
    <row r="709" spans="1:10" x14ac:dyDescent="0.25">
      <c r="A709" s="26"/>
      <c r="B709" s="34">
        <f t="shared" si="10"/>
        <v>693</v>
      </c>
      <c r="C709" s="35" t="s">
        <v>716</v>
      </c>
      <c r="D709" s="36" t="str">
        <f>+"Torre de ángulo menor tipo A"&amp;IF(MID(C709,3,3)="220","C",IF(MID(C709,3,3)="138","S",""))&amp;IF(MID(C709,10,1)="D",2,1)&amp;" (30°)Tipo A"&amp;IF(MID(C709,3,3)="220","C",IF(MID(C709,3,3)="138","S",""))&amp;IF(MID(C709,10,1)="D",2,1)&amp;RIGHT(C709,2)</f>
        <v>Torre de ángulo menor tipo AS1 (30°)Tipo AS1±0</v>
      </c>
      <c r="E709" s="37" t="s">
        <v>2918</v>
      </c>
      <c r="F709" s="38">
        <v>0</v>
      </c>
      <c r="G709" s="39">
        <f>VLOOKUP(C709,'[14]Resumen Peso'!$B$1:$D$65536,3,0)*$C$14</f>
        <v>6650.9801710465181</v>
      </c>
      <c r="H709" s="40"/>
      <c r="I709" s="41"/>
      <c r="J709" s="42">
        <f>+VLOOKUP(C709,'[14]Resumen Peso'!$B$1:$D$65536,3,0)</f>
        <v>5103.4656285738092</v>
      </c>
    </row>
    <row r="710" spans="1:10" x14ac:dyDescent="0.25">
      <c r="A710" s="26"/>
      <c r="B710" s="34">
        <f t="shared" si="10"/>
        <v>694</v>
      </c>
      <c r="C710" s="35" t="s">
        <v>717</v>
      </c>
      <c r="D710" s="36" t="str">
        <f>+"Torre de ángulo menor tipo A"&amp;IF(MID(C710,3,3)="220","C",IF(MID(C710,3,3)="138","S",""))&amp;IF(MID(C710,10,1)="D",2,1)&amp;" (30°)Tipo A"&amp;IF(MID(C710,3,3)="220","C",IF(MID(C710,3,3)="138","S",""))&amp;IF(MID(C710,10,1)="D",2,1)&amp;RIGHT(C710,2)</f>
        <v>Torre de ángulo menor tipo AS1 (30°)Tipo AS1+3</v>
      </c>
      <c r="E710" s="37" t="s">
        <v>2918</v>
      </c>
      <c r="F710" s="38">
        <v>0</v>
      </c>
      <c r="G710" s="39">
        <f>VLOOKUP(C710,'[14]Resumen Peso'!$B$1:$D$65536,3,0)*$C$14</f>
        <v>7309.4272079801231</v>
      </c>
      <c r="H710" s="40"/>
      <c r="I710" s="41"/>
      <c r="J710" s="42">
        <f>+VLOOKUP(C710,'[14]Resumen Peso'!$B$1:$D$65536,3,0)</f>
        <v>5608.7087258026158</v>
      </c>
    </row>
    <row r="711" spans="1:10" x14ac:dyDescent="0.25">
      <c r="A711" s="26"/>
      <c r="B711" s="34">
        <f t="shared" si="10"/>
        <v>695</v>
      </c>
      <c r="C711" s="35" t="s">
        <v>718</v>
      </c>
      <c r="D711" s="36" t="str">
        <f>+"Torre de ángulo mayor tipo B"&amp;IF(MID(C711,3,3)="220","C",IF(MID(C711,3,3)="138","S",""))&amp;IF(MID(C711,10,1)="D",2,1)&amp;" (65°)Tipo B"&amp;IF(MID(C711,3,3)="220","C",IF(MID(C711,3,3)="138","S",""))&amp;IF(MID(C711,10,1)="D",2,1)&amp;RIGHT(C711,2)</f>
        <v>Torre de ángulo mayor tipo BS1 (65°)Tipo BS1-3</v>
      </c>
      <c r="E711" s="37" t="s">
        <v>2918</v>
      </c>
      <c r="F711" s="38">
        <v>0</v>
      </c>
      <c r="G711" s="39">
        <f>VLOOKUP(C711,'[14]Resumen Peso'!$B$1:$D$65536,3,0)*$C$14</f>
        <v>8086.8735821340942</v>
      </c>
      <c r="H711" s="40"/>
      <c r="I711" s="41"/>
      <c r="J711" s="42">
        <f>+VLOOKUP(C711,'[14]Resumen Peso'!$B$1:$D$65536,3,0)</f>
        <v>6205.2630300578667</v>
      </c>
    </row>
    <row r="712" spans="1:10" x14ac:dyDescent="0.25">
      <c r="A712" s="26"/>
      <c r="B712" s="34">
        <f t="shared" si="10"/>
        <v>696</v>
      </c>
      <c r="C712" s="35" t="s">
        <v>719</v>
      </c>
      <c r="D712" s="36" t="str">
        <f>+"Torre de ángulo mayor tipo B"&amp;IF(MID(C712,3,3)="220","C",IF(MID(C712,3,3)="138","S",""))&amp;IF(MID(C712,10,1)="D",2,1)&amp;" (65°)Tipo B"&amp;IF(MID(C712,3,3)="220","C",IF(MID(C712,3,3)="138","S",""))&amp;IF(MID(C712,10,1)="D",2,1)&amp;RIGHT(C712,2)</f>
        <v>Torre de ángulo mayor tipo BS1 (65°)Tipo BS1±0</v>
      </c>
      <c r="E712" s="37" t="s">
        <v>2918</v>
      </c>
      <c r="F712" s="38">
        <v>0</v>
      </c>
      <c r="G712" s="39">
        <f>VLOOKUP(C712,'[14]Resumen Peso'!$B$1:$D$65536,3,0)*$C$14</f>
        <v>9005.4271515969867</v>
      </c>
      <c r="H712" s="40"/>
      <c r="I712" s="41"/>
      <c r="J712" s="42">
        <f>+VLOOKUP(C712,'[14]Resumen Peso'!$B$1:$D$65536,3,0)</f>
        <v>6910.0924610889379</v>
      </c>
    </row>
    <row r="713" spans="1:10" x14ac:dyDescent="0.25">
      <c r="A713" s="26"/>
      <c r="B713" s="34">
        <f t="shared" si="10"/>
        <v>697</v>
      </c>
      <c r="C713" s="35" t="s">
        <v>720</v>
      </c>
      <c r="D713" s="36" t="str">
        <f>+"Torre de ángulo mayor tipo B"&amp;IF(MID(C713,3,3)="220","C",IF(MID(C713,3,3)="138","S",""))&amp;IF(MID(C713,10,1)="D",2,1)&amp;" (65°)Tipo B"&amp;IF(MID(C713,3,3)="220","C",IF(MID(C713,3,3)="138","S",""))&amp;IF(MID(C713,10,1)="D",2,1)&amp;RIGHT(C713,2)</f>
        <v>Torre de ángulo mayor tipo BS1 (65°)Tipo BS1+3</v>
      </c>
      <c r="E713" s="37" t="s">
        <v>2918</v>
      </c>
      <c r="F713" s="38">
        <v>0</v>
      </c>
      <c r="G713" s="39">
        <f>VLOOKUP(C713,'[14]Resumen Peso'!$B$1:$D$65536,3,0)*$C$14</f>
        <v>10086.078409788624</v>
      </c>
      <c r="H713" s="40"/>
      <c r="I713" s="41"/>
      <c r="J713" s="42">
        <f>+VLOOKUP(C713,'[14]Resumen Peso'!$B$1:$D$65536,3,0)</f>
        <v>7739.3035564196107</v>
      </c>
    </row>
    <row r="714" spans="1:10" x14ac:dyDescent="0.25">
      <c r="A714" s="26"/>
      <c r="B714" s="34">
        <f t="shared" si="10"/>
        <v>698</v>
      </c>
      <c r="C714" s="35" t="s">
        <v>721</v>
      </c>
      <c r="D714" s="36" t="str">
        <f>+"Torre de anclaje, retención intermedia y terminal (15°) Tipo R"&amp;IF(MID(C714,3,3)="220","C",IF(MID(C714,3,3)="138","S",""))&amp;IF(MID(C714,10,1)="D",2,1)&amp;RIGHT(C714,2)</f>
        <v>Torre de anclaje, retención intermedia y terminal (15°) Tipo RS1-3</v>
      </c>
      <c r="E714" s="37" t="s">
        <v>2918</v>
      </c>
      <c r="F714" s="38">
        <v>0</v>
      </c>
      <c r="G714" s="39">
        <f>VLOOKUP(C714,'[14]Resumen Peso'!$B$1:$D$65536,3,0)*$C$14</f>
        <v>10412.372051772436</v>
      </c>
      <c r="H714" s="40"/>
      <c r="I714" s="41"/>
      <c r="J714" s="42">
        <f>+VLOOKUP(C714,'[14]Resumen Peso'!$B$1:$D$65536,3,0)</f>
        <v>7989.6769365622449</v>
      </c>
    </row>
    <row r="715" spans="1:10" x14ac:dyDescent="0.25">
      <c r="A715" s="26"/>
      <c r="B715" s="34">
        <f t="shared" si="10"/>
        <v>699</v>
      </c>
      <c r="C715" s="35" t="s">
        <v>722</v>
      </c>
      <c r="D715" s="36" t="str">
        <f>+"Torre de anclaje, retención intermedia y terminal (15°) Tipo R"&amp;IF(MID(C715,3,3)="220","C",IF(MID(C715,3,3)="138","S",""))&amp;IF(MID(C715,10,1)="D",2,1)&amp;RIGHT(C715,2)</f>
        <v>Torre de anclaje, retención intermedia y terminal (15°) Tipo RS1±0</v>
      </c>
      <c r="E715" s="37" t="s">
        <v>2918</v>
      </c>
      <c r="F715" s="38">
        <v>0</v>
      </c>
      <c r="G715" s="39">
        <f>VLOOKUP(C715,'[14]Resumen Peso'!$B$1:$D$65536,3,0)*$C$14</f>
        <v>11607.995598408514</v>
      </c>
      <c r="H715" s="40"/>
      <c r="I715" s="41"/>
      <c r="J715" s="42">
        <f>+VLOOKUP(C715,'[14]Resumen Peso'!$B$1:$D$65536,3,0)</f>
        <v>8907.10918234364</v>
      </c>
    </row>
    <row r="716" spans="1:10" x14ac:dyDescent="0.25">
      <c r="A716" s="26"/>
      <c r="B716" s="34">
        <f t="shared" si="10"/>
        <v>700</v>
      </c>
      <c r="C716" s="35" t="s">
        <v>723</v>
      </c>
      <c r="D716" s="36" t="str">
        <f>+"Torre de anclaje, retención intermedia y terminal (15°) Tipo R"&amp;IF(MID(C716,3,3)="220","C",IF(MID(C716,3,3)="138","S",""))&amp;IF(MID(C716,10,1)="D",2,1)&amp;RIGHT(C716,2)</f>
        <v>Torre de anclaje, retención intermedia y terminal (15°) Tipo RS1+3</v>
      </c>
      <c r="E716" s="37" t="s">
        <v>2918</v>
      </c>
      <c r="F716" s="38">
        <v>0</v>
      </c>
      <c r="G716" s="39">
        <f>VLOOKUP(C716,'[14]Resumen Peso'!$B$1:$D$65536,3,0)*$C$14</f>
        <v>12803.619145044589</v>
      </c>
      <c r="H716" s="40"/>
      <c r="I716" s="41"/>
      <c r="J716" s="42">
        <f>+VLOOKUP(C716,'[14]Resumen Peso'!$B$1:$D$65536,3,0)</f>
        <v>9824.5414281250341</v>
      </c>
    </row>
    <row r="717" spans="1:10" x14ac:dyDescent="0.25">
      <c r="A717" s="26"/>
      <c r="B717" s="34">
        <f t="shared" si="10"/>
        <v>701</v>
      </c>
      <c r="C717" s="35" t="s">
        <v>724</v>
      </c>
      <c r="D717" s="36" t="str">
        <f>+"Torre de suspensión tipo S"&amp;IF(MID(C717,3,3)="220","C",IF(MID(C717,3,3)="138","S",""))&amp;IF(MID(C717,10,1)="D",2,1)&amp;" (5°)Tipo S"&amp;IF(MID(C717,3,3)="220","C",IF(MID(C717,3,3)="138","S",""))&amp;IF(MID(C717,10,1)="D",2,1)&amp;RIGHT(C717,2)</f>
        <v>Torre de suspensión tipo S1 (5°)Tipo S1-6</v>
      </c>
      <c r="E717" s="37" t="s">
        <v>2918</v>
      </c>
      <c r="F717" s="38">
        <v>0</v>
      </c>
      <c r="G717" s="39">
        <f>VLOOKUP(C717,'[14]Resumen Peso'!$B$1:$D$65536,3,0)*$C$14</f>
        <v>3511.5439088250687</v>
      </c>
      <c r="H717" s="40"/>
      <c r="I717" s="41"/>
      <c r="J717" s="42">
        <f>+VLOOKUP(C717,'[14]Resumen Peso'!$B$1:$D$65536,3,0)</f>
        <v>2694.4966277198537</v>
      </c>
    </row>
    <row r="718" spans="1:10" x14ac:dyDescent="0.25">
      <c r="A718" s="26"/>
      <c r="B718" s="34">
        <f t="shared" si="10"/>
        <v>702</v>
      </c>
      <c r="C718" s="35" t="s">
        <v>725</v>
      </c>
      <c r="D718" s="36" t="str">
        <f>+"Torre de suspensión tipo S"&amp;IF(MID(C718,3,3)="220","C",IF(MID(C718,3,3)="138","S",""))&amp;IF(MID(C718,10,1)="D",2,1)&amp;" (5°)Tipo S"&amp;IF(MID(C718,3,3)="220","C",IF(MID(C718,3,3)="138","S",""))&amp;IF(MID(C718,10,1)="D",2,1)&amp;RIGHT(C718,2)</f>
        <v>Torre de suspensión tipo S1 (5°)Tipo S1-3</v>
      </c>
      <c r="E718" s="37" t="s">
        <v>2918</v>
      </c>
      <c r="F718" s="38">
        <v>0</v>
      </c>
      <c r="G718" s="39">
        <f>VLOOKUP(C718,'[14]Resumen Peso'!$B$1:$D$65536,3,0)*$C$14</f>
        <v>4017.7124001872407</v>
      </c>
      <c r="H718" s="40"/>
      <c r="I718" s="41"/>
      <c r="J718" s="42">
        <f>+VLOOKUP(C718,'[14]Resumen Peso'!$B$1:$D$65536,3,0)</f>
        <v>3082.8925380218147</v>
      </c>
    </row>
    <row r="719" spans="1:10" x14ac:dyDescent="0.25">
      <c r="A719" s="26"/>
      <c r="B719" s="34">
        <f t="shared" si="10"/>
        <v>703</v>
      </c>
      <c r="C719" s="35" t="s">
        <v>726</v>
      </c>
      <c r="D719" s="36" t="str">
        <f>+"Torre de suspensión tipo S"&amp;IF(MID(C719,3,3)="220","C",IF(MID(C719,3,3)="138","S",""))&amp;IF(MID(C719,10,1)="D",2,1)&amp;" (5°)Tipo S"&amp;IF(MID(C719,3,3)="220","C",IF(MID(C719,3,3)="138","S",""))&amp;IF(MID(C719,10,1)="D",2,1)&amp;RIGHT(C719,2)</f>
        <v>Torre de suspensión tipo S1 (5°)Tipo S1±0</v>
      </c>
      <c r="E719" s="37" t="s">
        <v>2918</v>
      </c>
      <c r="F719" s="38">
        <v>0</v>
      </c>
      <c r="G719" s="39">
        <f>VLOOKUP(C719,'[14]Resumen Peso'!$B$1:$D$65536,3,0)*$C$14</f>
        <v>4519.3615300193933</v>
      </c>
      <c r="H719" s="40"/>
      <c r="I719" s="41"/>
      <c r="J719" s="42">
        <f>+VLOOKUP(C719,'[14]Resumen Peso'!$B$1:$D$65536,3,0)</f>
        <v>3467.8206276960796</v>
      </c>
    </row>
    <row r="720" spans="1:10" x14ac:dyDescent="0.25">
      <c r="A720" s="26"/>
      <c r="B720" s="34">
        <f t="shared" si="10"/>
        <v>704</v>
      </c>
      <c r="C720" s="35" t="s">
        <v>727</v>
      </c>
      <c r="D720" s="36" t="str">
        <f>+"Torre de suspensión tipo S"&amp;IF(MID(C720,3,3)="220","C",IF(MID(C720,3,3)="138","S",""))&amp;IF(MID(C720,10,1)="D",2,1)&amp;" (5°)Tipo S"&amp;IF(MID(C720,3,3)="220","C",IF(MID(C720,3,3)="138","S",""))&amp;IF(MID(C720,10,1)="D",2,1)&amp;RIGHT(C720,2)</f>
        <v>Torre de suspensión tipo S1 (5°)Tipo S1+3</v>
      </c>
      <c r="E720" s="37" t="s">
        <v>2918</v>
      </c>
      <c r="F720" s="38">
        <v>0</v>
      </c>
      <c r="G720" s="39">
        <f>VLOOKUP(C720,'[14]Resumen Peso'!$B$1:$D$65536,3,0)*$C$14</f>
        <v>5016.4912983215272</v>
      </c>
      <c r="H720" s="40"/>
      <c r="I720" s="41"/>
      <c r="J720" s="42">
        <f>+VLOOKUP(C720,'[14]Resumen Peso'!$B$1:$D$65536,3,0)</f>
        <v>3849.2808967426486</v>
      </c>
    </row>
    <row r="721" spans="1:10" x14ac:dyDescent="0.25">
      <c r="A721" s="26"/>
      <c r="B721" s="34">
        <f t="shared" si="10"/>
        <v>705</v>
      </c>
      <c r="C721" s="35" t="s">
        <v>728</v>
      </c>
      <c r="D721" s="36" t="str">
        <f>+"Torre de suspensión tipo S"&amp;IF(MID(C721,3,3)="220","C",IF(MID(C721,3,3)="138","S",""))&amp;IF(MID(C721,10,1)="D",2,1)&amp;" (5°)Tipo S"&amp;IF(MID(C721,3,3)="220","C",IF(MID(C721,3,3)="138","S",""))&amp;IF(MID(C721,10,1)="D",2,1)&amp;RIGHT(C721,2)</f>
        <v>Torre de suspensión tipo S1 (5°)Tipo S1+6</v>
      </c>
      <c r="E721" s="37" t="s">
        <v>2918</v>
      </c>
      <c r="F721" s="38">
        <v>0</v>
      </c>
      <c r="G721" s="39">
        <f>VLOOKUP(C721,'[14]Resumen Peso'!$B$1:$D$65536,3,0)*$C$14</f>
        <v>5513.6210666236602</v>
      </c>
      <c r="H721" s="40"/>
      <c r="I721" s="41"/>
      <c r="J721" s="42">
        <f>+VLOOKUP(C721,'[14]Resumen Peso'!$B$1:$D$65536,3,0)</f>
        <v>4230.7411657892171</v>
      </c>
    </row>
    <row r="722" spans="1:10" x14ac:dyDescent="0.25">
      <c r="A722" s="26"/>
      <c r="B722" s="34">
        <f t="shared" ref="B722:B785" si="11">1+B721</f>
        <v>706</v>
      </c>
      <c r="C722" s="35" t="s">
        <v>729</v>
      </c>
      <c r="D722" s="36" t="str">
        <f>+"Torre de ángulo menor tipo A"&amp;IF(MID(C722,3,3)="220","C",IF(MID(C722,3,3)="138","S",""))&amp;IF(MID(C722,10,1)="D",2,1)&amp;" (30°)Tipo A"&amp;IF(MID(C722,3,3)="220","C",IF(MID(C722,3,3)="138","S",""))&amp;IF(MID(C722,10,1)="D",2,1)&amp;RIGHT(C722,2)</f>
        <v>Torre de ángulo menor tipo A1 (30°)Tipo A1-3</v>
      </c>
      <c r="E722" s="37" t="s">
        <v>2918</v>
      </c>
      <c r="F722" s="38">
        <v>0</v>
      </c>
      <c r="G722" s="39">
        <f>VLOOKUP(C722,'[14]Resumen Peso'!$B$1:$D$65536,3,0)*$C$14</f>
        <v>6181.2121131150652</v>
      </c>
      <c r="H722" s="40"/>
      <c r="I722" s="41"/>
      <c r="J722" s="42">
        <f>+VLOOKUP(C722,'[14]Resumen Peso'!$B$1:$D$65536,3,0)</f>
        <v>4743.0006932712267</v>
      </c>
    </row>
    <row r="723" spans="1:10" x14ac:dyDescent="0.25">
      <c r="A723" s="26"/>
      <c r="B723" s="34">
        <f t="shared" si="11"/>
        <v>707</v>
      </c>
      <c r="C723" s="35" t="s">
        <v>730</v>
      </c>
      <c r="D723" s="36" t="str">
        <f>+"Torre de ángulo menor tipo A"&amp;IF(MID(C723,3,3)="220","C",IF(MID(C723,3,3)="138","S",""))&amp;IF(MID(C723,10,1)="D",2,1)&amp;" (30°)Tipo A"&amp;IF(MID(C723,3,3)="220","C",IF(MID(C723,3,3)="138","S",""))&amp;IF(MID(C723,10,1)="D",2,1)&amp;RIGHT(C723,2)</f>
        <v>Torre de ángulo menor tipo A1 (30°)Tipo A1±0</v>
      </c>
      <c r="E723" s="37" t="s">
        <v>2918</v>
      </c>
      <c r="F723" s="38">
        <v>0</v>
      </c>
      <c r="G723" s="39">
        <f>VLOOKUP(C723,'[14]Resumen Peso'!$B$1:$D$65536,3,0)*$C$14</f>
        <v>6860.3908025694391</v>
      </c>
      <c r="H723" s="40"/>
      <c r="I723" s="41"/>
      <c r="J723" s="42">
        <f>+VLOOKUP(C723,'[14]Resumen Peso'!$B$1:$D$65536,3,0)</f>
        <v>5264.1517128426485</v>
      </c>
    </row>
    <row r="724" spans="1:10" x14ac:dyDescent="0.25">
      <c r="A724" s="26"/>
      <c r="B724" s="34">
        <f t="shared" si="11"/>
        <v>708</v>
      </c>
      <c r="C724" s="35" t="s">
        <v>731</v>
      </c>
      <c r="D724" s="36" t="str">
        <f>+"Torre de ángulo menor tipo A"&amp;IF(MID(C724,3,3)="220","C",IF(MID(C724,3,3)="138","S",""))&amp;IF(MID(C724,10,1)="D",2,1)&amp;" (30°)Tipo A"&amp;IF(MID(C724,3,3)="220","C",IF(MID(C724,3,3)="138","S",""))&amp;IF(MID(C724,10,1)="D",2,1)&amp;RIGHT(C724,2)</f>
        <v>Torre de ángulo menor tipo A1 (30°)Tipo A1+3</v>
      </c>
      <c r="E724" s="37" t="s">
        <v>2918</v>
      </c>
      <c r="F724" s="38">
        <v>0</v>
      </c>
      <c r="G724" s="39">
        <f>VLOOKUP(C724,'[14]Resumen Peso'!$B$1:$D$65536,3,0)*$C$14</f>
        <v>7539.5694920238129</v>
      </c>
      <c r="H724" s="40"/>
      <c r="I724" s="41"/>
      <c r="J724" s="42">
        <f>+VLOOKUP(C724,'[14]Resumen Peso'!$B$1:$D$65536,3,0)</f>
        <v>5785.3027324140703</v>
      </c>
    </row>
    <row r="725" spans="1:10" x14ac:dyDescent="0.25">
      <c r="A725" s="26"/>
      <c r="B725" s="34">
        <f t="shared" si="11"/>
        <v>709</v>
      </c>
      <c r="C725" s="35" t="s">
        <v>732</v>
      </c>
      <c r="D725" s="36" t="str">
        <f>+"Torre de ángulo mayor tipo B"&amp;IF(MID(C725,3,3)="220","C",IF(MID(C725,3,3)="138","S",""))&amp;IF(MID(C725,10,1)="D",2,1)&amp;" (65°)Tipo B"&amp;IF(MID(C725,3,3)="220","C",IF(MID(C725,3,3)="138","S",""))&amp;IF(MID(C725,10,1)="D",2,1)&amp;RIGHT(C725,2)</f>
        <v>Torre de ángulo mayor tipo B1 (65°)Tipo B1-3</v>
      </c>
      <c r="E725" s="37" t="s">
        <v>2918</v>
      </c>
      <c r="F725" s="38">
        <v>0</v>
      </c>
      <c r="G725" s="39">
        <f>VLOOKUP(C725,'[14]Resumen Peso'!$B$1:$D$65536,3,0)*$C$14</f>
        <v>8341.494293717762</v>
      </c>
      <c r="H725" s="40"/>
      <c r="I725" s="41"/>
      <c r="J725" s="42">
        <f>+VLOOKUP(C725,'[14]Resumen Peso'!$B$1:$D$65536,3,0)</f>
        <v>6400.6399544316746</v>
      </c>
    </row>
    <row r="726" spans="1:10" x14ac:dyDescent="0.25">
      <c r="A726" s="26"/>
      <c r="B726" s="34">
        <f t="shared" si="11"/>
        <v>710</v>
      </c>
      <c r="C726" s="35" t="s">
        <v>733</v>
      </c>
      <c r="D726" s="36" t="str">
        <f>+"Torre de ángulo mayor tipo B"&amp;IF(MID(C726,3,3)="220","C",IF(MID(C726,3,3)="138","S",""))&amp;IF(MID(C726,10,1)="D",2,1)&amp;" (65°)Tipo B"&amp;IF(MID(C726,3,3)="220","C",IF(MID(C726,3,3)="138","S",""))&amp;IF(MID(C726,10,1)="D",2,1)&amp;RIGHT(C726,2)</f>
        <v>Torre de ángulo mayor tipo B1 (65°)Tipo B1±0</v>
      </c>
      <c r="E726" s="37" t="s">
        <v>2918</v>
      </c>
      <c r="F726" s="38">
        <v>0</v>
      </c>
      <c r="G726" s="39">
        <f>VLOOKUP(C726,'[14]Resumen Peso'!$B$1:$D$65536,3,0)*$C$14</f>
        <v>9288.9691466790209</v>
      </c>
      <c r="H726" s="40"/>
      <c r="I726" s="41"/>
      <c r="J726" s="42">
        <f>+VLOOKUP(C726,'[14]Resumen Peso'!$B$1:$D$65536,3,0)</f>
        <v>7127.6614191889466</v>
      </c>
    </row>
    <row r="727" spans="1:10" x14ac:dyDescent="0.25">
      <c r="A727" s="26"/>
      <c r="B727" s="34">
        <f t="shared" si="11"/>
        <v>711</v>
      </c>
      <c r="C727" s="35" t="s">
        <v>734</v>
      </c>
      <c r="D727" s="36" t="str">
        <f>+"Torre de ángulo mayor tipo B"&amp;IF(MID(C727,3,3)="220","C",IF(MID(C727,3,3)="138","S",""))&amp;IF(MID(C727,10,1)="D",2,1)&amp;" (65°)Tipo B"&amp;IF(MID(C727,3,3)="220","C",IF(MID(C727,3,3)="138","S",""))&amp;IF(MID(C727,10,1)="D",2,1)&amp;RIGHT(C727,2)</f>
        <v>Torre de ángulo mayor tipo B1 (65°)Tipo B1+3</v>
      </c>
      <c r="E727" s="37" t="s">
        <v>2918</v>
      </c>
      <c r="F727" s="38">
        <v>0</v>
      </c>
      <c r="G727" s="39">
        <f>VLOOKUP(C727,'[14]Resumen Peso'!$B$1:$D$65536,3,0)*$C$14</f>
        <v>10403.645444280504</v>
      </c>
      <c r="H727" s="40"/>
      <c r="I727" s="41"/>
      <c r="J727" s="42">
        <f>+VLOOKUP(C727,'[14]Resumen Peso'!$B$1:$D$65536,3,0)</f>
        <v>7982.9807894916212</v>
      </c>
    </row>
    <row r="728" spans="1:10" x14ac:dyDescent="0.25">
      <c r="A728" s="26"/>
      <c r="B728" s="34">
        <f t="shared" si="11"/>
        <v>712</v>
      </c>
      <c r="C728" s="35" t="s">
        <v>735</v>
      </c>
      <c r="D728" s="36" t="str">
        <f>+"Torre de anclaje, retención intermedia y terminal (15°) Tipo R"&amp;IF(MID(C728,3,3)="220","C",IF(MID(C728,3,3)="138","S",""))&amp;IF(MID(C728,10,1)="D",2,1)&amp;RIGHT(C728,2)</f>
        <v>Torre de anclaje, retención intermedia y terminal (15°) Tipo R1-3</v>
      </c>
      <c r="E728" s="37" t="s">
        <v>2918</v>
      </c>
      <c r="F728" s="38">
        <v>0</v>
      </c>
      <c r="G728" s="39">
        <f>VLOOKUP(C728,'[14]Resumen Peso'!$B$1:$D$65536,3,0)*$C$14</f>
        <v>10740.212663372124</v>
      </c>
      <c r="H728" s="40"/>
      <c r="I728" s="41"/>
      <c r="J728" s="42">
        <f>+VLOOKUP(C728,'[14]Resumen Peso'!$B$1:$D$65536,3,0)</f>
        <v>8241.2373456930927</v>
      </c>
    </row>
    <row r="729" spans="1:10" x14ac:dyDescent="0.25">
      <c r="A729" s="26"/>
      <c r="B729" s="34">
        <f t="shared" si="11"/>
        <v>713</v>
      </c>
      <c r="C729" s="35" t="s">
        <v>736</v>
      </c>
      <c r="D729" s="36" t="str">
        <f>+"Torre de anclaje, retención intermedia y terminal (15°) Tipo R"&amp;IF(MID(C729,3,3)="220","C",IF(MID(C729,3,3)="138","S",""))&amp;IF(MID(C729,10,1)="D",2,1)&amp;RIGHT(C729,2)</f>
        <v>Torre de anclaje, retención intermedia y terminal (15°) Tipo R1±0</v>
      </c>
      <c r="E729" s="37" t="s">
        <v>2918</v>
      </c>
      <c r="F729" s="38">
        <v>0</v>
      </c>
      <c r="G729" s="39">
        <f>VLOOKUP(C729,'[14]Resumen Peso'!$B$1:$D$65536,3,0)*$C$14</f>
        <v>11973.481230069257</v>
      </c>
      <c r="H729" s="40"/>
      <c r="I729" s="41"/>
      <c r="J729" s="42">
        <f>+VLOOKUP(C729,'[14]Resumen Peso'!$B$1:$D$65536,3,0)</f>
        <v>9187.5555693345523</v>
      </c>
    </row>
    <row r="730" spans="1:10" x14ac:dyDescent="0.25">
      <c r="A730" s="26"/>
      <c r="B730" s="34">
        <f t="shared" si="11"/>
        <v>714</v>
      </c>
      <c r="C730" s="35" t="s">
        <v>737</v>
      </c>
      <c r="D730" s="36" t="str">
        <f>+"Torre de anclaje, retención intermedia y terminal (15°) Tipo R"&amp;IF(MID(C730,3,3)="220","C",IF(MID(C730,3,3)="138","S",""))&amp;IF(MID(C730,10,1)="D",2,1)&amp;RIGHT(C730,2)</f>
        <v>Torre de anclaje, retención intermedia y terminal (15°) Tipo R1+3</v>
      </c>
      <c r="E730" s="37" t="s">
        <v>2918</v>
      </c>
      <c r="F730" s="38">
        <v>0</v>
      </c>
      <c r="G730" s="39">
        <f>VLOOKUP(C730,'[14]Resumen Peso'!$B$1:$D$65536,3,0)*$C$14</f>
        <v>13206.749796766393</v>
      </c>
      <c r="H730" s="40"/>
      <c r="I730" s="41"/>
      <c r="J730" s="42">
        <f>+VLOOKUP(C730,'[14]Resumen Peso'!$B$1:$D$65536,3,0)</f>
        <v>10133.873792976012</v>
      </c>
    </row>
    <row r="731" spans="1:10" x14ac:dyDescent="0.25">
      <c r="A731" s="26"/>
      <c r="B731" s="34">
        <f t="shared" si="11"/>
        <v>715</v>
      </c>
      <c r="C731" s="35" t="s">
        <v>738</v>
      </c>
      <c r="D731" s="36" t="str">
        <f>+"Torre de suspensión tipo S"&amp;IF(MID(C731,3,3)="220","C",IF(MID(C731,3,3)="138","S",""))&amp;IF(MID(C731,10,1)="D",2,1)&amp;" (5°)Tipo S"&amp;IF(MID(C731,3,3)="220","C",IF(MID(C731,3,3)="138","S",""))&amp;IF(MID(C731,10,1)="D",2,1)&amp;RIGHT(C731,2)</f>
        <v>Torre de suspensión tipo S2 (5°)Tipo S2-6</v>
      </c>
      <c r="E731" s="37" t="s">
        <v>2918</v>
      </c>
      <c r="F731" s="38">
        <v>0</v>
      </c>
      <c r="G731" s="39">
        <f>VLOOKUP(C731,'[14]Resumen Peso'!$B$1:$D$65536,3,0)*$C$14</f>
        <v>4750.5786469017157</v>
      </c>
      <c r="H731" s="40"/>
      <c r="I731" s="41"/>
      <c r="J731" s="42">
        <f>+VLOOKUP(C731,'[14]Resumen Peso'!$B$1:$D$65536,3,0)</f>
        <v>3645.2393807820918</v>
      </c>
    </row>
    <row r="732" spans="1:10" x14ac:dyDescent="0.25">
      <c r="A732" s="26"/>
      <c r="B732" s="34">
        <f t="shared" si="11"/>
        <v>716</v>
      </c>
      <c r="C732" s="35" t="s">
        <v>739</v>
      </c>
      <c r="D732" s="36" t="str">
        <f>+"Torre de suspensión tipo S"&amp;IF(MID(C732,3,3)="220","C",IF(MID(C732,3,3)="138","S",""))&amp;IF(MID(C732,10,1)="D",2,1)&amp;" (5°)Tipo S"&amp;IF(MID(C732,3,3)="220","C",IF(MID(C732,3,3)="138","S",""))&amp;IF(MID(C732,10,1)="D",2,1)&amp;RIGHT(C732,2)</f>
        <v>Torre de suspensión tipo S2 (5°)Tipo S2-3</v>
      </c>
      <c r="E732" s="37" t="s">
        <v>2918</v>
      </c>
      <c r="F732" s="38">
        <v>0</v>
      </c>
      <c r="G732" s="39">
        <f>VLOOKUP(C732,'[14]Resumen Peso'!$B$1:$D$65536,3,0)*$C$14</f>
        <v>5435.3467401488097</v>
      </c>
      <c r="H732" s="40"/>
      <c r="I732" s="41"/>
      <c r="J732" s="42">
        <f>+VLOOKUP(C732,'[14]Resumen Peso'!$B$1:$D$65536,3,0)</f>
        <v>4170.6792915254564</v>
      </c>
    </row>
    <row r="733" spans="1:10" x14ac:dyDescent="0.25">
      <c r="A733" s="26"/>
      <c r="B733" s="34">
        <f t="shared" si="11"/>
        <v>717</v>
      </c>
      <c r="C733" s="35" t="s">
        <v>740</v>
      </c>
      <c r="D733" s="36" t="str">
        <f>+"Torre de suspensión tipo S"&amp;IF(MID(C733,3,3)="220","C",IF(MID(C733,3,3)="138","S",""))&amp;IF(MID(C733,10,1)="D",2,1)&amp;" (5°)Tipo S"&amp;IF(MID(C733,3,3)="220","C",IF(MID(C733,3,3)="138","S",""))&amp;IF(MID(C733,10,1)="D",2,1)&amp;RIGHT(C733,2)</f>
        <v>Torre de suspensión tipo S2 (5°)Tipo S2±0</v>
      </c>
      <c r="E733" s="37" t="s">
        <v>2918</v>
      </c>
      <c r="F733" s="38">
        <v>0</v>
      </c>
      <c r="G733" s="39">
        <f>VLOOKUP(C733,'[14]Resumen Peso'!$B$1:$D$65536,3,0)*$C$14</f>
        <v>6114.0008325633407</v>
      </c>
      <c r="H733" s="40"/>
      <c r="I733" s="41"/>
      <c r="J733" s="42">
        <f>+VLOOKUP(C733,'[14]Resumen Peso'!$B$1:$D$65536,3,0)</f>
        <v>4691.4277744943265</v>
      </c>
    </row>
    <row r="734" spans="1:10" x14ac:dyDescent="0.25">
      <c r="A734" s="26"/>
      <c r="B734" s="34">
        <f t="shared" si="11"/>
        <v>718</v>
      </c>
      <c r="C734" s="35" t="s">
        <v>741</v>
      </c>
      <c r="D734" s="36" t="str">
        <f>+"Torre de suspensión tipo S"&amp;IF(MID(C734,3,3)="220","C",IF(MID(C734,3,3)="138","S",""))&amp;IF(MID(C734,10,1)="D",2,1)&amp;" (5°)Tipo S"&amp;IF(MID(C734,3,3)="220","C",IF(MID(C734,3,3)="138","S",""))&amp;IF(MID(C734,10,1)="D",2,1)&amp;RIGHT(C734,2)</f>
        <v>Torre de suspensión tipo S2 (5°)Tipo S2+3</v>
      </c>
      <c r="E734" s="37" t="s">
        <v>2918</v>
      </c>
      <c r="F734" s="38">
        <v>0</v>
      </c>
      <c r="G734" s="39">
        <f>VLOOKUP(C734,'[14]Resumen Peso'!$B$1:$D$65536,3,0)*$C$14</f>
        <v>6786.540924145309</v>
      </c>
      <c r="H734" s="40"/>
      <c r="I734" s="41"/>
      <c r="J734" s="42">
        <f>+VLOOKUP(C734,'[14]Resumen Peso'!$B$1:$D$65536,3,0)</f>
        <v>5207.484829688703</v>
      </c>
    </row>
    <row r="735" spans="1:10" x14ac:dyDescent="0.25">
      <c r="A735" s="26"/>
      <c r="B735" s="34">
        <f t="shared" si="11"/>
        <v>719</v>
      </c>
      <c r="C735" s="35" t="s">
        <v>742</v>
      </c>
      <c r="D735" s="36" t="str">
        <f>+"Torre de suspensión tipo S"&amp;IF(MID(C735,3,3)="220","C",IF(MID(C735,3,3)="138","S",""))&amp;IF(MID(C735,10,1)="D",2,1)&amp;" (5°)Tipo S"&amp;IF(MID(C735,3,3)="220","C",IF(MID(C735,3,3)="138","S",""))&amp;IF(MID(C735,10,1)="D",2,1)&amp;RIGHT(C735,2)</f>
        <v>Torre de suspensión tipo S2 (5°)Tipo S2+6</v>
      </c>
      <c r="E735" s="37" t="s">
        <v>2918</v>
      </c>
      <c r="F735" s="38">
        <v>0</v>
      </c>
      <c r="G735" s="39">
        <f>VLOOKUP(C735,'[14]Resumen Peso'!$B$1:$D$65536,3,0)*$C$14</f>
        <v>7459.0810157272763</v>
      </c>
      <c r="H735" s="40"/>
      <c r="I735" s="41"/>
      <c r="J735" s="42">
        <f>+VLOOKUP(C735,'[14]Resumen Peso'!$B$1:$D$65536,3,0)</f>
        <v>5723.5418848830786</v>
      </c>
    </row>
    <row r="736" spans="1:10" x14ac:dyDescent="0.25">
      <c r="A736" s="26"/>
      <c r="B736" s="34">
        <f t="shared" si="11"/>
        <v>720</v>
      </c>
      <c r="C736" s="35" t="s">
        <v>743</v>
      </c>
      <c r="D736" s="36" t="str">
        <f>+"Torre de ángulo menor tipo A"&amp;IF(MID(C736,3,3)="220","C",IF(MID(C736,3,3)="138","S",""))&amp;IF(MID(C736,10,1)="D",2,1)&amp;" (30°)Tipo A"&amp;IF(MID(C736,3,3)="220","C",IF(MID(C736,3,3)="138","S",""))&amp;IF(MID(C736,10,1)="D",2,1)&amp;RIGHT(C736,2)</f>
        <v>Torre de ángulo menor tipo A2 (30°)Tipo A2-3</v>
      </c>
      <c r="E736" s="37" t="s">
        <v>2918</v>
      </c>
      <c r="F736" s="38">
        <v>0</v>
      </c>
      <c r="G736" s="39">
        <f>VLOOKUP(C736,'[14]Resumen Peso'!$B$1:$D$65536,3,0)*$C$14</f>
        <v>8362.2289907118666</v>
      </c>
      <c r="H736" s="40"/>
      <c r="I736" s="41"/>
      <c r="J736" s="42">
        <f>+VLOOKUP(C736,'[14]Resumen Peso'!$B$1:$D$65536,3,0)</f>
        <v>6416.5502128758308</v>
      </c>
    </row>
    <row r="737" spans="1:10" x14ac:dyDescent="0.25">
      <c r="A737" s="26"/>
      <c r="B737" s="34">
        <f t="shared" si="11"/>
        <v>721</v>
      </c>
      <c r="C737" s="35" t="s">
        <v>744</v>
      </c>
      <c r="D737" s="36" t="str">
        <f>+"Torre de ángulo menor tipo A"&amp;IF(MID(C737,3,3)="220","C",IF(MID(C737,3,3)="138","S",""))&amp;IF(MID(C737,10,1)="D",2,1)&amp;" (30°)Tipo A"&amp;IF(MID(C737,3,3)="220","C",IF(MID(C737,3,3)="138","S",""))&amp;IF(MID(C737,10,1)="D",2,1)&amp;RIGHT(C737,2)</f>
        <v>Torre de ángulo menor tipo A2 (30°)Tipo A2±0</v>
      </c>
      <c r="E737" s="37" t="s">
        <v>2918</v>
      </c>
      <c r="F737" s="38">
        <v>0</v>
      </c>
      <c r="G737" s="39">
        <f>VLOOKUP(C737,'[14]Resumen Peso'!$B$1:$D$65536,3,0)*$C$14</f>
        <v>9281.0532638311506</v>
      </c>
      <c r="H737" s="40"/>
      <c r="I737" s="41"/>
      <c r="J737" s="42">
        <f>+VLOOKUP(C737,'[14]Resumen Peso'!$B$1:$D$65536,3,0)</f>
        <v>7121.5873616823874</v>
      </c>
    </row>
    <row r="738" spans="1:10" x14ac:dyDescent="0.25">
      <c r="A738" s="26"/>
      <c r="B738" s="34">
        <f t="shared" si="11"/>
        <v>722</v>
      </c>
      <c r="C738" s="35" t="s">
        <v>745</v>
      </c>
      <c r="D738" s="36" t="str">
        <f>+"Torre de ángulo menor tipo A"&amp;IF(MID(C738,3,3)="220","C",IF(MID(C738,3,3)="138","S",""))&amp;IF(MID(C738,10,1)="D",2,1)&amp;" (30°)Tipo A"&amp;IF(MID(C738,3,3)="220","C",IF(MID(C738,3,3)="138","S",""))&amp;IF(MID(C738,10,1)="D",2,1)&amp;RIGHT(C738,2)</f>
        <v>Torre de ángulo menor tipo A2 (30°)Tipo A2+3</v>
      </c>
      <c r="E738" s="37" t="s">
        <v>2918</v>
      </c>
      <c r="F738" s="38">
        <v>0</v>
      </c>
      <c r="G738" s="39">
        <f>VLOOKUP(C738,'[14]Resumen Peso'!$B$1:$D$65536,3,0)*$C$14</f>
        <v>10199.877536950435</v>
      </c>
      <c r="H738" s="40"/>
      <c r="I738" s="41"/>
      <c r="J738" s="42">
        <f>+VLOOKUP(C738,'[14]Resumen Peso'!$B$1:$D$65536,3,0)</f>
        <v>7826.624510488944</v>
      </c>
    </row>
    <row r="739" spans="1:10" x14ac:dyDescent="0.25">
      <c r="A739" s="26"/>
      <c r="B739" s="34">
        <f t="shared" si="11"/>
        <v>723</v>
      </c>
      <c r="C739" s="35" t="s">
        <v>746</v>
      </c>
      <c r="D739" s="36" t="str">
        <f>+"Torre de ángulo mayor tipo B"&amp;IF(MID(C739,3,3)="220","C",IF(MID(C739,3,3)="138","S",""))&amp;IF(MID(C739,10,1)="D",2,1)&amp;" (65°)Tipo B"&amp;IF(MID(C739,3,3)="220","C",IF(MID(C739,3,3)="138","S",""))&amp;IF(MID(C739,10,1)="D",2,1)&amp;RIGHT(C739,2)</f>
        <v>Torre de ángulo mayor tipo B2 (65°)Tipo B2-3</v>
      </c>
      <c r="E739" s="37" t="s">
        <v>2918</v>
      </c>
      <c r="F739" s="38">
        <v>0</v>
      </c>
      <c r="G739" s="39">
        <f>VLOOKUP(C739,'[14]Resumen Peso'!$B$1:$D$65536,3,0)*$C$14</f>
        <v>11284.758415066186</v>
      </c>
      <c r="H739" s="40"/>
      <c r="I739" s="41"/>
      <c r="J739" s="42">
        <f>+VLOOKUP(C739,'[14]Resumen Peso'!$B$1:$D$65536,3,0)</f>
        <v>8659.0811003707222</v>
      </c>
    </row>
    <row r="740" spans="1:10" x14ac:dyDescent="0.25">
      <c r="A740" s="26"/>
      <c r="B740" s="34">
        <f t="shared" si="11"/>
        <v>724</v>
      </c>
      <c r="C740" s="35" t="s">
        <v>747</v>
      </c>
      <c r="D740" s="36" t="str">
        <f>+"Torre de ángulo mayor tipo B"&amp;IF(MID(C740,3,3)="220","C",IF(MID(C740,3,3)="138","S",""))&amp;IF(MID(C740,10,1)="D",2,1)&amp;" (65°)Tipo B"&amp;IF(MID(C740,3,3)="220","C",IF(MID(C740,3,3)="138","S",""))&amp;IF(MID(C740,10,1)="D",2,1)&amp;RIGHT(C740,2)</f>
        <v>Torre de ángulo mayor tipo B2 (65°)Tipo B2±0</v>
      </c>
      <c r="E740" s="37" t="s">
        <v>2918</v>
      </c>
      <c r="F740" s="38">
        <v>0</v>
      </c>
      <c r="G740" s="39">
        <f>VLOOKUP(C740,'[14]Resumen Peso'!$B$1:$D$65536,3,0)*$C$14</f>
        <v>12566.54611922738</v>
      </c>
      <c r="H740" s="40"/>
      <c r="I740" s="41"/>
      <c r="J740" s="42">
        <f>+VLOOKUP(C740,'[14]Resumen Peso'!$B$1:$D$65536,3,0)</f>
        <v>9642.629287717953</v>
      </c>
    </row>
    <row r="741" spans="1:10" x14ac:dyDescent="0.25">
      <c r="A741" s="26"/>
      <c r="B741" s="34">
        <f t="shared" si="11"/>
        <v>725</v>
      </c>
      <c r="C741" s="35" t="s">
        <v>748</v>
      </c>
      <c r="D741" s="36" t="str">
        <f>+"Torre de ángulo mayor tipo B"&amp;IF(MID(C741,3,3)="220","C",IF(MID(C741,3,3)="138","S",""))&amp;IF(MID(C741,10,1)="D",2,1)&amp;" (65°)Tipo B"&amp;IF(MID(C741,3,3)="220","C",IF(MID(C741,3,3)="138","S",""))&amp;IF(MID(C741,10,1)="D",2,1)&amp;RIGHT(C741,2)</f>
        <v>Torre de ángulo mayor tipo B2 (65°)Tipo B2+3</v>
      </c>
      <c r="E741" s="37" t="s">
        <v>2918</v>
      </c>
      <c r="F741" s="38">
        <v>0</v>
      </c>
      <c r="G741" s="39">
        <f>VLOOKUP(C741,'[14]Resumen Peso'!$B$1:$D$65536,3,0)*$C$14</f>
        <v>14074.531653534665</v>
      </c>
      <c r="H741" s="40"/>
      <c r="I741" s="41"/>
      <c r="J741" s="42">
        <f>+VLOOKUP(C741,'[14]Resumen Peso'!$B$1:$D$65536,3,0)</f>
        <v>10799.744802244108</v>
      </c>
    </row>
    <row r="742" spans="1:10" x14ac:dyDescent="0.25">
      <c r="A742" s="26"/>
      <c r="B742" s="34">
        <f t="shared" si="11"/>
        <v>726</v>
      </c>
      <c r="C742" s="35" t="s">
        <v>749</v>
      </c>
      <c r="D742" s="36" t="str">
        <f>+"Torre de anclaje, retención intermedia y terminal (15°) Tipo R"&amp;IF(MID(C742,3,3)="220","C",IF(MID(C742,3,3)="138","S",""))&amp;IF(MID(C742,10,1)="D",2,1)&amp;RIGHT(C742,2)</f>
        <v>Torre de anclaje, retención intermedia y terminal (15°) Tipo R2-3</v>
      </c>
      <c r="E742" s="37" t="s">
        <v>2918</v>
      </c>
      <c r="F742" s="38">
        <v>0</v>
      </c>
      <c r="G742" s="39">
        <f>VLOOKUP(C742,'[14]Resumen Peso'!$B$1:$D$65536,3,0)*$C$14</f>
        <v>14529.855319072631</v>
      </c>
      <c r="H742" s="40"/>
      <c r="I742" s="41"/>
      <c r="J742" s="42">
        <f>+VLOOKUP(C742,'[14]Resumen Peso'!$B$1:$D$65536,3,0)</f>
        <v>11149.126189225992</v>
      </c>
    </row>
    <row r="743" spans="1:10" x14ac:dyDescent="0.25">
      <c r="A743" s="26"/>
      <c r="B743" s="34">
        <f t="shared" si="11"/>
        <v>727</v>
      </c>
      <c r="C743" s="35" t="s">
        <v>750</v>
      </c>
      <c r="D743" s="36" t="str">
        <f>+"Torre de anclaje, retención intermedia y terminal (15°) Tipo R"&amp;IF(MID(C743,3,3)="220","C",IF(MID(C743,3,3)="138","S",""))&amp;IF(MID(C743,10,1)="D",2,1)&amp;RIGHT(C743,2)</f>
        <v>Torre de anclaje, retención intermedia y terminal (15°) Tipo R2±0</v>
      </c>
      <c r="E743" s="37" t="s">
        <v>2918</v>
      </c>
      <c r="F743" s="38">
        <v>0</v>
      </c>
      <c r="G743" s="39">
        <f>VLOOKUP(C743,'[14]Resumen Peso'!$B$1:$D$65536,3,0)*$C$14</f>
        <v>16198.27794768409</v>
      </c>
      <c r="H743" s="40"/>
      <c r="I743" s="41"/>
      <c r="J743" s="42">
        <f>+VLOOKUP(C743,'[14]Resumen Peso'!$B$1:$D$65536,3,0)</f>
        <v>12429.34915186844</v>
      </c>
    </row>
    <row r="744" spans="1:10" x14ac:dyDescent="0.25">
      <c r="A744" s="26"/>
      <c r="B744" s="34">
        <f t="shared" si="11"/>
        <v>728</v>
      </c>
      <c r="C744" s="35" t="s">
        <v>751</v>
      </c>
      <c r="D744" s="36" t="str">
        <f>+"Torre de anclaje, retención intermedia y terminal (15°) Tipo R"&amp;IF(MID(C744,3,3)="220","C",IF(MID(C744,3,3)="138","S",""))&amp;IF(MID(C744,10,1)="D",2,1)&amp;RIGHT(C744,2)</f>
        <v>Torre de anclaje, retención intermedia y terminal (15°) Tipo R2+3</v>
      </c>
      <c r="E744" s="37" t="s">
        <v>2918</v>
      </c>
      <c r="F744" s="38">
        <v>0</v>
      </c>
      <c r="G744" s="39">
        <f>VLOOKUP(C744,'[14]Resumen Peso'!$B$1:$D$65536,3,0)*$C$14</f>
        <v>17866.700576295552</v>
      </c>
      <c r="H744" s="40"/>
      <c r="I744" s="41"/>
      <c r="J744" s="42">
        <f>+VLOOKUP(C744,'[14]Resumen Peso'!$B$1:$D$65536,3,0)</f>
        <v>13709.572114510889</v>
      </c>
    </row>
    <row r="745" spans="1:10" x14ac:dyDescent="0.25">
      <c r="A745" s="26"/>
      <c r="B745" s="34">
        <f t="shared" si="11"/>
        <v>729</v>
      </c>
      <c r="C745" s="35" t="s">
        <v>752</v>
      </c>
      <c r="D745" s="36" t="str">
        <f>+"Torre de suspensión tipo S"&amp;IF(MID(C745,3,3)="220","C",IF(MID(C745,3,3)="138","S",""))&amp;IF(MID(C745,10,1)="D",2,1)&amp;" (5°)Tipo S"&amp;IF(MID(C745,3,3)="220","C",IF(MID(C745,3,3)="138","S",""))&amp;IF(MID(C745,10,1)="D",2,1)&amp;RIGHT(C745,2)</f>
        <v>Torre de suspensión tipo S1 (5°)Tipo S1-6</v>
      </c>
      <c r="E745" s="37" t="s">
        <v>2918</v>
      </c>
      <c r="F745" s="38">
        <v>0</v>
      </c>
      <c r="G745" s="39">
        <f>VLOOKUP(C745,'[14]Resumen Peso'!$B$1:$D$65536,3,0)*$C$14</f>
        <v>2388.3327250019765</v>
      </c>
      <c r="H745" s="40"/>
      <c r="I745" s="41"/>
      <c r="J745" s="42">
        <f>+VLOOKUP(C745,'[14]Resumen Peso'!$B$1:$D$65536,3,0)</f>
        <v>1832.6282229357078</v>
      </c>
    </row>
    <row r="746" spans="1:10" x14ac:dyDescent="0.25">
      <c r="A746" s="26"/>
      <c r="B746" s="34">
        <f t="shared" si="11"/>
        <v>730</v>
      </c>
      <c r="C746" s="35" t="s">
        <v>753</v>
      </c>
      <c r="D746" s="36" t="str">
        <f>+"Torre de suspensión tipo S"&amp;IF(MID(C746,3,3)="220","C",IF(MID(C746,3,3)="138","S",""))&amp;IF(MID(C746,10,1)="D",2,1)&amp;" (5°)Tipo S"&amp;IF(MID(C746,3,3)="220","C",IF(MID(C746,3,3)="138","S",""))&amp;IF(MID(C746,10,1)="D",2,1)&amp;RIGHT(C746,2)</f>
        <v>Torre de suspensión tipo S1 (5°)Tipo S1-3</v>
      </c>
      <c r="E746" s="37" t="s">
        <v>2918</v>
      </c>
      <c r="F746" s="38">
        <v>0</v>
      </c>
      <c r="G746" s="39">
        <f>VLOOKUP(C746,'[14]Resumen Peso'!$B$1:$D$65536,3,0)*$C$14</f>
        <v>2732.5969015788378</v>
      </c>
      <c r="H746" s="40"/>
      <c r="I746" s="41"/>
      <c r="J746" s="42">
        <f>+VLOOKUP(C746,'[14]Resumen Peso'!$B$1:$D$65536,3,0)</f>
        <v>2096.7908496651789</v>
      </c>
    </row>
    <row r="747" spans="1:10" x14ac:dyDescent="0.25">
      <c r="A747" s="26"/>
      <c r="B747" s="34">
        <f t="shared" si="11"/>
        <v>731</v>
      </c>
      <c r="C747" s="35" t="s">
        <v>754</v>
      </c>
      <c r="D747" s="36" t="str">
        <f>+"Torre de suspensión tipo S"&amp;IF(MID(C747,3,3)="220","C",IF(MID(C747,3,3)="138","S",""))&amp;IF(MID(C747,10,1)="D",2,1)&amp;" (5°)Tipo S"&amp;IF(MID(C747,3,3)="220","C",IF(MID(C747,3,3)="138","S",""))&amp;IF(MID(C747,10,1)="D",2,1)&amp;RIGHT(C747,2)</f>
        <v>Torre de suspensión tipo S1 (5°)Tipo S1±0</v>
      </c>
      <c r="E747" s="37" t="s">
        <v>2918</v>
      </c>
      <c r="F747" s="38">
        <v>0</v>
      </c>
      <c r="G747" s="39">
        <f>VLOOKUP(C747,'[14]Resumen Peso'!$B$1:$D$65536,3,0)*$C$14</f>
        <v>3073.7872908648346</v>
      </c>
      <c r="H747" s="40"/>
      <c r="I747" s="41"/>
      <c r="J747" s="42">
        <f>+VLOOKUP(C747,'[14]Resumen Peso'!$B$1:$D$65536,3,0)</f>
        <v>2358.5948815131374</v>
      </c>
    </row>
    <row r="748" spans="1:10" x14ac:dyDescent="0.25">
      <c r="A748" s="26"/>
      <c r="B748" s="34">
        <f t="shared" si="11"/>
        <v>732</v>
      </c>
      <c r="C748" s="35" t="s">
        <v>755</v>
      </c>
      <c r="D748" s="36" t="str">
        <f>+"Torre de suspensión tipo S"&amp;IF(MID(C748,3,3)="220","C",IF(MID(C748,3,3)="138","S",""))&amp;IF(MID(C748,10,1)="D",2,1)&amp;" (5°)Tipo S"&amp;IF(MID(C748,3,3)="220","C",IF(MID(C748,3,3)="138","S",""))&amp;IF(MID(C748,10,1)="D",2,1)&amp;RIGHT(C748,2)</f>
        <v>Torre de suspensión tipo S1 (5°)Tipo S1+3</v>
      </c>
      <c r="E748" s="37" t="s">
        <v>2918</v>
      </c>
      <c r="F748" s="38">
        <v>0</v>
      </c>
      <c r="G748" s="39">
        <f>VLOOKUP(C748,'[14]Resumen Peso'!$B$1:$D$65536,3,0)*$C$14</f>
        <v>3411.9038928599666</v>
      </c>
      <c r="H748" s="40"/>
      <c r="I748" s="41"/>
      <c r="J748" s="42">
        <f>+VLOOKUP(C748,'[14]Resumen Peso'!$B$1:$D$65536,3,0)</f>
        <v>2618.0403184795828</v>
      </c>
    </row>
    <row r="749" spans="1:10" x14ac:dyDescent="0.25">
      <c r="A749" s="26"/>
      <c r="B749" s="34">
        <f t="shared" si="11"/>
        <v>733</v>
      </c>
      <c r="C749" s="35" t="s">
        <v>756</v>
      </c>
      <c r="D749" s="36" t="str">
        <f>+"Torre de suspensión tipo S"&amp;IF(MID(C749,3,3)="220","C",IF(MID(C749,3,3)="138","S",""))&amp;IF(MID(C749,10,1)="D",2,1)&amp;" (5°)Tipo S"&amp;IF(MID(C749,3,3)="220","C",IF(MID(C749,3,3)="138","S",""))&amp;IF(MID(C749,10,1)="D",2,1)&amp;RIGHT(C749,2)</f>
        <v>Torre de suspensión tipo S1 (5°)Tipo S1+6</v>
      </c>
      <c r="E749" s="37" t="s">
        <v>2918</v>
      </c>
      <c r="F749" s="38">
        <v>0</v>
      </c>
      <c r="G749" s="39">
        <f>VLOOKUP(C749,'[14]Resumen Peso'!$B$1:$D$65536,3,0)*$C$14</f>
        <v>3750.0204948550981</v>
      </c>
      <c r="H749" s="40"/>
      <c r="I749" s="41"/>
      <c r="J749" s="42">
        <f>+VLOOKUP(C749,'[14]Resumen Peso'!$B$1:$D$65536,3,0)</f>
        <v>2877.4857554460277</v>
      </c>
    </row>
    <row r="750" spans="1:10" x14ac:dyDescent="0.25">
      <c r="A750" s="26"/>
      <c r="B750" s="34">
        <f t="shared" si="11"/>
        <v>734</v>
      </c>
      <c r="C750" s="35" t="s">
        <v>757</v>
      </c>
      <c r="D750" s="36" t="str">
        <f>+"Torre de ángulo menor tipo A"&amp;IF(MID(C750,3,3)="220","C",IF(MID(C750,3,3)="138","S",""))&amp;IF(MID(C750,10,1)="D",2,1)&amp;" (30°)Tipo A"&amp;IF(MID(C750,3,3)="220","C",IF(MID(C750,3,3)="138","S",""))&amp;IF(MID(C750,10,1)="D",2,1)&amp;RIGHT(C750,2)</f>
        <v>Torre de ángulo menor tipo A1 (30°)Tipo A1-3</v>
      </c>
      <c r="E750" s="37" t="s">
        <v>2918</v>
      </c>
      <c r="F750" s="38">
        <v>0</v>
      </c>
      <c r="G750" s="39">
        <f>VLOOKUP(C750,'[14]Resumen Peso'!$B$1:$D$65536,3,0)*$C$14</f>
        <v>4204.0742058870692</v>
      </c>
      <c r="H750" s="40"/>
      <c r="I750" s="41"/>
      <c r="J750" s="42">
        <f>+VLOOKUP(C750,'[14]Resumen Peso'!$B$1:$D$65536,3,0)</f>
        <v>3225.8926741533851</v>
      </c>
    </row>
    <row r="751" spans="1:10" x14ac:dyDescent="0.25">
      <c r="A751" s="26"/>
      <c r="B751" s="34">
        <f t="shared" si="11"/>
        <v>735</v>
      </c>
      <c r="C751" s="35" t="s">
        <v>758</v>
      </c>
      <c r="D751" s="36" t="str">
        <f>+"Torre de ángulo menor tipo A"&amp;IF(MID(C751,3,3)="220","C",IF(MID(C751,3,3)="138","S",""))&amp;IF(MID(C751,10,1)="D",2,1)&amp;" (30°)Tipo A"&amp;IF(MID(C751,3,3)="220","C",IF(MID(C751,3,3)="138","S",""))&amp;IF(MID(C751,10,1)="D",2,1)&amp;RIGHT(C751,2)</f>
        <v>Torre de ángulo menor tipo A1 (30°)Tipo A1±0</v>
      </c>
      <c r="E751" s="37" t="s">
        <v>2918</v>
      </c>
      <c r="F751" s="38">
        <v>0</v>
      </c>
      <c r="G751" s="39">
        <f>VLOOKUP(C751,'[14]Resumen Peso'!$B$1:$D$65536,3,0)*$C$14</f>
        <v>4666.0091075328191</v>
      </c>
      <c r="H751" s="40"/>
      <c r="I751" s="41"/>
      <c r="J751" s="42">
        <f>+VLOOKUP(C751,'[14]Resumen Peso'!$B$1:$D$65536,3,0)</f>
        <v>3580.3470301369425</v>
      </c>
    </row>
    <row r="752" spans="1:10" x14ac:dyDescent="0.25">
      <c r="A752" s="26"/>
      <c r="B752" s="34">
        <f t="shared" si="11"/>
        <v>736</v>
      </c>
      <c r="C752" s="35" t="s">
        <v>759</v>
      </c>
      <c r="D752" s="36" t="str">
        <f>+"Torre de ángulo menor tipo A"&amp;IF(MID(C752,3,3)="220","C",IF(MID(C752,3,3)="138","S",""))&amp;IF(MID(C752,10,1)="D",2,1)&amp;" (30°)Tipo A"&amp;IF(MID(C752,3,3)="220","C",IF(MID(C752,3,3)="138","S",""))&amp;IF(MID(C752,10,1)="D",2,1)&amp;RIGHT(C752,2)</f>
        <v>Torre de ángulo menor tipo A1 (30°)Tipo A1+3</v>
      </c>
      <c r="E752" s="37" t="s">
        <v>2918</v>
      </c>
      <c r="F752" s="38">
        <v>0</v>
      </c>
      <c r="G752" s="39">
        <f>VLOOKUP(C752,'[14]Resumen Peso'!$B$1:$D$65536,3,0)*$C$14</f>
        <v>5127.9440091785682</v>
      </c>
      <c r="H752" s="40"/>
      <c r="I752" s="41"/>
      <c r="J752" s="42">
        <f>+VLOOKUP(C752,'[14]Resumen Peso'!$B$1:$D$65536,3,0)</f>
        <v>3934.8013861205</v>
      </c>
    </row>
    <row r="753" spans="1:10" x14ac:dyDescent="0.25">
      <c r="A753" s="26"/>
      <c r="B753" s="34">
        <f t="shared" si="11"/>
        <v>737</v>
      </c>
      <c r="C753" s="35" t="s">
        <v>760</v>
      </c>
      <c r="D753" s="36" t="str">
        <f>+"Torre de ángulo mayor tipo B"&amp;IF(MID(C753,3,3)="220","C",IF(MID(C753,3,3)="138","S",""))&amp;IF(MID(C753,10,1)="D",2,1)&amp;" (65°)Tipo B"&amp;IF(MID(C753,3,3)="220","C",IF(MID(C753,3,3)="138","S",""))&amp;IF(MID(C753,10,1)="D",2,1)&amp;RIGHT(C753,2)</f>
        <v>Torre de ángulo mayor tipo B1 (65°)Tipo B1-3</v>
      </c>
      <c r="E753" s="37" t="s">
        <v>2918</v>
      </c>
      <c r="F753" s="38">
        <v>0</v>
      </c>
      <c r="G753" s="39">
        <f>VLOOKUP(C753,'[14]Resumen Peso'!$B$1:$D$65536,3,0)*$C$14</f>
        <v>5673.3631457762949</v>
      </c>
      <c r="H753" s="40"/>
      <c r="I753" s="41"/>
      <c r="J753" s="42">
        <f>+VLOOKUP(C753,'[14]Resumen Peso'!$B$1:$D$65536,3,0)</f>
        <v>4353.3153111672682</v>
      </c>
    </row>
    <row r="754" spans="1:10" x14ac:dyDescent="0.25">
      <c r="A754" s="26"/>
      <c r="B754" s="34">
        <f t="shared" si="11"/>
        <v>738</v>
      </c>
      <c r="C754" s="35" t="s">
        <v>761</v>
      </c>
      <c r="D754" s="36" t="str">
        <f>+"Torre de ángulo mayor tipo B"&amp;IF(MID(C754,3,3)="220","C",IF(MID(C754,3,3)="138","S",""))&amp;IF(MID(C754,10,1)="D",2,1)&amp;" (65°)Tipo B"&amp;IF(MID(C754,3,3)="220","C",IF(MID(C754,3,3)="138","S",""))&amp;IF(MID(C754,10,1)="D",2,1)&amp;RIGHT(C754,2)</f>
        <v>Torre de ángulo mayor tipo B1 (65°)Tipo B1±0</v>
      </c>
      <c r="E754" s="37" t="s">
        <v>2918</v>
      </c>
      <c r="F754" s="38">
        <v>0</v>
      </c>
      <c r="G754" s="39">
        <f>VLOOKUP(C754,'[14]Resumen Peso'!$B$1:$D$65536,3,0)*$C$14</f>
        <v>6317.776331599438</v>
      </c>
      <c r="H754" s="40"/>
      <c r="I754" s="41"/>
      <c r="J754" s="42">
        <f>+VLOOKUP(C754,'[14]Resumen Peso'!$B$1:$D$65536,3,0)</f>
        <v>4847.7898788054208</v>
      </c>
    </row>
    <row r="755" spans="1:10" x14ac:dyDescent="0.25">
      <c r="A755" s="26"/>
      <c r="B755" s="34">
        <f t="shared" si="11"/>
        <v>739</v>
      </c>
      <c r="C755" s="35" t="s">
        <v>762</v>
      </c>
      <c r="D755" s="36" t="str">
        <f>+"Torre de ángulo mayor tipo B"&amp;IF(MID(C755,3,3)="220","C",IF(MID(C755,3,3)="138","S",""))&amp;IF(MID(C755,10,1)="D",2,1)&amp;" (65°)Tipo B"&amp;IF(MID(C755,3,3)="220","C",IF(MID(C755,3,3)="138","S",""))&amp;IF(MID(C755,10,1)="D",2,1)&amp;RIGHT(C755,2)</f>
        <v>Torre de ángulo mayor tipo B1 (65°)Tipo B1+3</v>
      </c>
      <c r="E755" s="37" t="s">
        <v>2918</v>
      </c>
      <c r="F755" s="38">
        <v>0</v>
      </c>
      <c r="G755" s="39">
        <f>VLOOKUP(C755,'[14]Resumen Peso'!$B$1:$D$65536,3,0)*$C$14</f>
        <v>7075.9094913913705</v>
      </c>
      <c r="H755" s="40"/>
      <c r="I755" s="41"/>
      <c r="J755" s="42">
        <f>+VLOOKUP(C755,'[14]Resumen Peso'!$B$1:$D$65536,3,0)</f>
        <v>5429.5246642620714</v>
      </c>
    </row>
    <row r="756" spans="1:10" x14ac:dyDescent="0.25">
      <c r="A756" s="26"/>
      <c r="B756" s="34">
        <f t="shared" si="11"/>
        <v>740</v>
      </c>
      <c r="C756" s="35" t="s">
        <v>763</v>
      </c>
      <c r="D756" s="36" t="str">
        <f>+"Torre de anclaje, retención intermedia y terminal (15°) Tipo R"&amp;IF(MID(C756,3,3)="220","C",IF(MID(C756,3,3)="138","S",""))&amp;IF(MID(C756,10,1)="D",2,1)&amp;RIGHT(C756,2)</f>
        <v>Torre de anclaje, retención intermedia y terminal (15°) Tipo R1-3</v>
      </c>
      <c r="E756" s="37" t="s">
        <v>2918</v>
      </c>
      <c r="F756" s="38">
        <v>0</v>
      </c>
      <c r="G756" s="39">
        <f>VLOOKUP(C756,'[14]Resumen Peso'!$B$1:$D$65536,3,0)*$C$14</f>
        <v>7304.8214812142123</v>
      </c>
      <c r="H756" s="40"/>
      <c r="I756" s="41"/>
      <c r="J756" s="42">
        <f>+VLOOKUP(C756,'[14]Resumen Peso'!$B$1:$D$65536,3,0)</f>
        <v>5605.1746349408277</v>
      </c>
    </row>
    <row r="757" spans="1:10" x14ac:dyDescent="0.25">
      <c r="A757" s="26"/>
      <c r="B757" s="34">
        <f t="shared" si="11"/>
        <v>741</v>
      </c>
      <c r="C757" s="35" t="s">
        <v>764</v>
      </c>
      <c r="D757" s="36" t="str">
        <f>+"Torre de anclaje, retención intermedia y terminal (15°) Tipo R"&amp;IF(MID(C757,3,3)="220","C",IF(MID(C757,3,3)="138","S",""))&amp;IF(MID(C757,10,1)="D",2,1)&amp;RIGHT(C757,2)</f>
        <v>Torre de anclaje, retención intermedia y terminal (15°) Tipo R1±0</v>
      </c>
      <c r="E757" s="37" t="s">
        <v>2918</v>
      </c>
      <c r="F757" s="38">
        <v>0</v>
      </c>
      <c r="G757" s="39">
        <f>VLOOKUP(C757,'[14]Resumen Peso'!$B$1:$D$65536,3,0)*$C$14</f>
        <v>8143.6136914316739</v>
      </c>
      <c r="H757" s="40"/>
      <c r="I757" s="41"/>
      <c r="J757" s="42">
        <f>+VLOOKUP(C757,'[14]Resumen Peso'!$B$1:$D$65536,3,0)</f>
        <v>6248.8011537801867</v>
      </c>
    </row>
    <row r="758" spans="1:10" x14ac:dyDescent="0.25">
      <c r="A758" s="26"/>
      <c r="B758" s="34">
        <f t="shared" si="11"/>
        <v>742</v>
      </c>
      <c r="C758" s="35" t="s">
        <v>765</v>
      </c>
      <c r="D758" s="36" t="str">
        <f>+"Torre de anclaje, retención intermedia y terminal (15°) Tipo R"&amp;IF(MID(C758,3,3)="220","C",IF(MID(C758,3,3)="138","S",""))&amp;IF(MID(C758,10,1)="D",2,1)&amp;RIGHT(C758,2)</f>
        <v>Torre de anclaje, retención intermedia y terminal (15°) Tipo R1+3</v>
      </c>
      <c r="E758" s="37" t="s">
        <v>2918</v>
      </c>
      <c r="F758" s="38">
        <v>0</v>
      </c>
      <c r="G758" s="39">
        <f>VLOOKUP(C758,'[14]Resumen Peso'!$B$1:$D$65536,3,0)*$C$14</f>
        <v>8982.4059016491356</v>
      </c>
      <c r="H758" s="40"/>
      <c r="I758" s="41"/>
      <c r="J758" s="42">
        <f>+VLOOKUP(C758,'[14]Resumen Peso'!$B$1:$D$65536,3,0)</f>
        <v>6892.4276726195458</v>
      </c>
    </row>
    <row r="759" spans="1:10" x14ac:dyDescent="0.25">
      <c r="A759" s="26"/>
      <c r="B759" s="34">
        <f t="shared" si="11"/>
        <v>743</v>
      </c>
      <c r="C759" s="35" t="s">
        <v>766</v>
      </c>
      <c r="D759" s="36" t="str">
        <f>+"Torre de suspensión tipo S"&amp;IF(MID(C759,3,3)="220","C",IF(MID(C759,3,3)="138","S",""))&amp;IF(MID(C759,10,1)="D",2,1)&amp;" (5°)Tipo S"&amp;IF(MID(C759,3,3)="220","C",IF(MID(C759,3,3)="138","S",""))&amp;IF(MID(C759,10,1)="D",2,1)&amp;RIGHT(C759,2)</f>
        <v>Torre de suspensión tipo S2 (5°)Tipo S2-6</v>
      </c>
      <c r="E759" s="37" t="s">
        <v>2918</v>
      </c>
      <c r="F759" s="38">
        <v>0</v>
      </c>
      <c r="G759" s="39">
        <f>VLOOKUP(C759,'[14]Resumen Peso'!$B$1:$D$65536,3,0)*$C$14</f>
        <v>2960.8854819003859</v>
      </c>
      <c r="H759" s="40"/>
      <c r="I759" s="41"/>
      <c r="J759" s="42">
        <f>+VLOOKUP(C759,'[14]Resumen Peso'!$B$1:$D$65536,3,0)</f>
        <v>2271.9624624356939</v>
      </c>
    </row>
    <row r="760" spans="1:10" x14ac:dyDescent="0.25">
      <c r="A760" s="26"/>
      <c r="B760" s="34">
        <f t="shared" si="11"/>
        <v>744</v>
      </c>
      <c r="C760" s="35" t="s">
        <v>767</v>
      </c>
      <c r="D760" s="36" t="str">
        <f>+"Torre de suspensión tipo S"&amp;IF(MID(C760,3,3)="220","C",IF(MID(C760,3,3)="138","S",""))&amp;IF(MID(C760,10,1)="D",2,1)&amp;" (5°)Tipo S"&amp;IF(MID(C760,3,3)="220","C",IF(MID(C760,3,3)="138","S",""))&amp;IF(MID(C760,10,1)="D",2,1)&amp;RIGHT(C760,2)</f>
        <v>Torre de suspensión tipo S2 (5°)Tipo S2-3</v>
      </c>
      <c r="E760" s="37" t="s">
        <v>2918</v>
      </c>
      <c r="F760" s="38">
        <v>0</v>
      </c>
      <c r="G760" s="39">
        <f>VLOOKUP(C760,'[14]Resumen Peso'!$B$1:$D$65536,3,0)*$C$14</f>
        <v>3387.6797855977393</v>
      </c>
      <c r="H760" s="40"/>
      <c r="I760" s="41"/>
      <c r="J760" s="42">
        <f>+VLOOKUP(C760,'[14]Resumen Peso'!$B$1:$D$65536,3,0)</f>
        <v>2599.4525471111092</v>
      </c>
    </row>
    <row r="761" spans="1:10" x14ac:dyDescent="0.25">
      <c r="A761" s="26"/>
      <c r="B761" s="34">
        <f t="shared" si="11"/>
        <v>745</v>
      </c>
      <c r="C761" s="35" t="s">
        <v>768</v>
      </c>
      <c r="D761" s="36" t="str">
        <f>+"Torre de suspensión tipo S"&amp;IF(MID(C761,3,3)="220","C",IF(MID(C761,3,3)="138","S",""))&amp;IF(MID(C761,10,1)="D",2,1)&amp;" (5°)Tipo S"&amp;IF(MID(C761,3,3)="220","C",IF(MID(C761,3,3)="138","S",""))&amp;IF(MID(C761,10,1)="D",2,1)&amp;RIGHT(C761,2)</f>
        <v>Torre de suspensión tipo S2 (5°)Tipo S2±0</v>
      </c>
      <c r="E761" s="37" t="s">
        <v>2918</v>
      </c>
      <c r="F761" s="38">
        <v>0</v>
      </c>
      <c r="G761" s="39">
        <f>VLOOKUP(C761,'[14]Resumen Peso'!$B$1:$D$65536,3,0)*$C$14</f>
        <v>3810.6634258692229</v>
      </c>
      <c r="H761" s="40"/>
      <c r="I761" s="41"/>
      <c r="J761" s="42">
        <f>+VLOOKUP(C761,'[14]Resumen Peso'!$B$1:$D$65536,3,0)</f>
        <v>2924.0186131733512</v>
      </c>
    </row>
    <row r="762" spans="1:10" x14ac:dyDescent="0.25">
      <c r="A762" s="26"/>
      <c r="B762" s="34">
        <f t="shared" si="11"/>
        <v>746</v>
      </c>
      <c r="C762" s="35" t="s">
        <v>769</v>
      </c>
      <c r="D762" s="36" t="str">
        <f>+"Torre de suspensión tipo S"&amp;IF(MID(C762,3,3)="220","C",IF(MID(C762,3,3)="138","S",""))&amp;IF(MID(C762,10,1)="D",2,1)&amp;" (5°)Tipo S"&amp;IF(MID(C762,3,3)="220","C",IF(MID(C762,3,3)="138","S",""))&amp;IF(MID(C762,10,1)="D",2,1)&amp;RIGHT(C762,2)</f>
        <v>Torre de suspensión tipo S2 (5°)Tipo S2+3</v>
      </c>
      <c r="E762" s="37" t="s">
        <v>2918</v>
      </c>
      <c r="F762" s="38">
        <v>0</v>
      </c>
      <c r="G762" s="39">
        <f>VLOOKUP(C762,'[14]Resumen Peso'!$B$1:$D$65536,3,0)*$C$14</f>
        <v>4229.8364027148373</v>
      </c>
      <c r="H762" s="40"/>
      <c r="I762" s="41"/>
      <c r="J762" s="42">
        <f>+VLOOKUP(C762,'[14]Resumen Peso'!$B$1:$D$65536,3,0)</f>
        <v>3245.66066062242</v>
      </c>
    </row>
    <row r="763" spans="1:10" x14ac:dyDescent="0.25">
      <c r="A763" s="26"/>
      <c r="B763" s="34">
        <f t="shared" si="11"/>
        <v>747</v>
      </c>
      <c r="C763" s="35" t="s">
        <v>770</v>
      </c>
      <c r="D763" s="36" t="str">
        <f>+"Torre de suspensión tipo S"&amp;IF(MID(C763,3,3)="220","C",IF(MID(C763,3,3)="138","S",""))&amp;IF(MID(C763,10,1)="D",2,1)&amp;" (5°)Tipo S"&amp;IF(MID(C763,3,3)="220","C",IF(MID(C763,3,3)="138","S",""))&amp;IF(MID(C763,10,1)="D",2,1)&amp;RIGHT(C763,2)</f>
        <v>Torre de suspensión tipo S2 (5°)Tipo S2+6</v>
      </c>
      <c r="E763" s="37" t="s">
        <v>2918</v>
      </c>
      <c r="F763" s="38">
        <v>0</v>
      </c>
      <c r="G763" s="39">
        <f>VLOOKUP(C763,'[14]Resumen Peso'!$B$1:$D$65536,3,0)*$C$14</f>
        <v>4649.0093795604516</v>
      </c>
      <c r="H763" s="40"/>
      <c r="I763" s="41"/>
      <c r="J763" s="42">
        <f>+VLOOKUP(C763,'[14]Resumen Peso'!$B$1:$D$65536,3,0)</f>
        <v>3567.3027080714883</v>
      </c>
    </row>
    <row r="764" spans="1:10" x14ac:dyDescent="0.25">
      <c r="A764" s="26"/>
      <c r="B764" s="34">
        <f t="shared" si="11"/>
        <v>748</v>
      </c>
      <c r="C764" s="35" t="s">
        <v>771</v>
      </c>
      <c r="D764" s="36" t="str">
        <f>+"Torre de ángulo menor tipo A"&amp;IF(MID(C764,3,3)="220","C",IF(MID(C764,3,3)="138","S",""))&amp;IF(MID(C764,10,1)="D",2,1)&amp;" (30°)Tipo A"&amp;IF(MID(C764,3,3)="220","C",IF(MID(C764,3,3)="138","S",""))&amp;IF(MID(C764,10,1)="D",2,1)&amp;RIGHT(C764,2)</f>
        <v>Torre de ángulo menor tipo A2 (30°)Tipo A2-3</v>
      </c>
      <c r="E764" s="37" t="s">
        <v>2918</v>
      </c>
      <c r="F764" s="38">
        <v>0</v>
      </c>
      <c r="G764" s="39">
        <f>VLOOKUP(C764,'[14]Resumen Peso'!$B$1:$D$65536,3,0)*$C$14</f>
        <v>5211.9129595030017</v>
      </c>
      <c r="H764" s="40"/>
      <c r="I764" s="41"/>
      <c r="J764" s="42">
        <f>+VLOOKUP(C764,'[14]Resumen Peso'!$B$1:$D$65536,3,0)</f>
        <v>3999.2328895722294</v>
      </c>
    </row>
    <row r="765" spans="1:10" x14ac:dyDescent="0.25">
      <c r="A765" s="26"/>
      <c r="B765" s="34">
        <f t="shared" si="11"/>
        <v>749</v>
      </c>
      <c r="C765" s="35" t="s">
        <v>772</v>
      </c>
      <c r="D765" s="36" t="str">
        <f>+"Torre de ángulo menor tipo A"&amp;IF(MID(C765,3,3)="220","C",IF(MID(C765,3,3)="138","S",""))&amp;IF(MID(C765,10,1)="D",2,1)&amp;" (30°)Tipo A"&amp;IF(MID(C765,3,3)="220","C",IF(MID(C765,3,3)="138","S",""))&amp;IF(MID(C765,10,1)="D",2,1)&amp;RIGHT(C765,2)</f>
        <v>Torre de ángulo menor tipo A2 (30°)Tipo A2±0</v>
      </c>
      <c r="E765" s="37" t="s">
        <v>2918</v>
      </c>
      <c r="F765" s="38">
        <v>0</v>
      </c>
      <c r="G765" s="39">
        <f>VLOOKUP(C765,'[14]Resumen Peso'!$B$1:$D$65536,3,0)*$C$14</f>
        <v>5784.5870804694805</v>
      </c>
      <c r="H765" s="40"/>
      <c r="I765" s="41"/>
      <c r="J765" s="42">
        <f>+VLOOKUP(C765,'[14]Resumen Peso'!$B$1:$D$65536,3,0)</f>
        <v>4438.660254797147</v>
      </c>
    </row>
    <row r="766" spans="1:10" x14ac:dyDescent="0.25">
      <c r="A766" s="26"/>
      <c r="B766" s="34">
        <f t="shared" si="11"/>
        <v>750</v>
      </c>
      <c r="C766" s="35" t="s">
        <v>773</v>
      </c>
      <c r="D766" s="36" t="str">
        <f>+"Torre de ángulo menor tipo A"&amp;IF(MID(C766,3,3)="220","C",IF(MID(C766,3,3)="138","S",""))&amp;IF(MID(C766,10,1)="D",2,1)&amp;" (30°)Tipo A"&amp;IF(MID(C766,3,3)="220","C",IF(MID(C766,3,3)="138","S",""))&amp;IF(MID(C766,10,1)="D",2,1)&amp;RIGHT(C766,2)</f>
        <v>Torre de ángulo menor tipo A2 (30°)Tipo A2+3</v>
      </c>
      <c r="E766" s="37" t="s">
        <v>2918</v>
      </c>
      <c r="F766" s="38">
        <v>0</v>
      </c>
      <c r="G766" s="39">
        <f>VLOOKUP(C766,'[14]Resumen Peso'!$B$1:$D$65536,3,0)*$C$14</f>
        <v>6357.2612014359584</v>
      </c>
      <c r="H766" s="40"/>
      <c r="I766" s="41"/>
      <c r="J766" s="42">
        <f>+VLOOKUP(C766,'[14]Resumen Peso'!$B$1:$D$65536,3,0)</f>
        <v>4878.0876200220646</v>
      </c>
    </row>
    <row r="767" spans="1:10" x14ac:dyDescent="0.25">
      <c r="A767" s="26"/>
      <c r="B767" s="34">
        <f t="shared" si="11"/>
        <v>751</v>
      </c>
      <c r="C767" s="35" t="s">
        <v>774</v>
      </c>
      <c r="D767" s="36" t="str">
        <f>+"Torre de ángulo mayor tipo B"&amp;IF(MID(C767,3,3)="220","C",IF(MID(C767,3,3)="138","S",""))&amp;IF(MID(C767,10,1)="D",2,1)&amp;" (65°)Tipo B"&amp;IF(MID(C767,3,3)="220","C",IF(MID(C767,3,3)="138","S",""))&amp;IF(MID(C767,10,1)="D",2,1)&amp;RIGHT(C767,2)</f>
        <v>Torre de ángulo mayor tipo B2 (65°)Tipo B2-3</v>
      </c>
      <c r="E767" s="37" t="s">
        <v>2918</v>
      </c>
      <c r="F767" s="38">
        <v>0</v>
      </c>
      <c r="G767" s="39">
        <f>VLOOKUP(C767,'[14]Resumen Peso'!$B$1:$D$65536,3,0)*$C$14</f>
        <v>7033.4331544461975</v>
      </c>
      <c r="H767" s="40"/>
      <c r="I767" s="41"/>
      <c r="J767" s="42">
        <f>+VLOOKUP(C767,'[14]Resumen Peso'!$B$1:$D$65536,3,0)</f>
        <v>5396.9314945258129</v>
      </c>
    </row>
    <row r="768" spans="1:10" x14ac:dyDescent="0.25">
      <c r="A768" s="26"/>
      <c r="B768" s="34">
        <f t="shared" si="11"/>
        <v>752</v>
      </c>
      <c r="C768" s="35" t="s">
        <v>775</v>
      </c>
      <c r="D768" s="36" t="str">
        <f>+"Torre de ángulo mayor tipo B"&amp;IF(MID(C768,3,3)="220","C",IF(MID(C768,3,3)="138","S",""))&amp;IF(MID(C768,10,1)="D",2,1)&amp;" (65°)Tipo B"&amp;IF(MID(C768,3,3)="220","C",IF(MID(C768,3,3)="138","S",""))&amp;IF(MID(C768,10,1)="D",2,1)&amp;RIGHT(C768,2)</f>
        <v>Torre de ángulo mayor tipo B2 (65°)Tipo B2±0</v>
      </c>
      <c r="E768" s="37" t="s">
        <v>2918</v>
      </c>
      <c r="F768" s="38">
        <v>0</v>
      </c>
      <c r="G768" s="39">
        <f>VLOOKUP(C768,'[14]Resumen Peso'!$B$1:$D$65536,3,0)*$C$14</f>
        <v>7832.3309069556763</v>
      </c>
      <c r="H768" s="40"/>
      <c r="I768" s="41"/>
      <c r="J768" s="42">
        <f>+VLOOKUP(C768,'[14]Resumen Peso'!$B$1:$D$65536,3,0)</f>
        <v>6009.9459849953373</v>
      </c>
    </row>
    <row r="769" spans="1:10" x14ac:dyDescent="0.25">
      <c r="A769" s="26"/>
      <c r="B769" s="34">
        <f t="shared" si="11"/>
        <v>753</v>
      </c>
      <c r="C769" s="35" t="s">
        <v>776</v>
      </c>
      <c r="D769" s="36" t="str">
        <f>+"Torre de ángulo mayor tipo B"&amp;IF(MID(C769,3,3)="220","C",IF(MID(C769,3,3)="138","S",""))&amp;IF(MID(C769,10,1)="D",2,1)&amp;" (65°)Tipo B"&amp;IF(MID(C769,3,3)="220","C",IF(MID(C769,3,3)="138","S",""))&amp;IF(MID(C769,10,1)="D",2,1)&amp;RIGHT(C769,2)</f>
        <v>Torre de ángulo mayor tipo B2 (65°)Tipo B2+3</v>
      </c>
      <c r="E769" s="37" t="s">
        <v>2918</v>
      </c>
      <c r="F769" s="38">
        <v>0</v>
      </c>
      <c r="G769" s="39">
        <f>VLOOKUP(C769,'[14]Resumen Peso'!$B$1:$D$65536,3,0)*$C$14</f>
        <v>8772.2106157903581</v>
      </c>
      <c r="H769" s="40"/>
      <c r="I769" s="41"/>
      <c r="J769" s="42">
        <f>+VLOOKUP(C769,'[14]Resumen Peso'!$B$1:$D$65536,3,0)</f>
        <v>6731.1395031947786</v>
      </c>
    </row>
    <row r="770" spans="1:10" x14ac:dyDescent="0.25">
      <c r="A770" s="26"/>
      <c r="B770" s="34">
        <f t="shared" si="11"/>
        <v>754</v>
      </c>
      <c r="C770" s="35" t="s">
        <v>777</v>
      </c>
      <c r="D770" s="36" t="str">
        <f>+"Torre de anclaje, retención intermedia y terminal (15°) Tipo R"&amp;IF(MID(C770,3,3)="220","C",IF(MID(C770,3,3)="138","S",""))&amp;IF(MID(C770,10,1)="D",2,1)&amp;RIGHT(C770,2)</f>
        <v>Torre de anclaje, retención intermedia y terminal (15°) Tipo R2-3</v>
      </c>
      <c r="E770" s="37" t="s">
        <v>2918</v>
      </c>
      <c r="F770" s="38">
        <v>0</v>
      </c>
      <c r="G770" s="39">
        <f>VLOOKUP(C770,'[14]Resumen Peso'!$B$1:$D$65536,3,0)*$C$14</f>
        <v>9055.9994615420837</v>
      </c>
      <c r="H770" s="40"/>
      <c r="I770" s="41"/>
      <c r="J770" s="42">
        <f>+VLOOKUP(C770,'[14]Resumen Peso'!$B$1:$D$65536,3,0)</f>
        <v>6948.8978760691143</v>
      </c>
    </row>
    <row r="771" spans="1:10" x14ac:dyDescent="0.25">
      <c r="A771" s="26"/>
      <c r="B771" s="34">
        <f t="shared" si="11"/>
        <v>755</v>
      </c>
      <c r="C771" s="35" t="s">
        <v>778</v>
      </c>
      <c r="D771" s="36" t="str">
        <f>+"Torre de anclaje, retención intermedia y terminal (15°) Tipo R"&amp;IF(MID(C771,3,3)="220","C",IF(MID(C771,3,3)="138","S",""))&amp;IF(MID(C771,10,1)="D",2,1)&amp;RIGHT(C771,2)</f>
        <v>Torre de anclaje, retención intermedia y terminal (15°) Tipo R2±0</v>
      </c>
      <c r="E771" s="37" t="s">
        <v>2918</v>
      </c>
      <c r="F771" s="38">
        <v>0</v>
      </c>
      <c r="G771" s="39">
        <f>VLOOKUP(C771,'[14]Resumen Peso'!$B$1:$D$65536,3,0)*$C$14</f>
        <v>10095.874539065868</v>
      </c>
      <c r="H771" s="40"/>
      <c r="I771" s="41"/>
      <c r="J771" s="42">
        <f>+VLOOKUP(C771,'[14]Resumen Peso'!$B$1:$D$65536,3,0)</f>
        <v>7746.8203746589897</v>
      </c>
    </row>
    <row r="772" spans="1:10" x14ac:dyDescent="0.25">
      <c r="A772" s="26"/>
      <c r="B772" s="34">
        <f t="shared" si="11"/>
        <v>756</v>
      </c>
      <c r="C772" s="35" t="s">
        <v>779</v>
      </c>
      <c r="D772" s="36" t="str">
        <f>+"Torre de anclaje, retención intermedia y terminal (15°) Tipo R"&amp;IF(MID(C772,3,3)="220","C",IF(MID(C772,3,3)="138","S",""))&amp;IF(MID(C772,10,1)="D",2,1)&amp;RIGHT(C772,2)</f>
        <v>Torre de anclaje, retención intermedia y terminal (15°) Tipo R2+3</v>
      </c>
      <c r="E772" s="37" t="s">
        <v>2918</v>
      </c>
      <c r="F772" s="38">
        <v>0</v>
      </c>
      <c r="G772" s="39">
        <f>VLOOKUP(C772,'[14]Resumen Peso'!$B$1:$D$65536,3,0)*$C$14</f>
        <v>11135.749616589652</v>
      </c>
      <c r="H772" s="40"/>
      <c r="I772" s="41"/>
      <c r="J772" s="42">
        <f>+VLOOKUP(C772,'[14]Resumen Peso'!$B$1:$D$65536,3,0)</f>
        <v>8544.7428732488661</v>
      </c>
    </row>
    <row r="773" spans="1:10" x14ac:dyDescent="0.25">
      <c r="A773" s="26"/>
      <c r="B773" s="34">
        <f t="shared" si="11"/>
        <v>757</v>
      </c>
      <c r="C773" s="35" t="s">
        <v>780</v>
      </c>
      <c r="D773" s="36" t="str">
        <f>+"Torre de suspensión tipo S"&amp;IF(MID(C773,3,3)="220","C",IF(MID(C773,3,3)="138","S",""))&amp;IF(MID(C773,10,1)="D",2,1)&amp;" (5°)Tipo S"&amp;IF(MID(C773,3,3)="220","C",IF(MID(C773,3,3)="138","S",""))&amp;IF(MID(C773,10,1)="D",2,1)&amp;RIGHT(C773,2)</f>
        <v>Torre de suspensión tipo S1 (5°)Tipo S1-6</v>
      </c>
      <c r="E773" s="37" t="s">
        <v>2918</v>
      </c>
      <c r="F773" s="38">
        <v>0</v>
      </c>
      <c r="G773" s="39">
        <f>VLOOKUP(C773,'[14]Resumen Peso'!$B$1:$D$65536,3,0)*$C$14</f>
        <v>3060.2675376032817</v>
      </c>
      <c r="H773" s="40"/>
      <c r="I773" s="41"/>
      <c r="J773" s="42">
        <f>+VLOOKUP(C773,'[14]Resumen Peso'!$B$1:$D$65536,3,0)</f>
        <v>2348.2208322297702</v>
      </c>
    </row>
    <row r="774" spans="1:10" x14ac:dyDescent="0.25">
      <c r="A774" s="26"/>
      <c r="B774" s="34">
        <f t="shared" si="11"/>
        <v>758</v>
      </c>
      <c r="C774" s="35" t="s">
        <v>781</v>
      </c>
      <c r="D774" s="36" t="str">
        <f>+"Torre de suspensión tipo S"&amp;IF(MID(C774,3,3)="220","C",IF(MID(C774,3,3)="138","S",""))&amp;IF(MID(C774,10,1)="D",2,1)&amp;" (5°)Tipo S"&amp;IF(MID(C774,3,3)="220","C",IF(MID(C774,3,3)="138","S",""))&amp;IF(MID(C774,10,1)="D",2,1)&amp;RIGHT(C774,2)</f>
        <v>Torre de suspensión tipo S1 (5°)Tipo S1-3</v>
      </c>
      <c r="E774" s="37" t="s">
        <v>2918</v>
      </c>
      <c r="F774" s="38">
        <v>0</v>
      </c>
      <c r="G774" s="39">
        <f>VLOOKUP(C774,'[14]Resumen Peso'!$B$1:$D$65536,3,0)*$C$14</f>
        <v>3501.3871826632139</v>
      </c>
      <c r="H774" s="40"/>
      <c r="I774" s="41"/>
      <c r="J774" s="42">
        <f>+VLOOKUP(C774,'[14]Resumen Peso'!$B$1:$D$65536,3,0)</f>
        <v>2686.7031143529803</v>
      </c>
    </row>
    <row r="775" spans="1:10" x14ac:dyDescent="0.25">
      <c r="A775" s="26"/>
      <c r="B775" s="34">
        <f t="shared" si="11"/>
        <v>759</v>
      </c>
      <c r="C775" s="35" t="s">
        <v>782</v>
      </c>
      <c r="D775" s="36" t="str">
        <f>+"Torre de suspensión tipo S"&amp;IF(MID(C775,3,3)="220","C",IF(MID(C775,3,3)="138","S",""))&amp;IF(MID(C775,10,1)="D",2,1)&amp;" (5°)Tipo S"&amp;IF(MID(C775,3,3)="220","C",IF(MID(C775,3,3)="138","S",""))&amp;IF(MID(C775,10,1)="D",2,1)&amp;RIGHT(C775,2)</f>
        <v>Torre de suspensión tipo S1 (5°)Tipo S1±0</v>
      </c>
      <c r="E775" s="37" t="s">
        <v>2918</v>
      </c>
      <c r="F775" s="38">
        <v>0</v>
      </c>
      <c r="G775" s="39">
        <f>VLOOKUP(C775,'[14]Resumen Peso'!$B$1:$D$65536,3,0)*$C$14</f>
        <v>3938.5682594636828</v>
      </c>
      <c r="H775" s="40"/>
      <c r="I775" s="41"/>
      <c r="J775" s="42">
        <f>+VLOOKUP(C775,'[14]Resumen Peso'!$B$1:$D$65536,3,0)</f>
        <v>3022.1632332429476</v>
      </c>
    </row>
    <row r="776" spans="1:10" x14ac:dyDescent="0.25">
      <c r="A776" s="26"/>
      <c r="B776" s="34">
        <f t="shared" si="11"/>
        <v>760</v>
      </c>
      <c r="C776" s="35" t="s">
        <v>783</v>
      </c>
      <c r="D776" s="36" t="str">
        <f>+"Torre de suspensión tipo S"&amp;IF(MID(C776,3,3)="220","C",IF(MID(C776,3,3)="138","S",""))&amp;IF(MID(C776,10,1)="D",2,1)&amp;" (5°)Tipo S"&amp;IF(MID(C776,3,3)="220","C",IF(MID(C776,3,3)="138","S",""))&amp;IF(MID(C776,10,1)="D",2,1)&amp;RIGHT(C776,2)</f>
        <v>Torre de suspensión tipo S1 (5°)Tipo S1+3</v>
      </c>
      <c r="E776" s="37" t="s">
        <v>2918</v>
      </c>
      <c r="F776" s="38">
        <v>0</v>
      </c>
      <c r="G776" s="39">
        <f>VLOOKUP(C776,'[14]Resumen Peso'!$B$1:$D$65536,3,0)*$C$14</f>
        <v>4371.8107680046887</v>
      </c>
      <c r="H776" s="40"/>
      <c r="I776" s="41"/>
      <c r="J776" s="42">
        <f>+VLOOKUP(C776,'[14]Resumen Peso'!$B$1:$D$65536,3,0)</f>
        <v>3354.6011888996723</v>
      </c>
    </row>
    <row r="777" spans="1:10" x14ac:dyDescent="0.25">
      <c r="A777" s="26"/>
      <c r="B777" s="34">
        <f t="shared" si="11"/>
        <v>761</v>
      </c>
      <c r="C777" s="35" t="s">
        <v>784</v>
      </c>
      <c r="D777" s="36" t="str">
        <f>+"Torre de suspensión tipo S"&amp;IF(MID(C777,3,3)="220","C",IF(MID(C777,3,3)="138","S",""))&amp;IF(MID(C777,10,1)="D",2,1)&amp;" (5°)Tipo S"&amp;IF(MID(C777,3,3)="220","C",IF(MID(C777,3,3)="138","S",""))&amp;IF(MID(C777,10,1)="D",2,1)&amp;RIGHT(C777,2)</f>
        <v>Torre de suspensión tipo S1 (5°)Tipo S1+6</v>
      </c>
      <c r="E777" s="37" t="s">
        <v>2918</v>
      </c>
      <c r="F777" s="38">
        <v>0</v>
      </c>
      <c r="G777" s="39">
        <f>VLOOKUP(C777,'[14]Resumen Peso'!$B$1:$D$65536,3,0)*$C$14</f>
        <v>4805.0532765456928</v>
      </c>
      <c r="H777" s="40"/>
      <c r="I777" s="41"/>
      <c r="J777" s="42">
        <f>+VLOOKUP(C777,'[14]Resumen Peso'!$B$1:$D$65536,3,0)</f>
        <v>3687.039144556396</v>
      </c>
    </row>
    <row r="778" spans="1:10" x14ac:dyDescent="0.25">
      <c r="A778" s="26"/>
      <c r="B778" s="34">
        <f t="shared" si="11"/>
        <v>762</v>
      </c>
      <c r="C778" s="35" t="s">
        <v>785</v>
      </c>
      <c r="D778" s="36" t="str">
        <f>+"Torre de ángulo menor tipo A"&amp;IF(MID(C778,3,3)="220","C",IF(MID(C778,3,3)="138","S",""))&amp;IF(MID(C778,10,1)="D",2,1)&amp;" (30°)Tipo A"&amp;IF(MID(C778,3,3)="220","C",IF(MID(C778,3,3)="138","S",""))&amp;IF(MID(C778,10,1)="D",2,1)&amp;RIGHT(C778,2)</f>
        <v>Torre de ángulo menor tipo A1 (30°)Tipo A1-3</v>
      </c>
      <c r="E778" s="37" t="s">
        <v>2918</v>
      </c>
      <c r="F778" s="38">
        <v>0</v>
      </c>
      <c r="G778" s="39">
        <f>VLOOKUP(C778,'[14]Resumen Peso'!$B$1:$D$65536,3,0)*$C$14</f>
        <v>5386.8507026971502</v>
      </c>
      <c r="H778" s="40"/>
      <c r="I778" s="41"/>
      <c r="J778" s="42">
        <f>+VLOOKUP(C778,'[14]Resumen Peso'!$B$1:$D$65536,3,0)</f>
        <v>4133.4670530445783</v>
      </c>
    </row>
    <row r="779" spans="1:10" x14ac:dyDescent="0.25">
      <c r="A779" s="26"/>
      <c r="B779" s="34">
        <f t="shared" si="11"/>
        <v>763</v>
      </c>
      <c r="C779" s="35" t="s">
        <v>786</v>
      </c>
      <c r="D779" s="36" t="str">
        <f>+"Torre de ángulo menor tipo A"&amp;IF(MID(C779,3,3)="220","C",IF(MID(C779,3,3)="138","S",""))&amp;IF(MID(C779,10,1)="D",2,1)&amp;" (30°)Tipo A"&amp;IF(MID(C779,3,3)="220","C",IF(MID(C779,3,3)="138","S",""))&amp;IF(MID(C779,10,1)="D",2,1)&amp;RIGHT(C779,2)</f>
        <v>Torre de ángulo menor tipo A1 (30°)Tipo A1±0</v>
      </c>
      <c r="E779" s="37" t="s">
        <v>2918</v>
      </c>
      <c r="F779" s="38">
        <v>0</v>
      </c>
      <c r="G779" s="39">
        <f>VLOOKUP(C779,'[14]Resumen Peso'!$B$1:$D$65536,3,0)*$C$14</f>
        <v>5978.7466178658706</v>
      </c>
      <c r="H779" s="40"/>
      <c r="I779" s="41"/>
      <c r="J779" s="42">
        <f>+VLOOKUP(C779,'[14]Resumen Peso'!$B$1:$D$65536,3,0)</f>
        <v>4587.6437880627946</v>
      </c>
    </row>
    <row r="780" spans="1:10" x14ac:dyDescent="0.25">
      <c r="A780" s="26"/>
      <c r="B780" s="34">
        <f t="shared" si="11"/>
        <v>764</v>
      </c>
      <c r="C780" s="35" t="s">
        <v>787</v>
      </c>
      <c r="D780" s="36" t="str">
        <f>+"Torre de ángulo menor tipo A"&amp;IF(MID(C780,3,3)="220","C",IF(MID(C780,3,3)="138","S",""))&amp;IF(MID(C780,10,1)="D",2,1)&amp;" (30°)Tipo A"&amp;IF(MID(C780,3,3)="220","C",IF(MID(C780,3,3)="138","S",""))&amp;IF(MID(C780,10,1)="D",2,1)&amp;RIGHT(C780,2)</f>
        <v>Torre de ángulo menor tipo A1 (30°)Tipo A1+3</v>
      </c>
      <c r="E780" s="37" t="s">
        <v>2918</v>
      </c>
      <c r="F780" s="38">
        <v>0</v>
      </c>
      <c r="G780" s="39">
        <f>VLOOKUP(C780,'[14]Resumen Peso'!$B$1:$D$65536,3,0)*$C$14</f>
        <v>6570.6425330345919</v>
      </c>
      <c r="H780" s="40"/>
      <c r="I780" s="41"/>
      <c r="J780" s="42">
        <f>+VLOOKUP(C780,'[14]Resumen Peso'!$B$1:$D$65536,3,0)</f>
        <v>5041.8205230810108</v>
      </c>
    </row>
    <row r="781" spans="1:10" x14ac:dyDescent="0.25">
      <c r="A781" s="26"/>
      <c r="B781" s="34">
        <f t="shared" si="11"/>
        <v>765</v>
      </c>
      <c r="C781" s="35" t="s">
        <v>788</v>
      </c>
      <c r="D781" s="36" t="str">
        <f>+"Torre de ángulo mayor tipo B"&amp;IF(MID(C781,3,3)="220","C",IF(MID(C781,3,3)="138","S",""))&amp;IF(MID(C781,10,1)="D",2,1)&amp;" (65°)Tipo B"&amp;IF(MID(C781,3,3)="220","C",IF(MID(C781,3,3)="138","S",""))&amp;IF(MID(C781,10,1)="D",2,1)&amp;RIGHT(C781,2)</f>
        <v>Torre de ángulo mayor tipo B1 (65°)Tipo B1-3</v>
      </c>
      <c r="E781" s="37" t="s">
        <v>2918</v>
      </c>
      <c r="F781" s="38">
        <v>0</v>
      </c>
      <c r="G781" s="39">
        <f>VLOOKUP(C781,'[14]Resumen Peso'!$B$1:$D$65536,3,0)*$C$14</f>
        <v>7269.5101826901691</v>
      </c>
      <c r="H781" s="40"/>
      <c r="I781" s="41"/>
      <c r="J781" s="42">
        <f>+VLOOKUP(C781,'[14]Resumen Peso'!$B$1:$D$65536,3,0)</f>
        <v>5578.0793807552473</v>
      </c>
    </row>
    <row r="782" spans="1:10" x14ac:dyDescent="0.25">
      <c r="A782" s="26"/>
      <c r="B782" s="34">
        <f t="shared" si="11"/>
        <v>766</v>
      </c>
      <c r="C782" s="35" t="s">
        <v>789</v>
      </c>
      <c r="D782" s="36" t="str">
        <f>+"Torre de ángulo mayor tipo B"&amp;IF(MID(C782,3,3)="220","C",IF(MID(C782,3,3)="138","S",""))&amp;IF(MID(C782,10,1)="D",2,1)&amp;" (65°)Tipo B"&amp;IF(MID(C782,3,3)="220","C",IF(MID(C782,3,3)="138","S",""))&amp;IF(MID(C782,10,1)="D",2,1)&amp;RIGHT(C782,2)</f>
        <v>Torre de ángulo mayor tipo B1 (65°)Tipo B1±0</v>
      </c>
      <c r="E782" s="37" t="s">
        <v>2918</v>
      </c>
      <c r="F782" s="38">
        <v>0</v>
      </c>
      <c r="G782" s="39">
        <f>VLOOKUP(C782,'[14]Resumen Peso'!$B$1:$D$65536,3,0)*$C$14</f>
        <v>8095.2229205903895</v>
      </c>
      <c r="H782" s="40"/>
      <c r="I782" s="41"/>
      <c r="J782" s="42">
        <f>+VLOOKUP(C782,'[14]Resumen Peso'!$B$1:$D$65536,3,0)</f>
        <v>6211.669689037024</v>
      </c>
    </row>
    <row r="783" spans="1:10" x14ac:dyDescent="0.25">
      <c r="A783" s="26"/>
      <c r="B783" s="34">
        <f t="shared" si="11"/>
        <v>767</v>
      </c>
      <c r="C783" s="35" t="s">
        <v>790</v>
      </c>
      <c r="D783" s="36" t="str">
        <f>+"Torre de ángulo mayor tipo B"&amp;IF(MID(C783,3,3)="220","C",IF(MID(C783,3,3)="138","S",""))&amp;IF(MID(C783,10,1)="D",2,1)&amp;" (65°)Tipo B"&amp;IF(MID(C783,3,3)="220","C",IF(MID(C783,3,3)="138","S",""))&amp;IF(MID(C783,10,1)="D",2,1)&amp;RIGHT(C783,2)</f>
        <v>Torre de ángulo mayor tipo B1 (65°)Tipo B1+3</v>
      </c>
      <c r="E783" s="37" t="s">
        <v>2918</v>
      </c>
      <c r="F783" s="38">
        <v>0</v>
      </c>
      <c r="G783" s="39">
        <f>VLOOKUP(C783,'[14]Resumen Peso'!$B$1:$D$65536,3,0)*$C$14</f>
        <v>9066.6496710612373</v>
      </c>
      <c r="H783" s="40"/>
      <c r="I783" s="41"/>
      <c r="J783" s="42">
        <f>+VLOOKUP(C783,'[14]Resumen Peso'!$B$1:$D$65536,3,0)</f>
        <v>6957.0700517214673</v>
      </c>
    </row>
    <row r="784" spans="1:10" x14ac:dyDescent="0.25">
      <c r="A784" s="26"/>
      <c r="B784" s="34">
        <f t="shared" si="11"/>
        <v>768</v>
      </c>
      <c r="C784" s="35" t="s">
        <v>791</v>
      </c>
      <c r="D784" s="36" t="str">
        <f>+"Torre de anclaje, retención intermedia y terminal (15°) Tipo R"&amp;IF(MID(C784,3,3)="220","C",IF(MID(C784,3,3)="138","S",""))&amp;IF(MID(C784,10,1)="D",2,1)&amp;RIGHT(C784,2)</f>
        <v>Torre de anclaje, retención intermedia y terminal (15°) Tipo R1-3</v>
      </c>
      <c r="E784" s="37" t="s">
        <v>2918</v>
      </c>
      <c r="F784" s="38">
        <v>0</v>
      </c>
      <c r="G784" s="39">
        <f>VLOOKUP(C784,'[14]Resumen Peso'!$B$1:$D$65536,3,0)*$C$14</f>
        <v>9359.9638831429875</v>
      </c>
      <c r="H784" s="40"/>
      <c r="I784" s="41"/>
      <c r="J784" s="42">
        <f>+VLOOKUP(C784,'[14]Resumen Peso'!$B$1:$D$65536,3,0)</f>
        <v>7182.1374795643451</v>
      </c>
    </row>
    <row r="785" spans="1:10" x14ac:dyDescent="0.25">
      <c r="A785" s="26"/>
      <c r="B785" s="34">
        <f t="shared" si="11"/>
        <v>769</v>
      </c>
      <c r="C785" s="35" t="s">
        <v>792</v>
      </c>
      <c r="D785" s="36" t="str">
        <f>+"Torre de anclaje, retención intermedia y terminal (15°) Tipo R"&amp;IF(MID(C785,3,3)="220","C",IF(MID(C785,3,3)="138","S",""))&amp;IF(MID(C785,10,1)="D",2,1)&amp;RIGHT(C785,2)</f>
        <v>Torre de anclaje, retención intermedia y terminal (15°) Tipo R1±0</v>
      </c>
      <c r="E785" s="37" t="s">
        <v>2918</v>
      </c>
      <c r="F785" s="38">
        <v>0</v>
      </c>
      <c r="G785" s="39">
        <f>VLOOKUP(C785,'[14]Resumen Peso'!$B$1:$D$65536,3,0)*$C$14</f>
        <v>10434.742344641012</v>
      </c>
      <c r="H785" s="40"/>
      <c r="I785" s="41"/>
      <c r="J785" s="42">
        <f>+VLOOKUP(C785,'[14]Resumen Peso'!$B$1:$D$65536,3,0)</f>
        <v>8006.8422291687239</v>
      </c>
    </row>
    <row r="786" spans="1:10" x14ac:dyDescent="0.25">
      <c r="A786" s="26"/>
      <c r="B786" s="34">
        <f t="shared" ref="B786:B849" si="12">1+B785</f>
        <v>770</v>
      </c>
      <c r="C786" s="35" t="s">
        <v>793</v>
      </c>
      <c r="D786" s="36" t="str">
        <f>+"Torre de anclaje, retención intermedia y terminal (15°) Tipo R"&amp;IF(MID(C786,3,3)="220","C",IF(MID(C786,3,3)="138","S",""))&amp;IF(MID(C786,10,1)="D",2,1)&amp;RIGHT(C786,2)</f>
        <v>Torre de anclaje, retención intermedia y terminal (15°) Tipo R1+3</v>
      </c>
      <c r="E786" s="37" t="s">
        <v>2918</v>
      </c>
      <c r="F786" s="38">
        <v>0</v>
      </c>
      <c r="G786" s="39">
        <f>VLOOKUP(C786,'[14]Resumen Peso'!$B$1:$D$65536,3,0)*$C$14</f>
        <v>11509.520806139035</v>
      </c>
      <c r="H786" s="40"/>
      <c r="I786" s="41"/>
      <c r="J786" s="42">
        <f>+VLOOKUP(C786,'[14]Resumen Peso'!$B$1:$D$65536,3,0)</f>
        <v>8831.5469787731017</v>
      </c>
    </row>
    <row r="787" spans="1:10" x14ac:dyDescent="0.25">
      <c r="A787" s="26"/>
      <c r="B787" s="34">
        <f t="shared" si="12"/>
        <v>771</v>
      </c>
      <c r="C787" s="35" t="s">
        <v>794</v>
      </c>
      <c r="D787" s="36" t="str">
        <f>+"Torre de suspensión tipo S"&amp;IF(MID(C787,3,3)="220","C",IF(MID(C787,3,3)="138","S",""))&amp;IF(MID(C787,10,1)="D",2,1)&amp;" (5°)Tipo S"&amp;IF(MID(C787,3,3)="220","C",IF(MID(C787,3,3)="138","S",""))&amp;IF(MID(C787,10,1)="D",2,1)&amp;RIGHT(C787,2)</f>
        <v>Torre de suspensión tipo S1 (5°)Tipo S1-6</v>
      </c>
      <c r="E787" s="37" t="s">
        <v>2918</v>
      </c>
      <c r="F787" s="38">
        <v>0</v>
      </c>
      <c r="G787" s="39">
        <f>VLOOKUP(C787,'[14]Resumen Peso'!$B$1:$D$65536,3,0)*$C$14</f>
        <v>2654.6302354844006</v>
      </c>
      <c r="H787" s="40"/>
      <c r="I787" s="41"/>
      <c r="J787" s="42">
        <f>+VLOOKUP(C787,'[14]Resumen Peso'!$B$1:$D$65536,3,0)</f>
        <v>2036.9650510077695</v>
      </c>
    </row>
    <row r="788" spans="1:10" x14ac:dyDescent="0.25">
      <c r="A788" s="26"/>
      <c r="B788" s="34">
        <f t="shared" si="12"/>
        <v>772</v>
      </c>
      <c r="C788" s="35" t="s">
        <v>795</v>
      </c>
      <c r="D788" s="36" t="str">
        <f>+"Torre de suspensión tipo S"&amp;IF(MID(C788,3,3)="220","C",IF(MID(C788,3,3)="138","S",""))&amp;IF(MID(C788,10,1)="D",2,1)&amp;" (5°)Tipo S"&amp;IF(MID(C788,3,3)="220","C",IF(MID(C788,3,3)="138","S",""))&amp;IF(MID(C788,10,1)="D",2,1)&amp;RIGHT(C788,2)</f>
        <v>Torre de suspensión tipo S1 (5°)Tipo S1-3</v>
      </c>
      <c r="E788" s="37" t="s">
        <v>2918</v>
      </c>
      <c r="F788" s="38">
        <v>0</v>
      </c>
      <c r="G788" s="39">
        <f>VLOOKUP(C788,'[14]Resumen Peso'!$B$1:$D$65536,3,0)*$C$14</f>
        <v>3037.2796387974672</v>
      </c>
      <c r="H788" s="40"/>
      <c r="I788" s="41"/>
      <c r="J788" s="42">
        <f>+VLOOKUP(C788,'[14]Resumen Peso'!$B$1:$D$65536,3,0)</f>
        <v>2330.5816349368174</v>
      </c>
    </row>
    <row r="789" spans="1:10" x14ac:dyDescent="0.25">
      <c r="A789" s="26"/>
      <c r="B789" s="34">
        <f t="shared" si="12"/>
        <v>773</v>
      </c>
      <c r="C789" s="35" t="s">
        <v>796</v>
      </c>
      <c r="D789" s="36" t="str">
        <f>+"Torre de suspensión tipo S"&amp;IF(MID(C789,3,3)="220","C",IF(MID(C789,3,3)="138","S",""))&amp;IF(MID(C789,10,1)="D",2,1)&amp;" (5°)Tipo S"&amp;IF(MID(C789,3,3)="220","C",IF(MID(C789,3,3)="138","S",""))&amp;IF(MID(C789,10,1)="D",2,1)&amp;RIGHT(C789,2)</f>
        <v>Torre de suspensión tipo S1 (5°)Tipo S1±0</v>
      </c>
      <c r="E789" s="37" t="s">
        <v>2918</v>
      </c>
      <c r="F789" s="38">
        <v>0</v>
      </c>
      <c r="G789" s="39">
        <f>VLOOKUP(C789,'[14]Resumen Peso'!$B$1:$D$65536,3,0)*$C$14</f>
        <v>3416.512529580953</v>
      </c>
      <c r="H789" s="40"/>
      <c r="I789" s="41"/>
      <c r="J789" s="42">
        <f>+VLOOKUP(C789,'[14]Resumen Peso'!$B$1:$D$65536,3,0)</f>
        <v>2621.5766422236416</v>
      </c>
    </row>
    <row r="790" spans="1:10" x14ac:dyDescent="0.25">
      <c r="A790" s="26"/>
      <c r="B790" s="34">
        <f t="shared" si="12"/>
        <v>774</v>
      </c>
      <c r="C790" s="35" t="s">
        <v>797</v>
      </c>
      <c r="D790" s="36" t="str">
        <f>+"Torre de suspensión tipo S"&amp;IF(MID(C790,3,3)="220","C",IF(MID(C790,3,3)="138","S",""))&amp;IF(MID(C790,10,1)="D",2,1)&amp;" (5°)Tipo S"&amp;IF(MID(C790,3,3)="220","C",IF(MID(C790,3,3)="138","S",""))&amp;IF(MID(C790,10,1)="D",2,1)&amp;RIGHT(C790,2)</f>
        <v>Torre de suspensión tipo S1 (5°)Tipo S1+3</v>
      </c>
      <c r="E790" s="37" t="s">
        <v>2918</v>
      </c>
      <c r="F790" s="38">
        <v>0</v>
      </c>
      <c r="G790" s="39">
        <f>VLOOKUP(C790,'[14]Resumen Peso'!$B$1:$D$65536,3,0)*$C$14</f>
        <v>3792.328907834858</v>
      </c>
      <c r="H790" s="40"/>
      <c r="I790" s="41"/>
      <c r="J790" s="42">
        <f>+VLOOKUP(C790,'[14]Resumen Peso'!$B$1:$D$65536,3,0)</f>
        <v>2909.9500728682424</v>
      </c>
    </row>
    <row r="791" spans="1:10" x14ac:dyDescent="0.25">
      <c r="A791" s="26"/>
      <c r="B791" s="34">
        <f t="shared" si="12"/>
        <v>775</v>
      </c>
      <c r="C791" s="35" t="s">
        <v>798</v>
      </c>
      <c r="D791" s="36" t="str">
        <f>+"Torre de suspensión tipo S"&amp;IF(MID(C791,3,3)="220","C",IF(MID(C791,3,3)="138","S",""))&amp;IF(MID(C791,10,1)="D",2,1)&amp;" (5°)Tipo S"&amp;IF(MID(C791,3,3)="220","C",IF(MID(C791,3,3)="138","S",""))&amp;IF(MID(C791,10,1)="D",2,1)&amp;RIGHT(C791,2)</f>
        <v>Torre de suspensión tipo S1 (5°)Tipo S1+6</v>
      </c>
      <c r="E791" s="37" t="s">
        <v>2918</v>
      </c>
      <c r="F791" s="38">
        <v>0</v>
      </c>
      <c r="G791" s="39">
        <f>VLOOKUP(C791,'[14]Resumen Peso'!$B$1:$D$65536,3,0)*$C$14</f>
        <v>4168.145286088763</v>
      </c>
      <c r="H791" s="40"/>
      <c r="I791" s="41"/>
      <c r="J791" s="42">
        <f>+VLOOKUP(C791,'[14]Resumen Peso'!$B$1:$D$65536,3,0)</f>
        <v>3198.3235035128428</v>
      </c>
    </row>
    <row r="792" spans="1:10" x14ac:dyDescent="0.25">
      <c r="A792" s="26"/>
      <c r="B792" s="34">
        <f t="shared" si="12"/>
        <v>776</v>
      </c>
      <c r="C792" s="35" t="s">
        <v>799</v>
      </c>
      <c r="D792" s="36" t="str">
        <f>+"Torre de ángulo menor tipo A"&amp;IF(MID(C792,3,3)="220","C",IF(MID(C792,3,3)="138","S",""))&amp;IF(MID(C792,10,1)="D",2,1)&amp;" (30°)Tipo A"&amp;IF(MID(C792,3,3)="220","C",IF(MID(C792,3,3)="138","S",""))&amp;IF(MID(C792,10,1)="D",2,1)&amp;RIGHT(C792,2)</f>
        <v>Torre de ángulo menor tipo A1 (30°)Tipo A1-3</v>
      </c>
      <c r="E792" s="37" t="s">
        <v>2918</v>
      </c>
      <c r="F792" s="38">
        <v>0</v>
      </c>
      <c r="G792" s="39">
        <f>VLOOKUP(C792,'[14]Resumen Peso'!$B$1:$D$65536,3,0)*$C$14</f>
        <v>4672.8256839334017</v>
      </c>
      <c r="H792" s="40"/>
      <c r="I792" s="41"/>
      <c r="J792" s="42">
        <f>+VLOOKUP(C792,'[14]Resumen Peso'!$B$1:$D$65536,3,0)</f>
        <v>3585.5775619488345</v>
      </c>
    </row>
    <row r="793" spans="1:10" x14ac:dyDescent="0.25">
      <c r="A793" s="26"/>
      <c r="B793" s="34">
        <f t="shared" si="12"/>
        <v>777</v>
      </c>
      <c r="C793" s="35" t="s">
        <v>800</v>
      </c>
      <c r="D793" s="36" t="str">
        <f>+"Torre de ángulo menor tipo A"&amp;IF(MID(C793,3,3)="220","C",IF(MID(C793,3,3)="138","S",""))&amp;IF(MID(C793,10,1)="D",2,1)&amp;" (30°)Tipo A"&amp;IF(MID(C793,3,3)="220","C",IF(MID(C793,3,3)="138","S",""))&amp;IF(MID(C793,10,1)="D",2,1)&amp;RIGHT(C793,2)</f>
        <v>Torre de ángulo menor tipo A1 (30°)Tipo A1±0</v>
      </c>
      <c r="E793" s="37" t="s">
        <v>2918</v>
      </c>
      <c r="F793" s="38">
        <v>0</v>
      </c>
      <c r="G793" s="39">
        <f>VLOOKUP(C793,'[14]Resumen Peso'!$B$1:$D$65536,3,0)*$C$14</f>
        <v>5186.2660199038864</v>
      </c>
      <c r="H793" s="40"/>
      <c r="I793" s="41"/>
      <c r="J793" s="42">
        <f>+VLOOKUP(C793,'[14]Resumen Peso'!$B$1:$D$65536,3,0)</f>
        <v>3979.5533428954877</v>
      </c>
    </row>
    <row r="794" spans="1:10" x14ac:dyDescent="0.25">
      <c r="A794" s="26"/>
      <c r="B794" s="34">
        <f t="shared" si="12"/>
        <v>778</v>
      </c>
      <c r="C794" s="35" t="s">
        <v>801</v>
      </c>
      <c r="D794" s="36" t="str">
        <f>+"Torre de ángulo menor tipo A"&amp;IF(MID(C794,3,3)="220","C",IF(MID(C794,3,3)="138","S",""))&amp;IF(MID(C794,10,1)="D",2,1)&amp;" (30°)Tipo A"&amp;IF(MID(C794,3,3)="220","C",IF(MID(C794,3,3)="138","S",""))&amp;IF(MID(C794,10,1)="D",2,1)&amp;RIGHT(C794,2)</f>
        <v>Torre de ángulo menor tipo A1 (30°)Tipo A1+3</v>
      </c>
      <c r="E794" s="37" t="s">
        <v>2918</v>
      </c>
      <c r="F794" s="38">
        <v>0</v>
      </c>
      <c r="G794" s="39">
        <f>VLOOKUP(C794,'[14]Resumen Peso'!$B$1:$D$65536,3,0)*$C$14</f>
        <v>5699.7063558743703</v>
      </c>
      <c r="H794" s="40"/>
      <c r="I794" s="41"/>
      <c r="J794" s="42">
        <f>+VLOOKUP(C794,'[14]Resumen Peso'!$B$1:$D$65536,3,0)</f>
        <v>4373.5291238421405</v>
      </c>
    </row>
    <row r="795" spans="1:10" x14ac:dyDescent="0.25">
      <c r="A795" s="26"/>
      <c r="B795" s="34">
        <f t="shared" si="12"/>
        <v>779</v>
      </c>
      <c r="C795" s="35" t="s">
        <v>802</v>
      </c>
      <c r="D795" s="36" t="str">
        <f>+"Torre de ángulo mayor tipo B"&amp;IF(MID(C795,3,3)="220","C",IF(MID(C795,3,3)="138","S",""))&amp;IF(MID(C795,10,1)="D",2,1)&amp;" (65°)Tipo B"&amp;IF(MID(C795,3,3)="220","C",IF(MID(C795,3,3)="138","S",""))&amp;IF(MID(C795,10,1)="D",2,1)&amp;RIGHT(C795,2)</f>
        <v>Torre de ángulo mayor tipo B1 (65°)Tipo B1-3</v>
      </c>
      <c r="E795" s="37" t="s">
        <v>2918</v>
      </c>
      <c r="F795" s="38">
        <v>0</v>
      </c>
      <c r="G795" s="39">
        <f>VLOOKUP(C795,'[14]Resumen Peso'!$B$1:$D$65536,3,0)*$C$14</f>
        <v>6305.9393634729768</v>
      </c>
      <c r="H795" s="40"/>
      <c r="I795" s="41"/>
      <c r="J795" s="42">
        <f>+VLOOKUP(C795,'[14]Resumen Peso'!$B$1:$D$65536,3,0)</f>
        <v>4838.7070731998811</v>
      </c>
    </row>
    <row r="796" spans="1:10" x14ac:dyDescent="0.25">
      <c r="A796" s="26"/>
      <c r="B796" s="34">
        <f t="shared" si="12"/>
        <v>780</v>
      </c>
      <c r="C796" s="35" t="s">
        <v>803</v>
      </c>
      <c r="D796" s="36" t="str">
        <f>+"Torre de ángulo mayor tipo B"&amp;IF(MID(C796,3,3)="220","C",IF(MID(C796,3,3)="138","S",""))&amp;IF(MID(C796,10,1)="D",2,1)&amp;" (65°)Tipo B"&amp;IF(MID(C796,3,3)="220","C",IF(MID(C796,3,3)="138","S",""))&amp;IF(MID(C796,10,1)="D",2,1)&amp;RIGHT(C796,2)</f>
        <v>Torre de ángulo mayor tipo B1 (65°)Tipo B1±0</v>
      </c>
      <c r="E796" s="37" t="s">
        <v>2918</v>
      </c>
      <c r="F796" s="38">
        <v>0</v>
      </c>
      <c r="G796" s="39">
        <f>VLOOKUP(C796,'[14]Resumen Peso'!$B$1:$D$65536,3,0)*$C$14</f>
        <v>7022.2041909498621</v>
      </c>
      <c r="H796" s="40"/>
      <c r="I796" s="41"/>
      <c r="J796" s="42">
        <f>+VLOOKUP(C796,'[14]Resumen Peso'!$B$1:$D$65536,3,0)</f>
        <v>5388.3152262804906</v>
      </c>
    </row>
    <row r="797" spans="1:10" x14ac:dyDescent="0.25">
      <c r="A797" s="26"/>
      <c r="B797" s="34">
        <f t="shared" si="12"/>
        <v>781</v>
      </c>
      <c r="C797" s="35" t="s">
        <v>804</v>
      </c>
      <c r="D797" s="36" t="str">
        <f>+"Torre de ángulo mayor tipo B"&amp;IF(MID(C797,3,3)="220","C",IF(MID(C797,3,3)="138","S",""))&amp;IF(MID(C797,10,1)="D",2,1)&amp;" (65°)Tipo B"&amp;IF(MID(C797,3,3)="220","C",IF(MID(C797,3,3)="138","S",""))&amp;IF(MID(C797,10,1)="D",2,1)&amp;RIGHT(C797,2)</f>
        <v>Torre de ángulo mayor tipo B1 (65°)Tipo B1+3</v>
      </c>
      <c r="E797" s="37" t="s">
        <v>2918</v>
      </c>
      <c r="F797" s="38">
        <v>0</v>
      </c>
      <c r="G797" s="39">
        <f>VLOOKUP(C797,'[14]Resumen Peso'!$B$1:$D$65536,3,0)*$C$14</f>
        <v>7864.8686938638466</v>
      </c>
      <c r="H797" s="40"/>
      <c r="I797" s="41"/>
      <c r="J797" s="42">
        <f>+VLOOKUP(C797,'[14]Resumen Peso'!$B$1:$D$65536,3,0)</f>
        <v>6034.9130534341502</v>
      </c>
    </row>
    <row r="798" spans="1:10" x14ac:dyDescent="0.25">
      <c r="A798" s="26"/>
      <c r="B798" s="34">
        <f t="shared" si="12"/>
        <v>782</v>
      </c>
      <c r="C798" s="35" t="s">
        <v>805</v>
      </c>
      <c r="D798" s="36" t="str">
        <f>+"Torre de anclaje, retención intermedia y terminal (15°) Tipo R"&amp;IF(MID(C798,3,3)="220","C",IF(MID(C798,3,3)="138","S",""))&amp;IF(MID(C798,10,1)="D",2,1)&amp;RIGHT(C798,2)</f>
        <v>Torre de anclaje, retención intermedia y terminal (15°) Tipo R1-3</v>
      </c>
      <c r="E798" s="37" t="s">
        <v>2918</v>
      </c>
      <c r="F798" s="38">
        <v>0</v>
      </c>
      <c r="G798" s="39">
        <f>VLOOKUP(C798,'[14]Resumen Peso'!$B$1:$D$65536,3,0)*$C$14</f>
        <v>8119.3042183145317</v>
      </c>
      <c r="H798" s="40"/>
      <c r="I798" s="41"/>
      <c r="J798" s="42">
        <f>+VLOOKUP(C798,'[14]Resumen Peso'!$B$1:$D$65536,3,0)</f>
        <v>6230.1478790279698</v>
      </c>
    </row>
    <row r="799" spans="1:10" x14ac:dyDescent="0.25">
      <c r="A799" s="26"/>
      <c r="B799" s="34">
        <f t="shared" si="12"/>
        <v>783</v>
      </c>
      <c r="C799" s="35" t="s">
        <v>806</v>
      </c>
      <c r="D799" s="36" t="str">
        <f>+"Torre de anclaje, retención intermedia y terminal (15°) Tipo R"&amp;IF(MID(C799,3,3)="220","C",IF(MID(C799,3,3)="138","S",""))&amp;IF(MID(C799,10,1)="D",2,1)&amp;RIGHT(C799,2)</f>
        <v>Torre de anclaje, retención intermedia y terminal (15°) Tipo R1±0</v>
      </c>
      <c r="E799" s="37" t="s">
        <v>2918</v>
      </c>
      <c r="F799" s="38">
        <v>0</v>
      </c>
      <c r="G799" s="39">
        <f>VLOOKUP(C799,'[14]Resumen Peso'!$B$1:$D$65536,3,0)*$C$14</f>
        <v>9051.6212021343708</v>
      </c>
      <c r="H799" s="40"/>
      <c r="I799" s="41"/>
      <c r="J799" s="42">
        <f>+VLOOKUP(C799,'[14]Resumen Peso'!$B$1:$D$65536,3,0)</f>
        <v>6945.5383266755516</v>
      </c>
    </row>
    <row r="800" spans="1:10" x14ac:dyDescent="0.25">
      <c r="A800" s="26"/>
      <c r="B800" s="34">
        <f t="shared" si="12"/>
        <v>784</v>
      </c>
      <c r="C800" s="35" t="s">
        <v>807</v>
      </c>
      <c r="D800" s="36" t="str">
        <f>+"Torre de anclaje, retención intermedia y terminal (15°) Tipo R"&amp;IF(MID(C800,3,3)="220","C",IF(MID(C800,3,3)="138","S",""))&amp;IF(MID(C800,10,1)="D",2,1)&amp;RIGHT(C800,2)</f>
        <v>Torre de anclaje, retención intermedia y terminal (15°) Tipo R1+3</v>
      </c>
      <c r="E800" s="37" t="s">
        <v>2918</v>
      </c>
      <c r="F800" s="38">
        <v>0</v>
      </c>
      <c r="G800" s="39">
        <f>VLOOKUP(C800,'[14]Resumen Peso'!$B$1:$D$65536,3,0)*$C$14</f>
        <v>9983.9381859542118</v>
      </c>
      <c r="H800" s="40"/>
      <c r="I800" s="41"/>
      <c r="J800" s="42">
        <f>+VLOOKUP(C800,'[14]Resumen Peso'!$B$1:$D$65536,3,0)</f>
        <v>7660.9287743231334</v>
      </c>
    </row>
    <row r="801" spans="1:10" x14ac:dyDescent="0.25">
      <c r="A801" s="26"/>
      <c r="B801" s="34">
        <f t="shared" si="12"/>
        <v>785</v>
      </c>
      <c r="C801" s="35" t="s">
        <v>808</v>
      </c>
      <c r="D801" s="36" t="str">
        <f>+"Torre de suspensión tipo S"&amp;IF(MID(C801,3,3)="220","C",IF(MID(C801,3,3)="138","S",""))&amp;IF(MID(C801,10,1)="D",2,1)&amp;" (5°)Tipo S"&amp;IF(MID(C801,3,3)="220","C",IF(MID(C801,3,3)="138","S",""))&amp;IF(MID(C801,10,1)="D",2,1)&amp;RIGHT(C801,2)</f>
        <v>Torre de suspensión tipo S2 (5°)Tipo S2-6</v>
      </c>
      <c r="E801" s="37" t="s">
        <v>2918</v>
      </c>
      <c r="F801" s="38">
        <v>0</v>
      </c>
      <c r="G801" s="39">
        <f>VLOOKUP(C801,'[14]Resumen Peso'!$B$1:$D$65536,3,0)*$C$14</f>
        <v>4174.0329060721369</v>
      </c>
      <c r="H801" s="40"/>
      <c r="I801" s="41"/>
      <c r="J801" s="42">
        <f>+VLOOKUP(C801,'[14]Resumen Peso'!$B$1:$D$65536,3,0)</f>
        <v>3202.8412235250084</v>
      </c>
    </row>
    <row r="802" spans="1:10" x14ac:dyDescent="0.25">
      <c r="A802" s="26"/>
      <c r="B802" s="34">
        <f t="shared" si="12"/>
        <v>786</v>
      </c>
      <c r="C802" s="35" t="s">
        <v>809</v>
      </c>
      <c r="D802" s="36" t="str">
        <f>+"Torre de suspensión tipo S"&amp;IF(MID(C802,3,3)="220","C",IF(MID(C802,3,3)="138","S",""))&amp;IF(MID(C802,10,1)="D",2,1)&amp;" (5°)Tipo S"&amp;IF(MID(C802,3,3)="220","C",IF(MID(C802,3,3)="138","S",""))&amp;IF(MID(C802,10,1)="D",2,1)&amp;RIGHT(C802,2)</f>
        <v>Torre de suspensión tipo S2 (5°)Tipo S2-3</v>
      </c>
      <c r="E802" s="37" t="s">
        <v>2918</v>
      </c>
      <c r="F802" s="38">
        <v>0</v>
      </c>
      <c r="G802" s="39">
        <f>VLOOKUP(C802,'[14]Resumen Peso'!$B$1:$D$65536,3,0)*$C$14</f>
        <v>4775.6953069473993</v>
      </c>
      <c r="H802" s="40"/>
      <c r="I802" s="41"/>
      <c r="J802" s="42">
        <f>+VLOOKUP(C802,'[14]Resumen Peso'!$B$1:$D$65536,3,0)</f>
        <v>3664.5120305196037</v>
      </c>
    </row>
    <row r="803" spans="1:10" x14ac:dyDescent="0.25">
      <c r="A803" s="26"/>
      <c r="B803" s="34">
        <f t="shared" si="12"/>
        <v>787</v>
      </c>
      <c r="C803" s="35" t="s">
        <v>810</v>
      </c>
      <c r="D803" s="36" t="str">
        <f>+"Torre de suspensión tipo S"&amp;IF(MID(C803,3,3)="220","C",IF(MID(C803,3,3)="138","S",""))&amp;IF(MID(C803,10,1)="D",2,1)&amp;" (5°)Tipo S"&amp;IF(MID(C803,3,3)="220","C",IF(MID(C803,3,3)="138","S",""))&amp;IF(MID(C803,10,1)="D",2,1)&amp;RIGHT(C803,2)</f>
        <v>Torre de suspensión tipo S2 (5°)Tipo S2±0</v>
      </c>
      <c r="E803" s="37" t="s">
        <v>2918</v>
      </c>
      <c r="F803" s="38">
        <v>0</v>
      </c>
      <c r="G803" s="39">
        <f>VLOOKUP(C803,'[14]Resumen Peso'!$B$1:$D$65536,3,0)*$C$14</f>
        <v>5371.9857221005614</v>
      </c>
      <c r="H803" s="40"/>
      <c r="I803" s="41"/>
      <c r="J803" s="42">
        <f>+VLOOKUP(C803,'[14]Resumen Peso'!$B$1:$D$65536,3,0)</f>
        <v>4122.0607767374622</v>
      </c>
    </row>
    <row r="804" spans="1:10" x14ac:dyDescent="0.25">
      <c r="A804" s="26"/>
      <c r="B804" s="34">
        <f t="shared" si="12"/>
        <v>788</v>
      </c>
      <c r="C804" s="35" t="s">
        <v>811</v>
      </c>
      <c r="D804" s="36" t="str">
        <f>+"Torre de suspensión tipo S"&amp;IF(MID(C804,3,3)="220","C",IF(MID(C804,3,3)="138","S",""))&amp;IF(MID(C804,10,1)="D",2,1)&amp;" (5°)Tipo S"&amp;IF(MID(C804,3,3)="220","C",IF(MID(C804,3,3)="138","S",""))&amp;IF(MID(C804,10,1)="D",2,1)&amp;RIGHT(C804,2)</f>
        <v>Torre de suspensión tipo S2 (5°)Tipo S2+3</v>
      </c>
      <c r="E804" s="37" t="s">
        <v>2918</v>
      </c>
      <c r="F804" s="38">
        <v>0</v>
      </c>
      <c r="G804" s="39">
        <f>VLOOKUP(C804,'[14]Resumen Peso'!$B$1:$D$65536,3,0)*$C$14</f>
        <v>5962.9041515316248</v>
      </c>
      <c r="H804" s="40"/>
      <c r="I804" s="41"/>
      <c r="J804" s="42">
        <f>+VLOOKUP(C804,'[14]Resumen Peso'!$B$1:$D$65536,3,0)</f>
        <v>4575.4874621785839</v>
      </c>
    </row>
    <row r="805" spans="1:10" x14ac:dyDescent="0.25">
      <c r="A805" s="26"/>
      <c r="B805" s="34">
        <f t="shared" si="12"/>
        <v>789</v>
      </c>
      <c r="C805" s="35" t="s">
        <v>812</v>
      </c>
      <c r="D805" s="36" t="str">
        <f>+"Torre de suspensión tipo S"&amp;IF(MID(C805,3,3)="220","C",IF(MID(C805,3,3)="138","S",""))&amp;IF(MID(C805,10,1)="D",2,1)&amp;" (5°)Tipo S"&amp;IF(MID(C805,3,3)="220","C",IF(MID(C805,3,3)="138","S",""))&amp;IF(MID(C805,10,1)="D",2,1)&amp;RIGHT(C805,2)</f>
        <v>Torre de suspensión tipo S2 (5°)Tipo S2+6</v>
      </c>
      <c r="E805" s="37" t="s">
        <v>2918</v>
      </c>
      <c r="F805" s="38">
        <v>0</v>
      </c>
      <c r="G805" s="39">
        <f>VLOOKUP(C805,'[14]Resumen Peso'!$B$1:$D$65536,3,0)*$C$14</f>
        <v>6553.8225809626847</v>
      </c>
      <c r="H805" s="40"/>
      <c r="I805" s="41"/>
      <c r="J805" s="42">
        <f>+VLOOKUP(C805,'[14]Resumen Peso'!$B$1:$D$65536,3,0)</f>
        <v>5028.9141476197037</v>
      </c>
    </row>
    <row r="806" spans="1:10" x14ac:dyDescent="0.25">
      <c r="A806" s="26"/>
      <c r="B806" s="34">
        <f t="shared" si="12"/>
        <v>790</v>
      </c>
      <c r="C806" s="35" t="s">
        <v>813</v>
      </c>
      <c r="D806" s="36" t="str">
        <f>+"Torre de ángulo menor tipo A"&amp;IF(MID(C806,3,3)="220","C",IF(MID(C806,3,3)="138","S",""))&amp;IF(MID(C806,10,1)="D",2,1)&amp;" (30°)Tipo A"&amp;IF(MID(C806,3,3)="220","C",IF(MID(C806,3,3)="138","S",""))&amp;IF(MID(C806,10,1)="D",2,1)&amp;RIGHT(C806,2)</f>
        <v>Torre de ángulo menor tipo A2 (30°)Tipo A2-3</v>
      </c>
      <c r="E806" s="37" t="s">
        <v>2918</v>
      </c>
      <c r="F806" s="38">
        <v>0</v>
      </c>
      <c r="G806" s="39">
        <f>VLOOKUP(C806,'[14]Resumen Peso'!$B$1:$D$65536,3,0)*$C$14</f>
        <v>7347.3615678599372</v>
      </c>
      <c r="H806" s="40"/>
      <c r="I806" s="41"/>
      <c r="J806" s="42">
        <f>+VLOOKUP(C806,'[14]Resumen Peso'!$B$1:$D$65536,3,0)</f>
        <v>5637.8167214378091</v>
      </c>
    </row>
    <row r="807" spans="1:10" x14ac:dyDescent="0.25">
      <c r="A807" s="26"/>
      <c r="B807" s="34">
        <f t="shared" si="12"/>
        <v>791</v>
      </c>
      <c r="C807" s="35" t="s">
        <v>814</v>
      </c>
      <c r="D807" s="36" t="str">
        <f>+"Torre de ángulo menor tipo A"&amp;IF(MID(C807,3,3)="220","C",IF(MID(C807,3,3)="138","S",""))&amp;IF(MID(C807,10,1)="D",2,1)&amp;" (30°)Tipo A"&amp;IF(MID(C807,3,3)="220","C",IF(MID(C807,3,3)="138","S",""))&amp;IF(MID(C807,10,1)="D",2,1)&amp;RIGHT(C807,2)</f>
        <v>Torre de ángulo menor tipo A2 (30°)Tipo A2±0</v>
      </c>
      <c r="E807" s="37" t="s">
        <v>2918</v>
      </c>
      <c r="F807" s="38">
        <v>0</v>
      </c>
      <c r="G807" s="39">
        <f>VLOOKUP(C807,'[14]Resumen Peso'!$B$1:$D$65536,3,0)*$C$14</f>
        <v>8154.6743261486527</v>
      </c>
      <c r="H807" s="40"/>
      <c r="I807" s="41"/>
      <c r="J807" s="42">
        <f>+VLOOKUP(C807,'[14]Resumen Peso'!$B$1:$D$65536,3,0)</f>
        <v>6257.2882590874678</v>
      </c>
    </row>
    <row r="808" spans="1:10" x14ac:dyDescent="0.25">
      <c r="A808" s="26"/>
      <c r="B808" s="34">
        <f t="shared" si="12"/>
        <v>792</v>
      </c>
      <c r="C808" s="35" t="s">
        <v>815</v>
      </c>
      <c r="D808" s="36" t="str">
        <f>+"Torre de ángulo menor tipo A"&amp;IF(MID(C808,3,3)="220","C",IF(MID(C808,3,3)="138","S",""))&amp;IF(MID(C808,10,1)="D",2,1)&amp;" (30°)Tipo A"&amp;IF(MID(C808,3,3)="220","C",IF(MID(C808,3,3)="138","S",""))&amp;IF(MID(C808,10,1)="D",2,1)&amp;RIGHT(C808,2)</f>
        <v>Torre de ángulo menor tipo A2 (30°)Tipo A2+3</v>
      </c>
      <c r="E808" s="37" t="s">
        <v>2918</v>
      </c>
      <c r="F808" s="38">
        <v>0</v>
      </c>
      <c r="G808" s="39">
        <f>VLOOKUP(C808,'[14]Resumen Peso'!$B$1:$D$65536,3,0)*$C$14</f>
        <v>8961.987084437369</v>
      </c>
      <c r="H808" s="40"/>
      <c r="I808" s="41"/>
      <c r="J808" s="42">
        <f>+VLOOKUP(C808,'[14]Resumen Peso'!$B$1:$D$65536,3,0)</f>
        <v>6876.7597967371266</v>
      </c>
    </row>
    <row r="809" spans="1:10" x14ac:dyDescent="0.25">
      <c r="A809" s="26"/>
      <c r="B809" s="34">
        <f t="shared" si="12"/>
        <v>793</v>
      </c>
      <c r="C809" s="35" t="s">
        <v>816</v>
      </c>
      <c r="D809" s="36" t="str">
        <f>+"Torre de ángulo mayor tipo B"&amp;IF(MID(C809,3,3)="220","C",IF(MID(C809,3,3)="138","S",""))&amp;IF(MID(C809,10,1)="D",2,1)&amp;" (65°)Tipo B"&amp;IF(MID(C809,3,3)="220","C",IF(MID(C809,3,3)="138","S",""))&amp;IF(MID(C809,10,1)="D",2,1)&amp;RIGHT(C809,2)</f>
        <v>Torre de ángulo mayor tipo B2 (65°)Tipo B2-3</v>
      </c>
      <c r="E809" s="37" t="s">
        <v>2918</v>
      </c>
      <c r="F809" s="38">
        <v>0</v>
      </c>
      <c r="G809" s="39">
        <f>VLOOKUP(C809,'[14]Resumen Peso'!$B$1:$D$65536,3,0)*$C$14</f>
        <v>9915.2032757695397</v>
      </c>
      <c r="H809" s="40"/>
      <c r="I809" s="41"/>
      <c r="J809" s="42">
        <f>+VLOOKUP(C809,'[14]Resumen Peso'!$B$1:$D$65536,3,0)</f>
        <v>7608.1867359183807</v>
      </c>
    </row>
    <row r="810" spans="1:10" x14ac:dyDescent="0.25">
      <c r="A810" s="26"/>
      <c r="B810" s="34">
        <f t="shared" si="12"/>
        <v>794</v>
      </c>
      <c r="C810" s="35" t="s">
        <v>817</v>
      </c>
      <c r="D810" s="36" t="str">
        <f>+"Torre de ángulo mayor tipo B"&amp;IF(MID(C810,3,3)="220","C",IF(MID(C810,3,3)="138","S",""))&amp;IF(MID(C810,10,1)="D",2,1)&amp;" (65°)Tipo B"&amp;IF(MID(C810,3,3)="220","C",IF(MID(C810,3,3)="138","S",""))&amp;IF(MID(C810,10,1)="D",2,1)&amp;RIGHT(C810,2)</f>
        <v>Torre de ángulo mayor tipo B2 (65°)Tipo B2±0</v>
      </c>
      <c r="E810" s="37" t="s">
        <v>2918</v>
      </c>
      <c r="F810" s="38">
        <v>0</v>
      </c>
      <c r="G810" s="39">
        <f>VLOOKUP(C810,'[14]Resumen Peso'!$B$1:$D$65536,3,0)*$C$14</f>
        <v>11041.429037605278</v>
      </c>
      <c r="H810" s="40"/>
      <c r="I810" s="41"/>
      <c r="J810" s="42">
        <f>+VLOOKUP(C810,'[14]Resumen Peso'!$B$1:$D$65536,3,0)</f>
        <v>8472.3683028044325</v>
      </c>
    </row>
    <row r="811" spans="1:10" x14ac:dyDescent="0.25">
      <c r="A811" s="26"/>
      <c r="B811" s="34">
        <f t="shared" si="12"/>
        <v>795</v>
      </c>
      <c r="C811" s="35" t="s">
        <v>818</v>
      </c>
      <c r="D811" s="36" t="str">
        <f>+"Torre de ángulo mayor tipo B"&amp;IF(MID(C811,3,3)="220","C",IF(MID(C811,3,3)="138","S",""))&amp;IF(MID(C811,10,1)="D",2,1)&amp;" (65°)Tipo B"&amp;IF(MID(C811,3,3)="220","C",IF(MID(C811,3,3)="138","S",""))&amp;IF(MID(C811,10,1)="D",2,1)&amp;RIGHT(C811,2)</f>
        <v>Torre de ángulo mayor tipo B2 (65°)Tipo B2+3</v>
      </c>
      <c r="E811" s="37" t="s">
        <v>2918</v>
      </c>
      <c r="F811" s="38">
        <v>0</v>
      </c>
      <c r="G811" s="39">
        <f>VLOOKUP(C811,'[14]Resumen Peso'!$B$1:$D$65536,3,0)*$C$14</f>
        <v>12366.400522117912</v>
      </c>
      <c r="H811" s="40"/>
      <c r="I811" s="41"/>
      <c r="J811" s="42">
        <f>+VLOOKUP(C811,'[14]Resumen Peso'!$B$1:$D$65536,3,0)</f>
        <v>9489.0524991409657</v>
      </c>
    </row>
    <row r="812" spans="1:10" x14ac:dyDescent="0.25">
      <c r="A812" s="26"/>
      <c r="B812" s="34">
        <f t="shared" si="12"/>
        <v>796</v>
      </c>
      <c r="C812" s="35" t="s">
        <v>819</v>
      </c>
      <c r="D812" s="36" t="str">
        <f>+"Torre de anclaje, retención intermedia y terminal (15°) Tipo R"&amp;IF(MID(C812,3,3)="220","C",IF(MID(C812,3,3)="138","S",""))&amp;IF(MID(C812,10,1)="D",2,1)&amp;RIGHT(C812,2)</f>
        <v>Torre de anclaje, retención intermedia y terminal (15°) Tipo R2-3</v>
      </c>
      <c r="E812" s="37" t="s">
        <v>2918</v>
      </c>
      <c r="F812" s="38">
        <v>0</v>
      </c>
      <c r="G812" s="39">
        <f>VLOOKUP(C812,'[14]Resumen Peso'!$B$1:$D$65536,3,0)*$C$14</f>
        <v>12766.46462043746</v>
      </c>
      <c r="H812" s="40"/>
      <c r="I812" s="41"/>
      <c r="J812" s="42">
        <f>+VLOOKUP(C812,'[14]Resumen Peso'!$B$1:$D$65536,3,0)</f>
        <v>9796.0318198564764</v>
      </c>
    </row>
    <row r="813" spans="1:10" x14ac:dyDescent="0.25">
      <c r="A813" s="26"/>
      <c r="B813" s="34">
        <f t="shared" si="12"/>
        <v>797</v>
      </c>
      <c r="C813" s="35" t="s">
        <v>820</v>
      </c>
      <c r="D813" s="36" t="str">
        <f>+"Torre de anclaje, retención intermedia y terminal (15°) Tipo R"&amp;IF(MID(C813,3,3)="220","C",IF(MID(C813,3,3)="138","S",""))&amp;IF(MID(C813,10,1)="D",2,1)&amp;RIGHT(C813,2)</f>
        <v>Torre de anclaje, retención intermedia y terminal (15°) Tipo R2±0</v>
      </c>
      <c r="E813" s="37" t="s">
        <v>2918</v>
      </c>
      <c r="F813" s="38">
        <v>0</v>
      </c>
      <c r="G813" s="39">
        <f>VLOOKUP(C813,'[14]Resumen Peso'!$B$1:$D$65536,3,0)*$C$14</f>
        <v>14232.4020294732</v>
      </c>
      <c r="H813" s="40"/>
      <c r="I813" s="41"/>
      <c r="J813" s="42">
        <f>+VLOOKUP(C813,'[14]Resumen Peso'!$B$1:$D$65536,3,0)</f>
        <v>10920.882742314912</v>
      </c>
    </row>
    <row r="814" spans="1:10" x14ac:dyDescent="0.25">
      <c r="A814" s="26"/>
      <c r="B814" s="34">
        <f t="shared" si="12"/>
        <v>798</v>
      </c>
      <c r="C814" s="35" t="s">
        <v>821</v>
      </c>
      <c r="D814" s="36" t="str">
        <f>+"Torre de anclaje, retención intermedia y terminal (15°) Tipo R"&amp;IF(MID(C814,3,3)="220","C",IF(MID(C814,3,3)="138","S",""))&amp;IF(MID(C814,10,1)="D",2,1)&amp;RIGHT(C814,2)</f>
        <v>Torre de anclaje, retención intermedia y terminal (15°) Tipo R2+3</v>
      </c>
      <c r="E814" s="37" t="s">
        <v>2918</v>
      </c>
      <c r="F814" s="38">
        <v>0</v>
      </c>
      <c r="G814" s="39">
        <f>VLOOKUP(C814,'[14]Resumen Peso'!$B$1:$D$65536,3,0)*$C$14</f>
        <v>15698.33943850894</v>
      </c>
      <c r="H814" s="40"/>
      <c r="I814" s="41"/>
      <c r="J814" s="42">
        <f>+VLOOKUP(C814,'[14]Resumen Peso'!$B$1:$D$65536,3,0)</f>
        <v>12045.733664773348</v>
      </c>
    </row>
    <row r="815" spans="1:10" x14ac:dyDescent="0.25">
      <c r="A815" s="26"/>
      <c r="B815" s="34">
        <f t="shared" si="12"/>
        <v>799</v>
      </c>
      <c r="C815" s="35" t="s">
        <v>822</v>
      </c>
      <c r="D815" s="36" t="str">
        <f>+"Torre de suspensión tipo S"&amp;IF(MID(C815,3,3)="220","C",IF(MID(C815,3,3)="138","S",""))&amp;IF(MID(C815,10,1)="D",2,1)&amp;" (5°)Tipo S"&amp;IF(MID(C815,3,3)="220","C",IF(MID(C815,3,3)="138","S",""))&amp;IF(MID(C815,10,1)="D",2,1)&amp;RIGHT(C815,2)</f>
        <v>Torre de suspensión tipo S2 (5°)Tipo S2-6</v>
      </c>
      <c r="E815" s="37" t="s">
        <v>2918</v>
      </c>
      <c r="F815" s="38">
        <v>0</v>
      </c>
      <c r="G815" s="39">
        <f>VLOOKUP(C815,'[14]Resumen Peso'!$B$1:$D$65536,3,0)*$C$14</f>
        <v>3359.7985003006929</v>
      </c>
      <c r="H815" s="40"/>
      <c r="I815" s="41"/>
      <c r="J815" s="42">
        <f>+VLOOKUP(C815,'[14]Resumen Peso'!$B$1:$D$65536,3,0)</f>
        <v>2578.058530359508</v>
      </c>
    </row>
    <row r="816" spans="1:10" x14ac:dyDescent="0.25">
      <c r="A816" s="26"/>
      <c r="B816" s="34">
        <f t="shared" si="12"/>
        <v>800</v>
      </c>
      <c r="C816" s="35" t="s">
        <v>823</v>
      </c>
      <c r="D816" s="36" t="str">
        <f>+"Torre de suspensión tipo S"&amp;IF(MID(C816,3,3)="220","C",IF(MID(C816,3,3)="138","S",""))&amp;IF(MID(C816,10,1)="D",2,1)&amp;" (5°)Tipo S"&amp;IF(MID(C816,3,3)="220","C",IF(MID(C816,3,3)="138","S",""))&amp;IF(MID(C816,10,1)="D",2,1)&amp;RIGHT(C816,2)</f>
        <v>Torre de suspensión tipo S2 (5°)Tipo S2-3</v>
      </c>
      <c r="E816" s="37" t="s">
        <v>2918</v>
      </c>
      <c r="F816" s="38">
        <v>0</v>
      </c>
      <c r="G816" s="39">
        <f>VLOOKUP(C816,'[14]Resumen Peso'!$B$1:$D$65536,3,0)*$C$14</f>
        <v>3844.0937796233156</v>
      </c>
      <c r="H816" s="40"/>
      <c r="I816" s="41"/>
      <c r="J816" s="42">
        <f>+VLOOKUP(C816,'[14]Resumen Peso'!$B$1:$D$65536,3,0)</f>
        <v>2949.6705707716897</v>
      </c>
    </row>
    <row r="817" spans="1:10" x14ac:dyDescent="0.25">
      <c r="A817" s="26"/>
      <c r="B817" s="34">
        <f t="shared" si="12"/>
        <v>801</v>
      </c>
      <c r="C817" s="35" t="s">
        <v>824</v>
      </c>
      <c r="D817" s="36" t="str">
        <f>+"Torre de suspensión tipo S"&amp;IF(MID(C817,3,3)="220","C",IF(MID(C817,3,3)="138","S",""))&amp;IF(MID(C817,10,1)="D",2,1)&amp;" (5°)Tipo S"&amp;IF(MID(C817,3,3)="220","C",IF(MID(C817,3,3)="138","S",""))&amp;IF(MID(C817,10,1)="D",2,1)&amp;RIGHT(C817,2)</f>
        <v>Torre de suspensión tipo S2 (5°)Tipo S2±0</v>
      </c>
      <c r="E817" s="37" t="s">
        <v>2918</v>
      </c>
      <c r="F817" s="38">
        <v>0</v>
      </c>
      <c r="G817" s="39">
        <f>VLOOKUP(C817,'[14]Resumen Peso'!$B$1:$D$65536,3,0)*$C$14</f>
        <v>4324.0649939519853</v>
      </c>
      <c r="H817" s="40"/>
      <c r="I817" s="41"/>
      <c r="J817" s="42">
        <f>+VLOOKUP(C817,'[14]Resumen Peso'!$B$1:$D$65536,3,0)</f>
        <v>3317.9646465373335</v>
      </c>
    </row>
    <row r="818" spans="1:10" x14ac:dyDescent="0.25">
      <c r="A818" s="26"/>
      <c r="B818" s="34">
        <f t="shared" si="12"/>
        <v>802</v>
      </c>
      <c r="C818" s="35" t="s">
        <v>825</v>
      </c>
      <c r="D818" s="36" t="str">
        <f>+"Torre de suspensión tipo S"&amp;IF(MID(C818,3,3)="220","C",IF(MID(C818,3,3)="138","S",""))&amp;IF(MID(C818,10,1)="D",2,1)&amp;" (5°)Tipo S"&amp;IF(MID(C818,3,3)="220","C",IF(MID(C818,3,3)="138","S",""))&amp;IF(MID(C818,10,1)="D",2,1)&amp;RIGHT(C818,2)</f>
        <v>Torre de suspensión tipo S2 (5°)Tipo S2+3</v>
      </c>
      <c r="E818" s="37" t="s">
        <v>2918</v>
      </c>
      <c r="F818" s="38">
        <v>0</v>
      </c>
      <c r="G818" s="39">
        <f>VLOOKUP(C818,'[14]Resumen Peso'!$B$1:$D$65536,3,0)*$C$14</f>
        <v>4799.7121432867043</v>
      </c>
      <c r="H818" s="40"/>
      <c r="I818" s="41"/>
      <c r="J818" s="42">
        <f>+VLOOKUP(C818,'[14]Resumen Peso'!$B$1:$D$65536,3,0)</f>
        <v>3682.9407576564404</v>
      </c>
    </row>
    <row r="819" spans="1:10" x14ac:dyDescent="0.25">
      <c r="A819" s="26"/>
      <c r="B819" s="34">
        <f t="shared" si="12"/>
        <v>803</v>
      </c>
      <c r="C819" s="35" t="s">
        <v>826</v>
      </c>
      <c r="D819" s="36" t="str">
        <f>+"Torre de suspensión tipo S"&amp;IF(MID(C819,3,3)="220","C",IF(MID(C819,3,3)="138","S",""))&amp;IF(MID(C819,10,1)="D",2,1)&amp;" (5°)Tipo S"&amp;IF(MID(C819,3,3)="220","C",IF(MID(C819,3,3)="138","S",""))&amp;IF(MID(C819,10,1)="D",2,1)&amp;RIGHT(C819,2)</f>
        <v>Torre de suspensión tipo S2 (5°)Tipo S2+6</v>
      </c>
      <c r="E819" s="37" t="s">
        <v>2918</v>
      </c>
      <c r="F819" s="38">
        <v>0</v>
      </c>
      <c r="G819" s="39">
        <f>VLOOKUP(C819,'[14]Resumen Peso'!$B$1:$D$65536,3,0)*$C$14</f>
        <v>5275.3592926214224</v>
      </c>
      <c r="H819" s="40"/>
      <c r="I819" s="41"/>
      <c r="J819" s="42">
        <f>+VLOOKUP(C819,'[14]Resumen Peso'!$B$1:$D$65536,3,0)</f>
        <v>4047.9168687755468</v>
      </c>
    </row>
    <row r="820" spans="1:10" x14ac:dyDescent="0.25">
      <c r="A820" s="26"/>
      <c r="B820" s="34">
        <f t="shared" si="12"/>
        <v>804</v>
      </c>
      <c r="C820" s="35" t="s">
        <v>827</v>
      </c>
      <c r="D820" s="36" t="str">
        <f>+"Torre de ángulo menor tipo A"&amp;IF(MID(C820,3,3)="220","C",IF(MID(C820,3,3)="138","S",""))&amp;IF(MID(C820,10,1)="D",2,1)&amp;" (30°)Tipo A"&amp;IF(MID(C820,3,3)="220","C",IF(MID(C820,3,3)="138","S",""))&amp;IF(MID(C820,10,1)="D",2,1)&amp;RIGHT(C820,2)</f>
        <v>Torre de ángulo menor tipo A2 (30°)Tipo A2-3</v>
      </c>
      <c r="E820" s="37" t="s">
        <v>2918</v>
      </c>
      <c r="F820" s="38">
        <v>0</v>
      </c>
      <c r="G820" s="39">
        <f>VLOOKUP(C820,'[14]Resumen Peso'!$B$1:$D$65536,3,0)*$C$14</f>
        <v>5914.1015253980222</v>
      </c>
      <c r="H820" s="40"/>
      <c r="I820" s="41"/>
      <c r="J820" s="42">
        <f>+VLOOKUP(C820,'[14]Resumen Peso'!$B$1:$D$65536,3,0)</f>
        <v>4538.0399704327492</v>
      </c>
    </row>
    <row r="821" spans="1:10" x14ac:dyDescent="0.25">
      <c r="A821" s="26"/>
      <c r="B821" s="34">
        <f t="shared" si="12"/>
        <v>805</v>
      </c>
      <c r="C821" s="35" t="s">
        <v>828</v>
      </c>
      <c r="D821" s="36" t="str">
        <f>+"Torre de ángulo menor tipo A"&amp;IF(MID(C821,3,3)="220","C",IF(MID(C821,3,3)="138","S",""))&amp;IF(MID(C821,10,1)="D",2,1)&amp;" (30°)Tipo A"&amp;IF(MID(C821,3,3)="220","C",IF(MID(C821,3,3)="138","S",""))&amp;IF(MID(C821,10,1)="D",2,1)&amp;RIGHT(C821,2)</f>
        <v>Torre de ángulo menor tipo A2 (30°)Tipo A2±0</v>
      </c>
      <c r="E821" s="37" t="s">
        <v>2918</v>
      </c>
      <c r="F821" s="38">
        <v>0</v>
      </c>
      <c r="G821" s="39">
        <f>VLOOKUP(C821,'[14]Resumen Peso'!$B$1:$D$65536,3,0)*$C$14</f>
        <v>6563.9306608191146</v>
      </c>
      <c r="H821" s="40"/>
      <c r="I821" s="41"/>
      <c r="J821" s="42">
        <f>+VLOOKUP(C821,'[14]Resumen Peso'!$B$1:$D$65536,3,0)</f>
        <v>5036.6703334436725</v>
      </c>
    </row>
    <row r="822" spans="1:10" x14ac:dyDescent="0.25">
      <c r="A822" s="26"/>
      <c r="B822" s="34">
        <f t="shared" si="12"/>
        <v>806</v>
      </c>
      <c r="C822" s="35" t="s">
        <v>829</v>
      </c>
      <c r="D822" s="36" t="str">
        <f>+"Torre de ángulo menor tipo A"&amp;IF(MID(C822,3,3)="220","C",IF(MID(C822,3,3)="138","S",""))&amp;IF(MID(C822,10,1)="D",2,1)&amp;" (30°)Tipo A"&amp;IF(MID(C822,3,3)="220","C",IF(MID(C822,3,3)="138","S",""))&amp;IF(MID(C822,10,1)="D",2,1)&amp;RIGHT(C822,2)</f>
        <v>Torre de ángulo menor tipo A2 (30°)Tipo A2+3</v>
      </c>
      <c r="E822" s="37" t="s">
        <v>2918</v>
      </c>
      <c r="F822" s="38">
        <v>0</v>
      </c>
      <c r="G822" s="39">
        <f>VLOOKUP(C822,'[14]Resumen Peso'!$B$1:$D$65536,3,0)*$C$14</f>
        <v>7213.759796240206</v>
      </c>
      <c r="H822" s="40"/>
      <c r="I822" s="41"/>
      <c r="J822" s="42">
        <f>+VLOOKUP(C822,'[14]Resumen Peso'!$B$1:$D$65536,3,0)</f>
        <v>5535.3006964545957</v>
      </c>
    </row>
    <row r="823" spans="1:10" x14ac:dyDescent="0.25">
      <c r="A823" s="26"/>
      <c r="B823" s="34">
        <f t="shared" si="12"/>
        <v>807</v>
      </c>
      <c r="C823" s="35" t="s">
        <v>830</v>
      </c>
      <c r="D823" s="36" t="str">
        <f>+"Torre de ángulo mayor tipo B"&amp;IF(MID(C823,3,3)="220","C",IF(MID(C823,3,3)="138","S",""))&amp;IF(MID(C823,10,1)="D",2,1)&amp;" (65°)Tipo B"&amp;IF(MID(C823,3,3)="220","C",IF(MID(C823,3,3)="138","S",""))&amp;IF(MID(C823,10,1)="D",2,1)&amp;RIGHT(C823,2)</f>
        <v>Torre de ángulo mayor tipo B2 (65°)Tipo B2-3</v>
      </c>
      <c r="E823" s="37" t="s">
        <v>2918</v>
      </c>
      <c r="F823" s="38">
        <v>0</v>
      </c>
      <c r="G823" s="39">
        <f>VLOOKUP(C823,'[14]Resumen Peso'!$B$1:$D$65536,3,0)*$C$14</f>
        <v>7981.0307790446759</v>
      </c>
      <c r="H823" s="43"/>
      <c r="I823" s="41"/>
      <c r="J823" s="42">
        <f>+VLOOKUP(C823,'[14]Resumen Peso'!$B$1:$D$65536,3,0)</f>
        <v>6124.0471650714944</v>
      </c>
    </row>
    <row r="824" spans="1:10" x14ac:dyDescent="0.25">
      <c r="A824" s="26"/>
      <c r="B824" s="34">
        <f t="shared" si="12"/>
        <v>808</v>
      </c>
      <c r="C824" s="35" t="s">
        <v>831</v>
      </c>
      <c r="D824" s="36" t="str">
        <f>+"Torre de ángulo mayor tipo B"&amp;IF(MID(C824,3,3)="220","C",IF(MID(C824,3,3)="138","S",""))&amp;IF(MID(C824,10,1)="D",2,1)&amp;" (65°)Tipo B"&amp;IF(MID(C824,3,3)="220","C",IF(MID(C824,3,3)="138","S",""))&amp;IF(MID(C824,10,1)="D",2,1)&amp;RIGHT(C824,2)</f>
        <v>Torre de ángulo mayor tipo B2 (65°)Tipo B2±0</v>
      </c>
      <c r="E824" s="37" t="s">
        <v>2918</v>
      </c>
      <c r="F824" s="38">
        <v>0</v>
      </c>
      <c r="G824" s="39">
        <f>VLOOKUP(C824,'[14]Resumen Peso'!$B$1:$D$65536,3,0)*$C$14</f>
        <v>8887.562114749082</v>
      </c>
      <c r="H824" s="43"/>
      <c r="I824" s="41"/>
      <c r="J824" s="42">
        <f>+VLOOKUP(C824,'[14]Resumen Peso'!$B$1:$D$65536,3,0)</f>
        <v>6819.6516314827331</v>
      </c>
    </row>
    <row r="825" spans="1:10" x14ac:dyDescent="0.25">
      <c r="A825" s="26"/>
      <c r="B825" s="34">
        <f t="shared" si="12"/>
        <v>809</v>
      </c>
      <c r="C825" s="35" t="s">
        <v>832</v>
      </c>
      <c r="D825" s="36" t="str">
        <f>+"Torre de ángulo mayor tipo B"&amp;IF(MID(C825,3,3)="220","C",IF(MID(C825,3,3)="138","S",""))&amp;IF(MID(C825,10,1)="D",2,1)&amp;" (65°)Tipo B"&amp;IF(MID(C825,3,3)="220","C",IF(MID(C825,3,3)="138","S",""))&amp;IF(MID(C825,10,1)="D",2,1)&amp;RIGHT(C825,2)</f>
        <v>Torre de ángulo mayor tipo B2 (65°)Tipo B2+3</v>
      </c>
      <c r="E825" s="37" t="s">
        <v>2918</v>
      </c>
      <c r="F825" s="38">
        <v>0</v>
      </c>
      <c r="G825" s="39">
        <f>VLOOKUP(C825,'[14]Resumen Peso'!$B$1:$D$65536,3,0)*$C$14</f>
        <v>9954.069568518973</v>
      </c>
      <c r="H825" s="44"/>
      <c r="I825" s="41"/>
      <c r="J825" s="42">
        <f>+VLOOKUP(C825,'[14]Resumen Peso'!$B$1:$D$65536,3,0)</f>
        <v>7638.009827260662</v>
      </c>
    </row>
    <row r="826" spans="1:10" x14ac:dyDescent="0.25">
      <c r="A826" s="26"/>
      <c r="B826" s="34">
        <f t="shared" si="12"/>
        <v>810</v>
      </c>
      <c r="C826" s="35" t="s">
        <v>833</v>
      </c>
      <c r="D826" s="36" t="str">
        <f>+"Torre de anclaje, retención intermedia y terminal (15°) Tipo R"&amp;IF(MID(C826,3,3)="220","C",IF(MID(C826,3,3)="138","S",""))&amp;IF(MID(C826,10,1)="D",2,1)&amp;RIGHT(C826,2)</f>
        <v>Torre de anclaje, retención intermedia y terminal (15°) Tipo R2-3</v>
      </c>
      <c r="E826" s="37" t="s">
        <v>2918</v>
      </c>
      <c r="F826" s="38">
        <v>0</v>
      </c>
      <c r="G826" s="39">
        <f>VLOOKUP(C826,'[14]Resumen Peso'!$B$1:$D$65536,3,0)*$C$14</f>
        <v>10276.092606622675</v>
      </c>
      <c r="H826" s="45"/>
      <c r="I826" s="41"/>
      <c r="J826" s="42">
        <f>+VLOOKUP(C826,'[14]Resumen Peso'!$B$1:$D$65536,3,0)</f>
        <v>7885.1062648241741</v>
      </c>
    </row>
    <row r="827" spans="1:10" x14ac:dyDescent="0.25">
      <c r="A827" s="26"/>
      <c r="B827" s="34">
        <f t="shared" si="12"/>
        <v>811</v>
      </c>
      <c r="C827" s="35" t="s">
        <v>834</v>
      </c>
      <c r="D827" s="36" t="str">
        <f>+"Torre de anclaje, retención intermedia y terminal (15°) Tipo R"&amp;IF(MID(C827,3,3)="220","C",IF(MID(C827,3,3)="138","S",""))&amp;IF(MID(C827,10,1)="D",2,1)&amp;RIGHT(C827,2)</f>
        <v>Torre de anclaje, retención intermedia y terminal (15°) Tipo R2±0</v>
      </c>
      <c r="E827" s="37" t="s">
        <v>2918</v>
      </c>
      <c r="F827" s="38">
        <v>0</v>
      </c>
      <c r="G827" s="39">
        <f>VLOOKUP(C827,'[14]Resumen Peso'!$B$1:$D$65536,3,0)*$C$14</f>
        <v>11456.067565911566</v>
      </c>
      <c r="H827" s="40"/>
      <c r="I827" s="41"/>
      <c r="J827" s="42">
        <f>+VLOOKUP(C827,'[14]Resumen Peso'!$B$1:$D$65536,3,0)</f>
        <v>8790.5309529812421</v>
      </c>
    </row>
    <row r="828" spans="1:10" x14ac:dyDescent="0.25">
      <c r="A828" s="26"/>
      <c r="B828" s="34">
        <f t="shared" si="12"/>
        <v>812</v>
      </c>
      <c r="C828" s="35" t="s">
        <v>835</v>
      </c>
      <c r="D828" s="36" t="str">
        <f>+"Torre de anclaje, retención intermedia y terminal (15°) Tipo R"&amp;IF(MID(C828,3,3)="220","C",IF(MID(C828,3,3)="138","S",""))&amp;IF(MID(C828,10,1)="D",2,1)&amp;RIGHT(C828,2)</f>
        <v>Torre de anclaje, retención intermedia y terminal (15°) Tipo R2+3</v>
      </c>
      <c r="E828" s="37" t="s">
        <v>2918</v>
      </c>
      <c r="F828" s="38">
        <v>0</v>
      </c>
      <c r="G828" s="39">
        <f>VLOOKUP(C828,'[14]Resumen Peso'!$B$1:$D$65536,3,0)*$C$14</f>
        <v>12636.042525200455</v>
      </c>
      <c r="H828" s="40"/>
      <c r="I828" s="41"/>
      <c r="J828" s="42">
        <f>+VLOOKUP(C828,'[14]Resumen Peso'!$B$1:$D$65536,3,0)</f>
        <v>9695.9556411383091</v>
      </c>
    </row>
    <row r="829" spans="1:10" x14ac:dyDescent="0.25">
      <c r="A829" s="26"/>
      <c r="B829" s="34">
        <f t="shared" si="12"/>
        <v>813</v>
      </c>
      <c r="C829" s="35" t="s">
        <v>836</v>
      </c>
      <c r="D829" s="36" t="str">
        <f>+"Torre de suspensión tipo S"&amp;IF(MID(C829,3,3)="220","C",IF(MID(C829,3,3)="138","S",""))&amp;IF(MID(C829,10,1)="D",2,1)&amp;" (5°)Tipo S"&amp;IF(MID(C829,3,3)="220","C",IF(MID(C829,3,3)="138","S",""))&amp;IF(MID(C829,10,1)="D",2,1)&amp;RIGHT(C829,2)</f>
        <v>Torre de suspensión tipo S1 (5°)Tipo S1-6</v>
      </c>
      <c r="E829" s="37" t="s">
        <v>2918</v>
      </c>
      <c r="F829" s="38">
        <v>0</v>
      </c>
      <c r="G829" s="39">
        <f>VLOOKUP(C829,'[14]Resumen Peso'!$B$1:$D$65536,3,0)*$C$14</f>
        <v>3286.0584610171586</v>
      </c>
      <c r="H829" s="46"/>
      <c r="I829" s="41"/>
      <c r="J829" s="42">
        <f>+VLOOKUP(C829,'[14]Resumen Peso'!$B$1:$D$65536,3,0)</f>
        <v>2521.4759295615891</v>
      </c>
    </row>
    <row r="830" spans="1:10" x14ac:dyDescent="0.25">
      <c r="A830" s="26"/>
      <c r="B830" s="34">
        <f t="shared" si="12"/>
        <v>814</v>
      </c>
      <c r="C830" s="35" t="s">
        <v>837</v>
      </c>
      <c r="D830" s="36" t="str">
        <f>+"Torre de suspensión tipo S"&amp;IF(MID(C830,3,3)="220","C",IF(MID(C830,3,3)="138","S",""))&amp;IF(MID(C830,10,1)="D",2,1)&amp;" (5°)Tipo S"&amp;IF(MID(C830,3,3)="220","C",IF(MID(C830,3,3)="138","S",""))&amp;IF(MID(C830,10,1)="D",2,1)&amp;RIGHT(C830,2)</f>
        <v>Torre de suspensión tipo S1 (5°)Tipo S1-3</v>
      </c>
      <c r="E830" s="37" t="s">
        <v>2918</v>
      </c>
      <c r="F830" s="38">
        <v>0</v>
      </c>
      <c r="G830" s="39">
        <f>VLOOKUP(C830,'[14]Resumen Peso'!$B$1:$D$65536,3,0)*$C$14</f>
        <v>3759.7245454880999</v>
      </c>
      <c r="H830" s="46"/>
      <c r="I830" s="41"/>
      <c r="J830" s="42">
        <f>+VLOOKUP(C830,'[14]Resumen Peso'!$B$1:$D$65536,3,0)</f>
        <v>2884.9319194083046</v>
      </c>
    </row>
    <row r="831" spans="1:10" x14ac:dyDescent="0.25">
      <c r="A831" s="26"/>
      <c r="B831" s="34">
        <f t="shared" si="12"/>
        <v>815</v>
      </c>
      <c r="C831" s="35" t="s">
        <v>838</v>
      </c>
      <c r="D831" s="36" t="str">
        <f>+"Torre de suspensión tipo S"&amp;IF(MID(C831,3,3)="220","C",IF(MID(C831,3,3)="138","S",""))&amp;IF(MID(C831,10,1)="D",2,1)&amp;" (5°)Tipo S"&amp;IF(MID(C831,3,3)="220","C",IF(MID(C831,3,3)="138","S",""))&amp;IF(MID(C831,10,1)="D",2,1)&amp;RIGHT(C831,2)</f>
        <v>Torre de suspensión tipo S1 (5°)Tipo S1±0</v>
      </c>
      <c r="E831" s="37" t="s">
        <v>2918</v>
      </c>
      <c r="F831" s="38">
        <v>0</v>
      </c>
      <c r="G831" s="39">
        <f>VLOOKUP(C831,'[14]Resumen Peso'!$B$1:$D$65536,3,0)*$C$14</f>
        <v>4229.1614684905508</v>
      </c>
      <c r="H831" s="46"/>
      <c r="I831" s="41"/>
      <c r="J831" s="42">
        <f>+VLOOKUP(C831,'[14]Resumen Peso'!$B$1:$D$65536,3,0)</f>
        <v>3245.1427664885314</v>
      </c>
    </row>
    <row r="832" spans="1:10" x14ac:dyDescent="0.25">
      <c r="A832" s="26"/>
      <c r="B832" s="34">
        <f t="shared" si="12"/>
        <v>816</v>
      </c>
      <c r="C832" s="35" t="s">
        <v>839</v>
      </c>
      <c r="D832" s="36" t="str">
        <f>+"Torre de suspensión tipo S"&amp;IF(MID(C832,3,3)="220","C",IF(MID(C832,3,3)="138","S",""))&amp;IF(MID(C832,10,1)="D",2,1)&amp;" (5°)Tipo S"&amp;IF(MID(C832,3,3)="220","C",IF(MID(C832,3,3)="138","S",""))&amp;IF(MID(C832,10,1)="D",2,1)&amp;RIGHT(C832,2)</f>
        <v>Torre de suspensión tipo S1 (5°)Tipo S1+3</v>
      </c>
      <c r="E832" s="37" t="s">
        <v>2918</v>
      </c>
      <c r="F832" s="38">
        <v>0</v>
      </c>
      <c r="G832" s="39">
        <f>VLOOKUP(C832,'[14]Resumen Peso'!$B$1:$D$65536,3,0)*$C$14</f>
        <v>4694.369230024512</v>
      </c>
      <c r="H832" s="46"/>
      <c r="I832" s="41"/>
      <c r="J832" s="42">
        <f>+VLOOKUP(C832,'[14]Resumen Peso'!$B$1:$D$65536,3,0)</f>
        <v>3602.1084708022699</v>
      </c>
    </row>
    <row r="833" spans="1:10" x14ac:dyDescent="0.25">
      <c r="A833" s="26"/>
      <c r="B833" s="34">
        <f t="shared" si="12"/>
        <v>817</v>
      </c>
      <c r="C833" s="35" t="s">
        <v>840</v>
      </c>
      <c r="D833" s="36" t="str">
        <f>+"Torre de suspensión tipo S"&amp;IF(MID(C833,3,3)="220","C",IF(MID(C833,3,3)="138","S",""))&amp;IF(MID(C833,10,1)="D",2,1)&amp;" (5°)Tipo S"&amp;IF(MID(C833,3,3)="220","C",IF(MID(C833,3,3)="138","S",""))&amp;IF(MID(C833,10,1)="D",2,1)&amp;RIGHT(C833,2)</f>
        <v>Torre de suspensión tipo S1 (5°)Tipo S1+6</v>
      </c>
      <c r="E833" s="37" t="s">
        <v>2918</v>
      </c>
      <c r="F833" s="38">
        <v>0</v>
      </c>
      <c r="G833" s="39">
        <f>VLOOKUP(C833,'[14]Resumen Peso'!$B$1:$D$65536,3,0)*$C$14</f>
        <v>5159.5769915584724</v>
      </c>
      <c r="H833" s="46"/>
      <c r="I833" s="41"/>
      <c r="J833" s="42">
        <f>+VLOOKUP(C833,'[14]Resumen Peso'!$B$1:$D$65536,3,0)</f>
        <v>3959.0741751160081</v>
      </c>
    </row>
    <row r="834" spans="1:10" x14ac:dyDescent="0.25">
      <c r="A834" s="26"/>
      <c r="B834" s="34">
        <f t="shared" si="12"/>
        <v>818</v>
      </c>
      <c r="C834" s="35" t="s">
        <v>841</v>
      </c>
      <c r="D834" s="36" t="str">
        <f>+"Torre de ángulo menor tipo A"&amp;IF(MID(C834,3,3)="220","C",IF(MID(C834,3,3)="138","S",""))&amp;IF(MID(C834,10,1)="D",2,1)&amp;" (30°)Tipo A"&amp;IF(MID(C834,3,3)="220","C",IF(MID(C834,3,3)="138","S",""))&amp;IF(MID(C834,10,1)="D",2,1)&amp;RIGHT(C834,2)</f>
        <v>Torre de ángulo menor tipo A1 (30°)Tipo A1-3</v>
      </c>
      <c r="E834" s="37" t="s">
        <v>2918</v>
      </c>
      <c r="F834" s="38">
        <v>0</v>
      </c>
      <c r="G834" s="39">
        <f>VLOOKUP(C834,'[14]Resumen Peso'!$B$1:$D$65536,3,0)*$C$14</f>
        <v>5784.3002653609592</v>
      </c>
      <c r="H834" s="46"/>
      <c r="I834" s="41"/>
      <c r="J834" s="42">
        <f>+VLOOKUP(C834,'[14]Resumen Peso'!$B$1:$D$65536,3,0)</f>
        <v>4438.4401742961609</v>
      </c>
    </row>
    <row r="835" spans="1:10" x14ac:dyDescent="0.25">
      <c r="A835" s="26"/>
      <c r="B835" s="34">
        <f t="shared" si="12"/>
        <v>819</v>
      </c>
      <c r="C835" s="35" t="s">
        <v>842</v>
      </c>
      <c r="D835" s="36" t="str">
        <f>+"Torre de ángulo menor tipo A"&amp;IF(MID(C835,3,3)="220","C",IF(MID(C835,3,3)="138","S",""))&amp;IF(MID(C835,10,1)="D",2,1)&amp;" (30°)Tipo A"&amp;IF(MID(C835,3,3)="220","C",IF(MID(C835,3,3)="138","S",""))&amp;IF(MID(C835,10,1)="D",2,1)&amp;RIGHT(C835,2)</f>
        <v>Torre de ángulo menor tipo A1 (30°)Tipo A1±0</v>
      </c>
      <c r="E835" s="37" t="s">
        <v>2918</v>
      </c>
      <c r="F835" s="38">
        <v>0</v>
      </c>
      <c r="G835" s="39">
        <f>VLOOKUP(C835,'[14]Resumen Peso'!$B$1:$D$65536,3,0)*$C$14</f>
        <v>6419.8671091686565</v>
      </c>
      <c r="H835" s="46"/>
      <c r="I835" s="41"/>
      <c r="J835" s="42">
        <f>+VLOOKUP(C835,'[14]Resumen Peso'!$B$1:$D$65536,3,0)</f>
        <v>4926.1267195295904</v>
      </c>
    </row>
    <row r="836" spans="1:10" x14ac:dyDescent="0.25">
      <c r="A836" s="26"/>
      <c r="B836" s="34">
        <f t="shared" si="12"/>
        <v>820</v>
      </c>
      <c r="C836" s="35" t="s">
        <v>843</v>
      </c>
      <c r="D836" s="36" t="str">
        <f>+"Torre de ángulo menor tipo A"&amp;IF(MID(C836,3,3)="220","C",IF(MID(C836,3,3)="138","S",""))&amp;IF(MID(C836,10,1)="D",2,1)&amp;" (30°)Tipo A"&amp;IF(MID(C836,3,3)="220","C",IF(MID(C836,3,3)="138","S",""))&amp;IF(MID(C836,10,1)="D",2,1)&amp;RIGHT(C836,2)</f>
        <v>Torre de ángulo menor tipo A1 (30°)Tipo A1+3</v>
      </c>
      <c r="E836" s="37" t="s">
        <v>2918</v>
      </c>
      <c r="F836" s="38">
        <v>0</v>
      </c>
      <c r="G836" s="39">
        <f>VLOOKUP(C836,'[14]Resumen Peso'!$B$1:$D$65536,3,0)*$C$14</f>
        <v>7055.4339529763538</v>
      </c>
      <c r="H836" s="46"/>
      <c r="I836" s="41"/>
      <c r="J836" s="42">
        <f>+VLOOKUP(C836,'[14]Resumen Peso'!$B$1:$D$65536,3,0)</f>
        <v>5413.81326476302</v>
      </c>
    </row>
    <row r="837" spans="1:10" x14ac:dyDescent="0.25">
      <c r="A837" s="26"/>
      <c r="B837" s="34">
        <f t="shared" si="12"/>
        <v>821</v>
      </c>
      <c r="C837" s="35" t="s">
        <v>844</v>
      </c>
      <c r="D837" s="36" t="str">
        <f>+"Torre de ángulo mayor tipo B"&amp;IF(MID(C837,3,3)="220","C",IF(MID(C837,3,3)="138","S",""))&amp;IF(MID(C837,10,1)="D",2,1)&amp;" (65°)Tipo B"&amp;IF(MID(C837,3,3)="220","C",IF(MID(C837,3,3)="138","S",""))&amp;IF(MID(C837,10,1)="D",2,1)&amp;RIGHT(C837,2)</f>
        <v>Torre de ángulo mayor tipo B1 (65°)Tipo B1-3</v>
      </c>
      <c r="E837" s="37" t="s">
        <v>2918</v>
      </c>
      <c r="F837" s="38">
        <v>0</v>
      </c>
      <c r="G837" s="39">
        <f>VLOOKUP(C837,'[14]Resumen Peso'!$B$1:$D$65536,3,0)*$C$14</f>
        <v>7805.8650591012965</v>
      </c>
      <c r="H837" s="46"/>
      <c r="I837" s="41"/>
      <c r="J837" s="42">
        <f>+VLOOKUP(C837,'[14]Resumen Peso'!$B$1:$D$65536,3,0)</f>
        <v>5989.6380692622733</v>
      </c>
    </row>
    <row r="838" spans="1:10" x14ac:dyDescent="0.25">
      <c r="A838" s="26"/>
      <c r="B838" s="34">
        <f t="shared" si="12"/>
        <v>822</v>
      </c>
      <c r="C838" s="35" t="s">
        <v>845</v>
      </c>
      <c r="D838" s="36" t="str">
        <f>+"Torre de ángulo mayor tipo B"&amp;IF(MID(C838,3,3)="220","C",IF(MID(C838,3,3)="138","S",""))&amp;IF(MID(C838,10,1)="D",2,1)&amp;" (65°)Tipo B"&amp;IF(MID(C838,3,3)="220","C",IF(MID(C838,3,3)="138","S",""))&amp;IF(MID(C838,10,1)="D",2,1)&amp;RIGHT(C838,2)</f>
        <v>Torre de ángulo mayor tipo B1 (65°)Tipo B1±0</v>
      </c>
      <c r="E838" s="37" t="s">
        <v>2918</v>
      </c>
      <c r="F838" s="38">
        <v>0</v>
      </c>
      <c r="G838" s="39">
        <f>VLOOKUP(C838,'[14]Resumen Peso'!$B$1:$D$65536,3,0)*$C$14</f>
        <v>8692.5000658143617</v>
      </c>
      <c r="H838" s="46"/>
      <c r="I838" s="41"/>
      <c r="J838" s="42">
        <f>+VLOOKUP(C838,'[14]Resumen Peso'!$B$1:$D$65536,3,0)</f>
        <v>6669.9755782430657</v>
      </c>
    </row>
    <row r="839" spans="1:10" x14ac:dyDescent="0.25">
      <c r="A839" s="26"/>
      <c r="B839" s="34">
        <f t="shared" si="12"/>
        <v>823</v>
      </c>
      <c r="C839" s="35" t="s">
        <v>846</v>
      </c>
      <c r="D839" s="36" t="str">
        <f>+"Torre de ángulo mayor tipo B"&amp;IF(MID(C839,3,3)="220","C",IF(MID(C839,3,3)="138","S",""))&amp;IF(MID(C839,10,1)="D",2,1)&amp;" (65°)Tipo B"&amp;IF(MID(C839,3,3)="220","C",IF(MID(C839,3,3)="138","S",""))&amp;IF(MID(C839,10,1)="D",2,1)&amp;RIGHT(C839,2)</f>
        <v>Torre de ángulo mayor tipo B1 (65°)Tipo B1+3</v>
      </c>
      <c r="E839" s="37" t="s">
        <v>2918</v>
      </c>
      <c r="F839" s="38">
        <v>0</v>
      </c>
      <c r="G839" s="39">
        <f>VLOOKUP(C839,'[14]Resumen Peso'!$B$1:$D$65536,3,0)*$C$14</f>
        <v>9735.6000737120848</v>
      </c>
      <c r="H839" s="46"/>
      <c r="I839" s="41"/>
      <c r="J839" s="42">
        <f>+VLOOKUP(C839,'[14]Resumen Peso'!$B$1:$D$65536,3,0)</f>
        <v>7470.3726476322345</v>
      </c>
    </row>
    <row r="840" spans="1:10" x14ac:dyDescent="0.25">
      <c r="A840" s="26"/>
      <c r="B840" s="34">
        <f t="shared" si="12"/>
        <v>824</v>
      </c>
      <c r="C840" s="35" t="s">
        <v>847</v>
      </c>
      <c r="D840" s="36" t="str">
        <f>+"Torre de anclaje, retención intermedia y terminal (15°) Tipo R"&amp;IF(MID(C840,3,3)="220","C",IF(MID(C840,3,3)="138","S",""))&amp;IF(MID(C840,10,1)="D",2,1)&amp;RIGHT(C840,2)</f>
        <v>Torre de anclaje, retención intermedia y terminal (15°) Tipo R1-3</v>
      </c>
      <c r="E840" s="37" t="s">
        <v>2918</v>
      </c>
      <c r="F840" s="38">
        <v>0</v>
      </c>
      <c r="G840" s="39">
        <f>VLOOKUP(C840,'[14]Resumen Peso'!$B$1:$D$65536,3,0)*$C$14</f>
        <v>10050.555428596736</v>
      </c>
      <c r="H840" s="46"/>
      <c r="I840" s="41"/>
      <c r="J840" s="42">
        <f>+VLOOKUP(C840,'[14]Resumen Peso'!$B$1:$D$65536,3,0)</f>
        <v>7712.0458727587147</v>
      </c>
    </row>
    <row r="841" spans="1:10" x14ac:dyDescent="0.25">
      <c r="A841" s="26"/>
      <c r="B841" s="34">
        <f t="shared" si="12"/>
        <v>825</v>
      </c>
      <c r="C841" s="35" t="s">
        <v>848</v>
      </c>
      <c r="D841" s="36" t="str">
        <f>+"Torre de anclaje, retención intermedia y terminal (15°) Tipo R"&amp;IF(MID(C841,3,3)="220","C",IF(MID(C841,3,3)="138","S",""))&amp;IF(MID(C841,10,1)="D",2,1)&amp;RIGHT(C841,2)</f>
        <v>Torre de anclaje, retención intermedia y terminal (15°) Tipo R1±0</v>
      </c>
      <c r="E841" s="37" t="s">
        <v>2918</v>
      </c>
      <c r="F841" s="38">
        <v>0</v>
      </c>
      <c r="G841" s="39">
        <f>VLOOKUP(C841,'[14]Resumen Peso'!$B$1:$D$65536,3,0)*$C$14</f>
        <v>11204.632584834711</v>
      </c>
      <c r="H841" s="46"/>
      <c r="I841" s="41"/>
      <c r="J841" s="42">
        <f>+VLOOKUP(C841,'[14]Resumen Peso'!$B$1:$D$65536,3,0)</f>
        <v>8597.5985203553118</v>
      </c>
    </row>
    <row r="842" spans="1:10" x14ac:dyDescent="0.25">
      <c r="A842" s="26"/>
      <c r="B842" s="34">
        <f t="shared" si="12"/>
        <v>826</v>
      </c>
      <c r="C842" s="35" t="s">
        <v>849</v>
      </c>
      <c r="D842" s="36" t="str">
        <f>+"Torre de anclaje, retención intermedia y terminal (15°) Tipo R"&amp;IF(MID(C842,3,3)="220","C",IF(MID(C842,3,3)="138","S",""))&amp;IF(MID(C842,10,1)="D",2,1)&amp;RIGHT(C842,2)</f>
        <v>Torre de anclaje, retención intermedia y terminal (15°) Tipo R1+3</v>
      </c>
      <c r="E842" s="37" t="s">
        <v>2918</v>
      </c>
      <c r="F842" s="38">
        <v>0</v>
      </c>
      <c r="G842" s="39">
        <f>VLOOKUP(C842,'[14]Resumen Peso'!$B$1:$D$65536,3,0)*$C$14</f>
        <v>12358.709741072686</v>
      </c>
      <c r="H842" s="46"/>
      <c r="I842" s="41"/>
      <c r="J842" s="42">
        <f>+VLOOKUP(C842,'[14]Resumen Peso'!$B$1:$D$65536,3,0)</f>
        <v>9483.1511679519081</v>
      </c>
    </row>
    <row r="843" spans="1:10" x14ac:dyDescent="0.25">
      <c r="A843" s="26"/>
      <c r="B843" s="34">
        <f t="shared" si="12"/>
        <v>827</v>
      </c>
      <c r="C843" s="35" t="s">
        <v>850</v>
      </c>
      <c r="D843" s="36" t="str">
        <f>+"Torre de suspensión tipo S"&amp;IF(MID(C843,3,3)="220","C",IF(MID(C843,3,3)="138","S",""))&amp;IF(MID(C843,10,1)="D",2,1)&amp;" (5°)Tipo S"&amp;IF(MID(C843,3,3)="220","C",IF(MID(C843,3,3)="138","S",""))&amp;IF(MID(C843,10,1)="D",2,1)&amp;RIGHT(C843,2)</f>
        <v>Torre de suspensión tipo S1 (5°)Tipo S1-6</v>
      </c>
      <c r="E843" s="37" t="s">
        <v>2918</v>
      </c>
      <c r="F843" s="38">
        <v>0</v>
      </c>
      <c r="G843" s="39">
        <f>VLOOKUP(C843,'[14]Resumen Peso'!$B$1:$D$65536,3,0)*$C$14</f>
        <v>3287.8895810987315</v>
      </c>
      <c r="H843" s="46"/>
      <c r="I843" s="41"/>
      <c r="J843" s="42">
        <f>+VLOOKUP(C843,'[14]Resumen Peso'!$B$1:$D$65536,3,0)</f>
        <v>2522.8809944028258</v>
      </c>
    </row>
    <row r="844" spans="1:10" x14ac:dyDescent="0.25">
      <c r="A844" s="26"/>
      <c r="B844" s="34">
        <f t="shared" si="12"/>
        <v>828</v>
      </c>
      <c r="C844" s="35" t="s">
        <v>851</v>
      </c>
      <c r="D844" s="36" t="str">
        <f>+"Torre de suspensión tipo S"&amp;IF(MID(C844,3,3)="220","C",IF(MID(C844,3,3)="138","S",""))&amp;IF(MID(C844,10,1)="D",2,1)&amp;" (5°)Tipo S"&amp;IF(MID(C844,3,3)="220","C",IF(MID(C844,3,3)="138","S",""))&amp;IF(MID(C844,10,1)="D",2,1)&amp;RIGHT(C844,2)</f>
        <v>Torre de suspensión tipo S1 (5°)Tipo S1-3</v>
      </c>
      <c r="E844" s="37" t="s">
        <v>2918</v>
      </c>
      <c r="F844" s="38">
        <v>0</v>
      </c>
      <c r="G844" s="39">
        <f>VLOOKUP(C844,'[14]Resumen Peso'!$B$1:$D$65536,3,0)*$C$14</f>
        <v>3761.8196108066568</v>
      </c>
      <c r="H844" s="46"/>
      <c r="I844" s="41"/>
      <c r="J844" s="42">
        <f>+VLOOKUP(C844,'[14]Resumen Peso'!$B$1:$D$65536,3,0)</f>
        <v>2886.5395161185484</v>
      </c>
    </row>
    <row r="845" spans="1:10" x14ac:dyDescent="0.25">
      <c r="A845" s="26"/>
      <c r="B845" s="34">
        <f t="shared" si="12"/>
        <v>829</v>
      </c>
      <c r="C845" s="35" t="s">
        <v>852</v>
      </c>
      <c r="D845" s="36" t="str">
        <f>+"Torre de suspensión tipo S"&amp;IF(MID(C845,3,3)="220","C",IF(MID(C845,3,3)="138","S",""))&amp;IF(MID(C845,10,1)="D",2,1)&amp;" (5°)Tipo S"&amp;IF(MID(C845,3,3)="220","C",IF(MID(C845,3,3)="138","S",""))&amp;IF(MID(C845,10,1)="D",2,1)&amp;RIGHT(C845,2)</f>
        <v>Torre de suspensión tipo S1 (5°)Tipo S1±0</v>
      </c>
      <c r="E845" s="37" t="s">
        <v>2918</v>
      </c>
      <c r="F845" s="38">
        <v>0</v>
      </c>
      <c r="G845" s="39">
        <f>VLOOKUP(C845,'[14]Resumen Peso'!$B$1:$D$65536,3,0)*$C$14</f>
        <v>4231.51812239219</v>
      </c>
      <c r="H845" s="46"/>
      <c r="I845" s="41"/>
      <c r="J845" s="42">
        <f>+VLOOKUP(C845,'[14]Resumen Peso'!$B$1:$D$65536,3,0)</f>
        <v>3246.9510867475233</v>
      </c>
    </row>
    <row r="846" spans="1:10" x14ac:dyDescent="0.25">
      <c r="A846" s="26"/>
      <c r="B846" s="34">
        <f t="shared" si="12"/>
        <v>830</v>
      </c>
      <c r="C846" s="35" t="s">
        <v>853</v>
      </c>
      <c r="D846" s="36" t="str">
        <f>+"Torre de suspensión tipo S"&amp;IF(MID(C846,3,3)="220","C",IF(MID(C846,3,3)="138","S",""))&amp;IF(MID(C846,10,1)="D",2,1)&amp;" (5°)Tipo S"&amp;IF(MID(C846,3,3)="220","C",IF(MID(C846,3,3)="138","S",""))&amp;IF(MID(C846,10,1)="D",2,1)&amp;RIGHT(C846,2)</f>
        <v>Torre de suspensión tipo S1 (5°)Tipo S1+3</v>
      </c>
      <c r="E846" s="37" t="s">
        <v>2918</v>
      </c>
      <c r="F846" s="38">
        <v>0</v>
      </c>
      <c r="G846" s="39">
        <f>VLOOKUP(C846,'[14]Resumen Peso'!$B$1:$D$65536,3,0)*$C$14</f>
        <v>4696.9851158553311</v>
      </c>
      <c r="H846" s="46"/>
      <c r="I846" s="41"/>
      <c r="J846" s="42">
        <f>+VLOOKUP(C846,'[14]Resumen Peso'!$B$1:$D$65536,3,0)</f>
        <v>3604.115706289751</v>
      </c>
    </row>
    <row r="847" spans="1:10" x14ac:dyDescent="0.25">
      <c r="A847" s="26"/>
      <c r="B847" s="34">
        <f t="shared" si="12"/>
        <v>831</v>
      </c>
      <c r="C847" s="35" t="s">
        <v>854</v>
      </c>
      <c r="D847" s="36" t="str">
        <f>+"Torre de suspensión tipo S"&amp;IF(MID(C847,3,3)="220","C",IF(MID(C847,3,3)="138","S",""))&amp;IF(MID(C847,10,1)="D",2,1)&amp;" (5°)Tipo S"&amp;IF(MID(C847,3,3)="220","C",IF(MID(C847,3,3)="138","S",""))&amp;IF(MID(C847,10,1)="D",2,1)&amp;RIGHT(C847,2)</f>
        <v>Torre de suspensión tipo S1 (5°)Tipo S1+6</v>
      </c>
      <c r="E847" s="37" t="s">
        <v>2918</v>
      </c>
      <c r="F847" s="38">
        <v>0</v>
      </c>
      <c r="G847" s="39">
        <f>VLOOKUP(C847,'[14]Resumen Peso'!$B$1:$D$65536,3,0)*$C$14</f>
        <v>5162.4521093184712</v>
      </c>
      <c r="H847" s="46"/>
      <c r="I847" s="41"/>
      <c r="J847" s="42">
        <f>+VLOOKUP(C847,'[14]Resumen Peso'!$B$1:$D$65536,3,0)</f>
        <v>3961.2803258319782</v>
      </c>
    </row>
    <row r="848" spans="1:10" x14ac:dyDescent="0.25">
      <c r="A848" s="26"/>
      <c r="B848" s="34">
        <f t="shared" si="12"/>
        <v>832</v>
      </c>
      <c r="C848" s="35" t="s">
        <v>855</v>
      </c>
      <c r="D848" s="36" t="str">
        <f>+"Torre de ángulo menor tipo A"&amp;IF(MID(C848,3,3)="220","C",IF(MID(C848,3,3)="138","S",""))&amp;IF(MID(C848,10,1)="D",2,1)&amp;" (30°)Tipo A"&amp;IF(MID(C848,3,3)="220","C",IF(MID(C848,3,3)="138","S",""))&amp;IF(MID(C848,10,1)="D",2,1)&amp;RIGHT(C848,2)</f>
        <v>Torre de ángulo menor tipo A1 (30°)Tipo A1-3</v>
      </c>
      <c r="E848" s="37" t="s">
        <v>2918</v>
      </c>
      <c r="F848" s="38">
        <v>0</v>
      </c>
      <c r="G848" s="39">
        <f>VLOOKUP(C848,'[14]Resumen Peso'!$B$1:$D$65536,3,0)*$C$14</f>
        <v>5787.5235033220015</v>
      </c>
      <c r="H848" s="46"/>
      <c r="I848" s="41"/>
      <c r="J848" s="42">
        <f>+VLOOKUP(C848,'[14]Resumen Peso'!$B$1:$D$65536,3,0)</f>
        <v>4440.9134464641493</v>
      </c>
    </row>
    <row r="849" spans="1:10" x14ac:dyDescent="0.25">
      <c r="A849" s="26"/>
      <c r="B849" s="34">
        <f t="shared" si="12"/>
        <v>833</v>
      </c>
      <c r="C849" s="35" t="s">
        <v>7</v>
      </c>
      <c r="D849" s="36" t="str">
        <f>+"Torre de ángulo menor tipo A"&amp;IF(MID(C849,3,3)="220","C",IF(MID(C849,3,3)="138","S",""))&amp;IF(MID(C849,10,1)="D",2,1)&amp;" (30°)Tipo A"&amp;IF(MID(C849,3,3)="220","C",IF(MID(C849,3,3)="138","S",""))&amp;IF(MID(C849,10,1)="D",2,1)&amp;RIGHT(C849,2)</f>
        <v>Torre de ángulo menor tipo A1 (30°)Tipo A1±0</v>
      </c>
      <c r="E849" s="37" t="s">
        <v>2918</v>
      </c>
      <c r="F849" s="38">
        <v>0</v>
      </c>
      <c r="G849" s="39">
        <f>VLOOKUP(C849,'[14]Resumen Peso'!$B$1:$D$65536,3,0)*$C$14</f>
        <v>6423.444509791344</v>
      </c>
      <c r="H849" s="46"/>
      <c r="I849" s="41"/>
      <c r="J849" s="42">
        <f>+VLOOKUP(C849,'[14]Resumen Peso'!$B$1:$D$65536,3,0)</f>
        <v>4928.8717496827403</v>
      </c>
    </row>
    <row r="850" spans="1:10" x14ac:dyDescent="0.25">
      <c r="A850" s="26"/>
      <c r="B850" s="34">
        <f t="shared" ref="B850:B913" si="13">1+B849</f>
        <v>834</v>
      </c>
      <c r="C850" s="35" t="s">
        <v>856</v>
      </c>
      <c r="D850" s="36" t="str">
        <f>+"Torre de ángulo menor tipo A"&amp;IF(MID(C850,3,3)="220","C",IF(MID(C850,3,3)="138","S",""))&amp;IF(MID(C850,10,1)="D",2,1)&amp;" (30°)Tipo A"&amp;IF(MID(C850,3,3)="220","C",IF(MID(C850,3,3)="138","S",""))&amp;IF(MID(C850,10,1)="D",2,1)&amp;RIGHT(C850,2)</f>
        <v>Torre de ángulo menor tipo A1 (30°)Tipo A1+3</v>
      </c>
      <c r="E850" s="37" t="s">
        <v>2918</v>
      </c>
      <c r="F850" s="38">
        <v>0</v>
      </c>
      <c r="G850" s="39">
        <f>VLOOKUP(C850,'[14]Resumen Peso'!$B$1:$D$65536,3,0)*$C$14</f>
        <v>7059.3655162606865</v>
      </c>
      <c r="H850" s="46"/>
      <c r="I850" s="41"/>
      <c r="J850" s="42">
        <f>+VLOOKUP(C850,'[14]Resumen Peso'!$B$1:$D$65536,3,0)</f>
        <v>5416.8300529013313</v>
      </c>
    </row>
    <row r="851" spans="1:10" x14ac:dyDescent="0.25">
      <c r="A851" s="26"/>
      <c r="B851" s="34">
        <f t="shared" si="13"/>
        <v>835</v>
      </c>
      <c r="C851" s="35" t="s">
        <v>857</v>
      </c>
      <c r="D851" s="36" t="str">
        <f>+"Torre de ángulo mayor tipo B"&amp;IF(MID(C851,3,3)="220","C",IF(MID(C851,3,3)="138","S",""))&amp;IF(MID(C851,10,1)="D",2,1)&amp;" (65°)Tipo B"&amp;IF(MID(C851,3,3)="220","C",IF(MID(C851,3,3)="138","S",""))&amp;IF(MID(C851,10,1)="D",2,1)&amp;RIGHT(C851,2)</f>
        <v>Torre de ángulo mayor tipo B1 (65°)Tipo B1-3</v>
      </c>
      <c r="E851" s="37" t="s">
        <v>2918</v>
      </c>
      <c r="F851" s="38">
        <v>0</v>
      </c>
      <c r="G851" s="39">
        <f>VLOOKUP(C851,'[14]Resumen Peso'!$B$1:$D$65536,3,0)*$C$14</f>
        <v>7810.2147918992177</v>
      </c>
      <c r="H851" s="46"/>
      <c r="I851" s="41"/>
      <c r="J851" s="42">
        <f>+VLOOKUP(C851,'[14]Resumen Peso'!$B$1:$D$65536,3,0)</f>
        <v>5992.9757294652472</v>
      </c>
    </row>
    <row r="852" spans="1:10" x14ac:dyDescent="0.25">
      <c r="A852" s="26"/>
      <c r="B852" s="34">
        <f t="shared" si="13"/>
        <v>836</v>
      </c>
      <c r="C852" s="35" t="s">
        <v>14</v>
      </c>
      <c r="D852" s="36" t="str">
        <f>+"Torre de ángulo mayor tipo B"&amp;IF(MID(C852,3,3)="220","C",IF(MID(C852,3,3)="138","S",""))&amp;IF(MID(C852,10,1)="D",2,1)&amp;" (65°)Tipo B"&amp;IF(MID(C852,3,3)="220","C",IF(MID(C852,3,3)="138","S",""))&amp;IF(MID(C852,10,1)="D",2,1)&amp;RIGHT(C852,2)</f>
        <v>Torre de ángulo mayor tipo B1 (65°)Tipo B1±0</v>
      </c>
      <c r="E852" s="37" t="s">
        <v>2918</v>
      </c>
      <c r="F852" s="38">
        <v>0</v>
      </c>
      <c r="G852" s="39">
        <f>VLOOKUP(C852,'[14]Resumen Peso'!$B$1:$D$65536,3,0)*$C$14</f>
        <v>8697.3438662574808</v>
      </c>
      <c r="H852" s="46"/>
      <c r="I852" s="41"/>
      <c r="J852" s="42">
        <f>+VLOOKUP(C852,'[14]Resumen Peso'!$B$1:$D$65536,3,0)</f>
        <v>6673.6923490704312</v>
      </c>
    </row>
    <row r="853" spans="1:10" x14ac:dyDescent="0.25">
      <c r="A853" s="26"/>
      <c r="B853" s="34">
        <f t="shared" si="13"/>
        <v>837</v>
      </c>
      <c r="C853" s="35" t="s">
        <v>858</v>
      </c>
      <c r="D853" s="36" t="str">
        <f>+"Torre de ángulo mayor tipo B"&amp;IF(MID(C853,3,3)="220","C",IF(MID(C853,3,3)="138","S",""))&amp;IF(MID(C853,10,1)="D",2,1)&amp;" (65°)Tipo B"&amp;IF(MID(C853,3,3)="220","C",IF(MID(C853,3,3)="138","S",""))&amp;IF(MID(C853,10,1)="D",2,1)&amp;RIGHT(C853,2)</f>
        <v>Torre de ángulo mayor tipo B1 (65°)Tipo B1+3</v>
      </c>
      <c r="E853" s="37" t="s">
        <v>2918</v>
      </c>
      <c r="F853" s="38">
        <v>0</v>
      </c>
      <c r="G853" s="39">
        <f>VLOOKUP(C853,'[14]Resumen Peso'!$B$1:$D$65536,3,0)*$C$14</f>
        <v>9741.0251302083798</v>
      </c>
      <c r="H853" s="46"/>
      <c r="I853" s="41"/>
      <c r="J853" s="42">
        <f>+VLOOKUP(C853,'[14]Resumen Peso'!$B$1:$D$65536,3,0)</f>
        <v>7474.5354309588838</v>
      </c>
    </row>
    <row r="854" spans="1:10" x14ac:dyDescent="0.25">
      <c r="A854" s="26"/>
      <c r="B854" s="34">
        <f t="shared" si="13"/>
        <v>838</v>
      </c>
      <c r="C854" s="35" t="s">
        <v>859</v>
      </c>
      <c r="D854" s="36" t="str">
        <f>+"Torre de anclaje, retención intermedia y terminal (15°) Tipo R"&amp;IF(MID(C854,3,3)="220","C",IF(MID(C854,3,3)="138","S",""))&amp;IF(MID(C854,10,1)="D",2,1)&amp;RIGHT(C854,2)</f>
        <v>Torre de anclaje, retención intermedia y terminal (15°) Tipo R1-3</v>
      </c>
      <c r="E854" s="37" t="s">
        <v>2918</v>
      </c>
      <c r="F854" s="38">
        <v>0</v>
      </c>
      <c r="G854" s="39">
        <f>VLOOKUP(C854,'[14]Resumen Peso'!$B$1:$D$65536,3,0)*$C$14</f>
        <v>10056.155990514486</v>
      </c>
      <c r="H854" s="46"/>
      <c r="I854" s="41"/>
      <c r="J854" s="42">
        <f>+VLOOKUP(C854,'[14]Resumen Peso'!$B$1:$D$65536,3,0)</f>
        <v>7716.3433258427522</v>
      </c>
    </row>
    <row r="855" spans="1:10" x14ac:dyDescent="0.25">
      <c r="A855" s="26"/>
      <c r="B855" s="34">
        <f t="shared" si="13"/>
        <v>839</v>
      </c>
      <c r="C855" s="35" t="s">
        <v>860</v>
      </c>
      <c r="D855" s="36" t="str">
        <f>+"Torre de anclaje, retención intermedia y terminal (15°) Tipo R"&amp;IF(MID(C855,3,3)="220","C",IF(MID(C855,3,3)="138","S",""))&amp;IF(MID(C855,10,1)="D",2,1)&amp;RIGHT(C855,2)</f>
        <v>Torre de anclaje, retención intermedia y terminal (15°) Tipo R1±0</v>
      </c>
      <c r="E855" s="37" t="s">
        <v>2918</v>
      </c>
      <c r="F855" s="38">
        <v>0</v>
      </c>
      <c r="G855" s="39">
        <f>VLOOKUP(C855,'[14]Resumen Peso'!$B$1:$D$65536,3,0)*$C$14</f>
        <v>11210.876243605893</v>
      </c>
      <c r="H855" s="46"/>
      <c r="I855" s="41"/>
      <c r="J855" s="42">
        <f>+VLOOKUP(C855,'[14]Resumen Peso'!$B$1:$D$65536,3,0)</f>
        <v>8602.389437951786</v>
      </c>
    </row>
    <row r="856" spans="1:10" x14ac:dyDescent="0.25">
      <c r="A856" s="26"/>
      <c r="B856" s="34">
        <f t="shared" si="13"/>
        <v>840</v>
      </c>
      <c r="C856" s="35" t="s">
        <v>861</v>
      </c>
      <c r="D856" s="36" t="str">
        <f>+"Torre de anclaje, retención intermedia y terminal (15°) Tipo R"&amp;IF(MID(C856,3,3)="220","C",IF(MID(C856,3,3)="138","S",""))&amp;IF(MID(C856,10,1)="D",2,1)&amp;RIGHT(C856,2)</f>
        <v>Torre de anclaje, retención intermedia y terminal (15°) Tipo R1+3</v>
      </c>
      <c r="E856" s="37" t="s">
        <v>2918</v>
      </c>
      <c r="F856" s="38">
        <v>0</v>
      </c>
      <c r="G856" s="39">
        <f>VLOOKUP(C856,'[14]Resumen Peso'!$B$1:$D$65536,3,0)*$C$14</f>
        <v>12365.596496697299</v>
      </c>
      <c r="H856" s="46"/>
      <c r="I856" s="41"/>
      <c r="J856" s="42">
        <f>+VLOOKUP(C856,'[14]Resumen Peso'!$B$1:$D$65536,3,0)</f>
        <v>9488.4355500608199</v>
      </c>
    </row>
    <row r="857" spans="1:10" x14ac:dyDescent="0.25">
      <c r="A857" s="26"/>
      <c r="B857" s="34">
        <f t="shared" si="13"/>
        <v>841</v>
      </c>
      <c r="C857" s="35" t="s">
        <v>862</v>
      </c>
      <c r="D857" s="36" t="str">
        <f>+"Torre de suspensión tipo S"&amp;IF(MID(C857,3,3)="220","C",IF(MID(C857,3,3)="138","S",""))&amp;IF(MID(C857,10,1)="D",2,1)&amp;" (5°)Tipo S"&amp;IF(MID(C857,3,3)="220","C",IF(MID(C857,3,3)="138","S",""))&amp;IF(MID(C857,10,1)="D",2,1)&amp;RIGHT(C857,2)</f>
        <v>Torre de suspensión tipo S1 (5°)Tipo S1-6</v>
      </c>
      <c r="E857" s="37" t="s">
        <v>2918</v>
      </c>
      <c r="F857" s="38">
        <v>0</v>
      </c>
      <c r="G857" s="39">
        <f>VLOOKUP(C857,'[14]Resumen Peso'!$B$1:$D$65536,3,0)*$C$14</f>
        <v>2704.7737931002907</v>
      </c>
      <c r="H857" s="46"/>
      <c r="I857" s="41"/>
      <c r="J857" s="42">
        <f>+VLOOKUP(C857,'[14]Resumen Peso'!$B$1:$D$65536,3,0)</f>
        <v>2075.4414734606785</v>
      </c>
    </row>
    <row r="858" spans="1:10" x14ac:dyDescent="0.25">
      <c r="A858" s="26"/>
      <c r="B858" s="34">
        <f t="shared" si="13"/>
        <v>842</v>
      </c>
      <c r="C858" s="35" t="s">
        <v>863</v>
      </c>
      <c r="D858" s="36" t="str">
        <f>+"Torre de suspensión tipo S"&amp;IF(MID(C858,3,3)="220","C",IF(MID(C858,3,3)="138","S",""))&amp;IF(MID(C858,10,1)="D",2,1)&amp;" (5°)Tipo S"&amp;IF(MID(C858,3,3)="220","C",IF(MID(C858,3,3)="138","S",""))&amp;IF(MID(C858,10,1)="D",2,1)&amp;RIGHT(C858,2)</f>
        <v>Torre de suspensión tipo S1 (5°)Tipo S1-3</v>
      </c>
      <c r="E858" s="37" t="s">
        <v>2918</v>
      </c>
      <c r="F858" s="38">
        <v>0</v>
      </c>
      <c r="G858" s="39">
        <f>VLOOKUP(C858,'[14]Resumen Peso'!$B$1:$D$65536,3,0)*$C$14</f>
        <v>3094.6510966102423</v>
      </c>
      <c r="H858" s="46"/>
      <c r="I858" s="41"/>
      <c r="J858" s="42">
        <f>+VLOOKUP(C858,'[14]Resumen Peso'!$B$1:$D$65536,3,0)</f>
        <v>2374.6042083739294</v>
      </c>
    </row>
    <row r="859" spans="1:10" x14ac:dyDescent="0.25">
      <c r="A859" s="26"/>
      <c r="B859" s="34">
        <f t="shared" si="13"/>
        <v>843</v>
      </c>
      <c r="C859" s="35" t="s">
        <v>864</v>
      </c>
      <c r="D859" s="36" t="str">
        <f>+"Torre de suspensión tipo S"&amp;IF(MID(C859,3,3)="220","C",IF(MID(C859,3,3)="138","S",""))&amp;IF(MID(C859,10,1)="D",2,1)&amp;" (5°)Tipo S"&amp;IF(MID(C859,3,3)="220","C",IF(MID(C859,3,3)="138","S",""))&amp;IF(MID(C859,10,1)="D",2,1)&amp;RIGHT(C859,2)</f>
        <v>Torre de suspensión tipo S1 (5°)Tipo S1±0</v>
      </c>
      <c r="E859" s="37" t="s">
        <v>2918</v>
      </c>
      <c r="F859" s="38">
        <v>0</v>
      </c>
      <c r="G859" s="39">
        <f>VLOOKUP(C859,'[14]Resumen Peso'!$B$1:$D$65536,3,0)*$C$14</f>
        <v>3481.0473527674271</v>
      </c>
      <c r="H859" s="46"/>
      <c r="I859" s="41"/>
      <c r="J859" s="42">
        <f>+VLOOKUP(C859,'[14]Resumen Peso'!$B$1:$D$65536,3,0)</f>
        <v>2671.0958474397407</v>
      </c>
    </row>
    <row r="860" spans="1:10" x14ac:dyDescent="0.25">
      <c r="A860" s="26"/>
      <c r="B860" s="34">
        <f t="shared" si="13"/>
        <v>844</v>
      </c>
      <c r="C860" s="35" t="s">
        <v>865</v>
      </c>
      <c r="D860" s="36" t="str">
        <f>+"Torre de suspensión tipo S"&amp;IF(MID(C860,3,3)="220","C",IF(MID(C860,3,3)="138","S",""))&amp;IF(MID(C860,10,1)="D",2,1)&amp;" (5°)Tipo S"&amp;IF(MID(C860,3,3)="220","C",IF(MID(C860,3,3)="138","S",""))&amp;IF(MID(C860,10,1)="D",2,1)&amp;RIGHT(C860,2)</f>
        <v>Torre de suspensión tipo S1 (5°)Tipo S1+3</v>
      </c>
      <c r="E860" s="37" t="s">
        <v>2918</v>
      </c>
      <c r="F860" s="38">
        <v>0</v>
      </c>
      <c r="G860" s="39">
        <f>VLOOKUP(C860,'[14]Resumen Peso'!$B$1:$D$65536,3,0)*$C$14</f>
        <v>3863.9625615718446</v>
      </c>
      <c r="H860" s="46"/>
      <c r="I860" s="41"/>
      <c r="J860" s="42">
        <f>+VLOOKUP(C860,'[14]Resumen Peso'!$B$1:$D$65536,3,0)</f>
        <v>2964.9163906581125</v>
      </c>
    </row>
    <row r="861" spans="1:10" x14ac:dyDescent="0.25">
      <c r="A861" s="26"/>
      <c r="B861" s="34">
        <f t="shared" si="13"/>
        <v>845</v>
      </c>
      <c r="C861" s="35" t="s">
        <v>866</v>
      </c>
      <c r="D861" s="36" t="str">
        <f>+"Torre de suspensión tipo S"&amp;IF(MID(C861,3,3)="220","C",IF(MID(C861,3,3)="138","S",""))&amp;IF(MID(C861,10,1)="D",2,1)&amp;" (5°)Tipo S"&amp;IF(MID(C861,3,3)="220","C",IF(MID(C861,3,3)="138","S",""))&amp;IF(MID(C861,10,1)="D",2,1)&amp;RIGHT(C861,2)</f>
        <v>Torre de suspensión tipo S1 (5°)Tipo S1+6</v>
      </c>
      <c r="E861" s="37" t="s">
        <v>2918</v>
      </c>
      <c r="F861" s="38">
        <v>0</v>
      </c>
      <c r="G861" s="39">
        <f>VLOOKUP(C861,'[14]Resumen Peso'!$B$1:$D$65536,3,0)*$C$14</f>
        <v>4246.8777703762607</v>
      </c>
      <c r="H861" s="46"/>
      <c r="I861" s="41"/>
      <c r="J861" s="42">
        <f>+VLOOKUP(C861,'[14]Resumen Peso'!$B$1:$D$65536,3,0)</f>
        <v>3258.7369338764838</v>
      </c>
    </row>
    <row r="862" spans="1:10" x14ac:dyDescent="0.25">
      <c r="A862" s="26"/>
      <c r="B862" s="34">
        <f t="shared" si="13"/>
        <v>846</v>
      </c>
      <c r="C862" s="35" t="s">
        <v>867</v>
      </c>
      <c r="D862" s="36" t="str">
        <f>+"Torre de ángulo menor tipo A"&amp;IF(MID(C862,3,3)="220","C",IF(MID(C862,3,3)="138","S",""))&amp;IF(MID(C862,10,1)="D",2,1)&amp;" (30°)Tipo A"&amp;IF(MID(C862,3,3)="220","C",IF(MID(C862,3,3)="138","S",""))&amp;IF(MID(C862,10,1)="D",2,1)&amp;RIGHT(C862,2)</f>
        <v>Torre de ángulo menor tipo A1 (30°)Tipo A1-3</v>
      </c>
      <c r="E862" s="37" t="s">
        <v>2918</v>
      </c>
      <c r="F862" s="38">
        <v>0</v>
      </c>
      <c r="G862" s="39">
        <f>VLOOKUP(C862,'[14]Resumen Peso'!$B$1:$D$65536,3,0)*$C$14</f>
        <v>4761.0911232323606</v>
      </c>
      <c r="H862" s="46"/>
      <c r="I862" s="41"/>
      <c r="J862" s="42">
        <f>+VLOOKUP(C862,'[14]Resumen Peso'!$B$1:$D$65536,3,0)</f>
        <v>3653.3058702685876</v>
      </c>
    </row>
    <row r="863" spans="1:10" x14ac:dyDescent="0.25">
      <c r="A863" s="26"/>
      <c r="B863" s="34">
        <f t="shared" si="13"/>
        <v>847</v>
      </c>
      <c r="C863" s="35" t="s">
        <v>868</v>
      </c>
      <c r="D863" s="36" t="str">
        <f>+"Torre de ángulo menor tipo A"&amp;IF(MID(C863,3,3)="220","C",IF(MID(C863,3,3)="138","S",""))&amp;IF(MID(C863,10,1)="D",2,1)&amp;" (30°)Tipo A"&amp;IF(MID(C863,3,3)="220","C",IF(MID(C863,3,3)="138","S",""))&amp;IF(MID(C863,10,1)="D",2,1)&amp;RIGHT(C863,2)</f>
        <v>Torre de ángulo menor tipo A1 (30°)Tipo A1±0</v>
      </c>
      <c r="E863" s="37" t="s">
        <v>2918</v>
      </c>
      <c r="F863" s="38">
        <v>0</v>
      </c>
      <c r="G863" s="39">
        <f>VLOOKUP(C863,'[14]Resumen Peso'!$B$1:$D$65536,3,0)*$C$14</f>
        <v>5284.2298815009544</v>
      </c>
      <c r="H863" s="46"/>
      <c r="I863" s="41"/>
      <c r="J863" s="42">
        <f>+VLOOKUP(C863,'[14]Resumen Peso'!$B$1:$D$65536,3,0)</f>
        <v>4054.7234964135264</v>
      </c>
    </row>
    <row r="864" spans="1:10" x14ac:dyDescent="0.25">
      <c r="A864" s="26"/>
      <c r="B864" s="34">
        <f t="shared" si="13"/>
        <v>848</v>
      </c>
      <c r="C864" s="35" t="s">
        <v>869</v>
      </c>
      <c r="D864" s="36" t="str">
        <f>+"Torre de ángulo menor tipo A"&amp;IF(MID(C864,3,3)="220","C",IF(MID(C864,3,3)="138","S",""))&amp;IF(MID(C864,10,1)="D",2,1)&amp;" (30°)Tipo A"&amp;IF(MID(C864,3,3)="220","C",IF(MID(C864,3,3)="138","S",""))&amp;IF(MID(C864,10,1)="D",2,1)&amp;RIGHT(C864,2)</f>
        <v>Torre de ángulo menor tipo A1 (30°)Tipo A1+3</v>
      </c>
      <c r="E864" s="37" t="s">
        <v>2918</v>
      </c>
      <c r="F864" s="38">
        <v>0</v>
      </c>
      <c r="G864" s="39">
        <f>VLOOKUP(C864,'[14]Resumen Peso'!$B$1:$D$65536,3,0)*$C$14</f>
        <v>5807.3686397695483</v>
      </c>
      <c r="H864" s="46"/>
      <c r="I864" s="41"/>
      <c r="J864" s="42">
        <f>+VLOOKUP(C864,'[14]Resumen Peso'!$B$1:$D$65536,3,0)</f>
        <v>4456.1411225584652</v>
      </c>
    </row>
    <row r="865" spans="1:10" x14ac:dyDescent="0.25">
      <c r="A865" s="26"/>
      <c r="B865" s="34">
        <f t="shared" si="13"/>
        <v>849</v>
      </c>
      <c r="C865" s="35" t="s">
        <v>870</v>
      </c>
      <c r="D865" s="36" t="str">
        <f>+"Torre de ángulo mayor tipo B"&amp;IF(MID(C865,3,3)="220","C",IF(MID(C865,3,3)="138","S",""))&amp;IF(MID(C865,10,1)="D",2,1)&amp;" (65°)Tipo B"&amp;IF(MID(C865,3,3)="220","C",IF(MID(C865,3,3)="138","S",""))&amp;IF(MID(C865,10,1)="D",2,1)&amp;RIGHT(C865,2)</f>
        <v>Torre de ángulo mayor tipo B1 (65°)Tipo B1-3</v>
      </c>
      <c r="E865" s="37" t="s">
        <v>2918</v>
      </c>
      <c r="F865" s="38">
        <v>0</v>
      </c>
      <c r="G865" s="39">
        <f>VLOOKUP(C865,'[14]Resumen Peso'!$B$1:$D$65536,3,0)*$C$14</f>
        <v>6425.0528390779591</v>
      </c>
      <c r="H865" s="46"/>
      <c r="I865" s="41"/>
      <c r="J865" s="42">
        <f>+VLOOKUP(C865,'[14]Resumen Peso'!$B$1:$D$65536,3,0)</f>
        <v>4930.1058615012362</v>
      </c>
    </row>
    <row r="866" spans="1:10" x14ac:dyDescent="0.25">
      <c r="A866" s="26"/>
      <c r="B866" s="34">
        <f t="shared" si="13"/>
        <v>850</v>
      </c>
      <c r="C866" s="35" t="s">
        <v>871</v>
      </c>
      <c r="D866" s="36" t="str">
        <f>+"Torre de ángulo mayor tipo B"&amp;IF(MID(C866,3,3)="220","C",IF(MID(C866,3,3)="138","S",""))&amp;IF(MID(C866,10,1)="D",2,1)&amp;" (65°)Tipo B"&amp;IF(MID(C866,3,3)="220","C",IF(MID(C866,3,3)="138","S",""))&amp;IF(MID(C866,10,1)="D",2,1)&amp;RIGHT(C866,2)</f>
        <v>Torre de ángulo mayor tipo B1 (65°)Tipo B1±0</v>
      </c>
      <c r="E866" s="37" t="s">
        <v>2918</v>
      </c>
      <c r="F866" s="38">
        <v>0</v>
      </c>
      <c r="G866" s="39">
        <f>VLOOKUP(C866,'[14]Resumen Peso'!$B$1:$D$65536,3,0)*$C$14</f>
        <v>7154.8472595522935</v>
      </c>
      <c r="H866" s="46"/>
      <c r="I866" s="41"/>
      <c r="J866" s="42">
        <f>+VLOOKUP(C866,'[14]Resumen Peso'!$B$1:$D$65536,3,0)</f>
        <v>5490.0956141439156</v>
      </c>
    </row>
    <row r="867" spans="1:10" x14ac:dyDescent="0.25">
      <c r="A867" s="26"/>
      <c r="B867" s="34">
        <f t="shared" si="13"/>
        <v>851</v>
      </c>
      <c r="C867" s="35" t="s">
        <v>872</v>
      </c>
      <c r="D867" s="36" t="str">
        <f>+"Torre de ángulo mayor tipo B"&amp;IF(MID(C867,3,3)="220","C",IF(MID(C867,3,3)="138","S",""))&amp;IF(MID(C867,10,1)="D",2,1)&amp;" (65°)Tipo B"&amp;IF(MID(C867,3,3)="220","C",IF(MID(C867,3,3)="138","S",""))&amp;IF(MID(C867,10,1)="D",2,1)&amp;RIGHT(C867,2)</f>
        <v>Torre de ángulo mayor tipo B1 (65°)Tipo B1+3</v>
      </c>
      <c r="E867" s="37" t="s">
        <v>2918</v>
      </c>
      <c r="F867" s="38">
        <v>0</v>
      </c>
      <c r="G867" s="39">
        <f>VLOOKUP(C867,'[14]Resumen Peso'!$B$1:$D$65536,3,0)*$C$14</f>
        <v>8013.4289306985684</v>
      </c>
      <c r="H867" s="46"/>
      <c r="I867" s="41"/>
      <c r="J867" s="42">
        <f>+VLOOKUP(C867,'[14]Resumen Peso'!$B$1:$D$65536,3,0)</f>
        <v>6148.9070878411858</v>
      </c>
    </row>
    <row r="868" spans="1:10" x14ac:dyDescent="0.25">
      <c r="A868" s="26"/>
      <c r="B868" s="34">
        <f t="shared" si="13"/>
        <v>852</v>
      </c>
      <c r="C868" s="35" t="s">
        <v>873</v>
      </c>
      <c r="D868" s="36" t="str">
        <f>+"Torre de anclaje, retención intermedia y terminal (15°) Tipo R"&amp;IF(MID(C868,3,3)="220","C",IF(MID(C868,3,3)="138","S",""))&amp;IF(MID(C868,10,1)="D",2,1)&amp;RIGHT(C868,2)</f>
        <v>Torre de anclaje, retención intermedia y terminal (15°) Tipo R1-3</v>
      </c>
      <c r="E868" s="37" t="s">
        <v>2918</v>
      </c>
      <c r="F868" s="38">
        <v>0</v>
      </c>
      <c r="G868" s="39">
        <f>VLOOKUP(C868,'[14]Resumen Peso'!$B$1:$D$65536,3,0)*$C$14</f>
        <v>8272.6705114539272</v>
      </c>
      <c r="H868" s="46"/>
      <c r="I868" s="41"/>
      <c r="J868" s="42">
        <f>+VLOOKUP(C868,'[14]Resumen Peso'!$B$1:$D$65536,3,0)</f>
        <v>6347.8297222284618</v>
      </c>
    </row>
    <row r="869" spans="1:10" x14ac:dyDescent="0.25">
      <c r="A869" s="26"/>
      <c r="B869" s="34">
        <f t="shared" si="13"/>
        <v>853</v>
      </c>
      <c r="C869" s="35" t="s">
        <v>874</v>
      </c>
      <c r="D869" s="36" t="str">
        <f>+"Torre de anclaje, retención intermedia y terminal (15°) Tipo R"&amp;IF(MID(C869,3,3)="220","C",IF(MID(C869,3,3)="138","S",""))&amp;IF(MID(C869,10,1)="D",2,1)&amp;RIGHT(C869,2)</f>
        <v>Torre de anclaje, retención intermedia y terminal (15°) Tipo R1±0</v>
      </c>
      <c r="E869" s="37" t="s">
        <v>2918</v>
      </c>
      <c r="F869" s="38">
        <v>0</v>
      </c>
      <c r="G869" s="39">
        <f>VLOOKUP(C869,'[14]Resumen Peso'!$B$1:$D$65536,3,0)*$C$14</f>
        <v>9222.5981175629058</v>
      </c>
      <c r="H869" s="46"/>
      <c r="I869" s="41"/>
      <c r="J869" s="42">
        <f>+VLOOKUP(C869,'[14]Resumen Peso'!$B$1:$D$65536,3,0)</f>
        <v>7076.7332466315065</v>
      </c>
    </row>
    <row r="870" spans="1:10" x14ac:dyDescent="0.25">
      <c r="A870" s="26"/>
      <c r="B870" s="34">
        <f t="shared" si="13"/>
        <v>854</v>
      </c>
      <c r="C870" s="35" t="s">
        <v>875</v>
      </c>
      <c r="D870" s="36" t="str">
        <f>+"Torre de anclaje, retención intermedia y terminal (15°) Tipo R"&amp;IF(MID(C870,3,3)="220","C",IF(MID(C870,3,3)="138","S",""))&amp;IF(MID(C870,10,1)="D",2,1)&amp;RIGHT(C870,2)</f>
        <v>Torre de anclaje, retención intermedia y terminal (15°) Tipo R1+3</v>
      </c>
      <c r="E870" s="37" t="s">
        <v>2918</v>
      </c>
      <c r="F870" s="38">
        <v>0</v>
      </c>
      <c r="G870" s="39">
        <f>VLOOKUP(C870,'[14]Resumen Peso'!$B$1:$D$65536,3,0)*$C$14</f>
        <v>10172.525723671884</v>
      </c>
      <c r="H870" s="46"/>
      <c r="I870" s="41"/>
      <c r="J870" s="42">
        <f>+VLOOKUP(C870,'[14]Resumen Peso'!$B$1:$D$65536,3,0)</f>
        <v>7805.6367710345512</v>
      </c>
    </row>
    <row r="871" spans="1:10" x14ac:dyDescent="0.25">
      <c r="A871" s="26"/>
      <c r="B871" s="34">
        <f t="shared" si="13"/>
        <v>855</v>
      </c>
      <c r="C871" s="35" t="s">
        <v>876</v>
      </c>
      <c r="D871" s="36" t="str">
        <f>+"Torre de suspensión tipo S"&amp;IF(MID(C871,3,3)="220","C",IF(MID(C871,3,3)="138","S",""))&amp;IF(MID(C871,10,1)="D",2,1)&amp;" (5°)Tipo S"&amp;IF(MID(C871,3,3)="220","C",IF(MID(C871,3,3)="138","S",""))&amp;IF(MID(C871,10,1)="D",2,1)&amp;RIGHT(C871,2)</f>
        <v>Torre de suspensión tipo S1 (5°)Tipo S1-6</v>
      </c>
      <c r="E871" s="37" t="s">
        <v>2918</v>
      </c>
      <c r="F871" s="38">
        <v>0</v>
      </c>
      <c r="G871" s="39">
        <f>VLOOKUP(C871,'[14]Resumen Peso'!$B$1:$D$65536,3,0)*$C$14</f>
        <v>2573.1101006870549</v>
      </c>
      <c r="H871" s="46"/>
      <c r="I871" s="41"/>
      <c r="J871" s="42">
        <f>+VLOOKUP(C871,'[14]Resumen Peso'!$B$1:$D$65536,3,0)</f>
        <v>1974.4125857657186</v>
      </c>
    </row>
    <row r="872" spans="1:10" x14ac:dyDescent="0.25">
      <c r="A872" s="26"/>
      <c r="B872" s="34">
        <f t="shared" si="13"/>
        <v>856</v>
      </c>
      <c r="C872" s="35" t="s">
        <v>877</v>
      </c>
      <c r="D872" s="36" t="str">
        <f>+"Torre de suspensión tipo S"&amp;IF(MID(C872,3,3)="220","C",IF(MID(C872,3,3)="138","S",""))&amp;IF(MID(C872,10,1)="D",2,1)&amp;" (5°)Tipo S"&amp;IF(MID(C872,3,3)="220","C",IF(MID(C872,3,3)="138","S",""))&amp;IF(MID(C872,10,1)="D",2,1)&amp;RIGHT(C872,2)</f>
        <v>Torre de suspensión tipo S1 (5°)Tipo S1-3</v>
      </c>
      <c r="E872" s="37" t="s">
        <v>2918</v>
      </c>
      <c r="F872" s="38">
        <v>0</v>
      </c>
      <c r="G872" s="39">
        <f>VLOOKUP(C872,'[14]Resumen Peso'!$B$1:$D$65536,3,0)*$C$14</f>
        <v>2944.0088539392427</v>
      </c>
      <c r="H872" s="46"/>
      <c r="I872" s="41"/>
      <c r="J872" s="42">
        <f>+VLOOKUP(C872,'[14]Resumen Peso'!$B$1:$D$65536,3,0)</f>
        <v>2259.0125981283445</v>
      </c>
    </row>
    <row r="873" spans="1:10" x14ac:dyDescent="0.25">
      <c r="A873" s="26"/>
      <c r="B873" s="34">
        <f t="shared" si="13"/>
        <v>857</v>
      </c>
      <c r="C873" s="35" t="s">
        <v>878</v>
      </c>
      <c r="D873" s="36" t="str">
        <f>+"Torre de suspensión tipo S"&amp;IF(MID(C873,3,3)="220","C",IF(MID(C873,3,3)="138","S",""))&amp;IF(MID(C873,10,1)="D",2,1)&amp;" (5°)Tipo S"&amp;IF(MID(C873,3,3)="220","C",IF(MID(C873,3,3)="138","S",""))&amp;IF(MID(C873,10,1)="D",2,1)&amp;RIGHT(C873,2)</f>
        <v>Torre de suspensión tipo S1 (5°)Tipo S1±0</v>
      </c>
      <c r="E873" s="37" t="s">
        <v>2918</v>
      </c>
      <c r="F873" s="38">
        <v>0</v>
      </c>
      <c r="G873" s="39">
        <f>VLOOKUP(C873,'[14]Resumen Peso'!$B$1:$D$65536,3,0)*$C$14</f>
        <v>3311.5960111802506</v>
      </c>
      <c r="H873" s="46"/>
      <c r="I873" s="41"/>
      <c r="J873" s="42">
        <f>+VLOOKUP(C873,'[14]Resumen Peso'!$B$1:$D$65536,3,0)</f>
        <v>2541.0715389520187</v>
      </c>
    </row>
    <row r="874" spans="1:10" x14ac:dyDescent="0.25">
      <c r="A874" s="26"/>
      <c r="B874" s="34">
        <f t="shared" si="13"/>
        <v>858</v>
      </c>
      <c r="C874" s="35" t="s">
        <v>879</v>
      </c>
      <c r="D874" s="36" t="str">
        <f>+"Torre de suspensión tipo S"&amp;IF(MID(C874,3,3)="220","C",IF(MID(C874,3,3)="138","S",""))&amp;IF(MID(C874,10,1)="D",2,1)&amp;" (5°)Tipo S"&amp;IF(MID(C874,3,3)="220","C",IF(MID(C874,3,3)="138","S",""))&amp;IF(MID(C874,10,1)="D",2,1)&amp;RIGHT(C874,2)</f>
        <v>Torre de suspensión tipo S1 (5°)Tipo S1+3</v>
      </c>
      <c r="E874" s="37" t="s">
        <v>2918</v>
      </c>
      <c r="F874" s="38">
        <v>0</v>
      </c>
      <c r="G874" s="39">
        <f>VLOOKUP(C874,'[14]Resumen Peso'!$B$1:$D$65536,3,0)*$C$14</f>
        <v>3675.8715724100784</v>
      </c>
      <c r="H874" s="46"/>
      <c r="I874" s="41"/>
      <c r="J874" s="42">
        <f>+VLOOKUP(C874,'[14]Resumen Peso'!$B$1:$D$65536,3,0)</f>
        <v>2820.5894082367408</v>
      </c>
    </row>
    <row r="875" spans="1:10" x14ac:dyDescent="0.25">
      <c r="A875" s="26"/>
      <c r="B875" s="34">
        <f t="shared" si="13"/>
        <v>859</v>
      </c>
      <c r="C875" s="35" t="s">
        <v>880</v>
      </c>
      <c r="D875" s="36" t="str">
        <f>+"Torre de suspensión tipo S"&amp;IF(MID(C875,3,3)="220","C",IF(MID(C875,3,3)="138","S",""))&amp;IF(MID(C875,10,1)="D",2,1)&amp;" (5°)Tipo S"&amp;IF(MID(C875,3,3)="220","C",IF(MID(C875,3,3)="138","S",""))&amp;IF(MID(C875,10,1)="D",2,1)&amp;RIGHT(C875,2)</f>
        <v>Torre de suspensión tipo S1 (5°)Tipo S1+6</v>
      </c>
      <c r="E875" s="37" t="s">
        <v>2918</v>
      </c>
      <c r="F875" s="38">
        <v>0</v>
      </c>
      <c r="G875" s="39">
        <f>VLOOKUP(C875,'[14]Resumen Peso'!$B$1:$D$65536,3,0)*$C$14</f>
        <v>4040.1471336399059</v>
      </c>
      <c r="H875" s="46"/>
      <c r="I875" s="41"/>
      <c r="J875" s="42">
        <f>+VLOOKUP(C875,'[14]Resumen Peso'!$B$1:$D$65536,3,0)</f>
        <v>3100.1072775214629</v>
      </c>
    </row>
    <row r="876" spans="1:10" x14ac:dyDescent="0.25">
      <c r="A876" s="26"/>
      <c r="B876" s="34">
        <f t="shared" si="13"/>
        <v>860</v>
      </c>
      <c r="C876" s="35" t="s">
        <v>881</v>
      </c>
      <c r="D876" s="36" t="str">
        <f>+"Torre de ángulo menor tipo A"&amp;IF(MID(C876,3,3)="220","C",IF(MID(C876,3,3)="138","S",""))&amp;IF(MID(C876,10,1)="D",2,1)&amp;" (30°)Tipo A"&amp;IF(MID(C876,3,3)="220","C",IF(MID(C876,3,3)="138","S",""))&amp;IF(MID(C876,10,1)="D",2,1)&amp;RIGHT(C876,2)</f>
        <v>Torre de ángulo menor tipo A1 (30°)Tipo A1-3</v>
      </c>
      <c r="E876" s="37" t="s">
        <v>2918</v>
      </c>
      <c r="F876" s="38">
        <v>0</v>
      </c>
      <c r="G876" s="39">
        <f>VLOOKUP(C876,'[14]Resumen Peso'!$B$1:$D$65536,3,0)*$C$14</f>
        <v>4529.3294732194299</v>
      </c>
      <c r="H876" s="46"/>
      <c r="I876" s="41"/>
      <c r="J876" s="42">
        <f>+VLOOKUP(C876,'[14]Resumen Peso'!$B$1:$D$65536,3,0)</f>
        <v>3475.4692831123771</v>
      </c>
    </row>
    <row r="877" spans="1:10" x14ac:dyDescent="0.25">
      <c r="A877" s="26"/>
      <c r="B877" s="34">
        <f t="shared" si="13"/>
        <v>861</v>
      </c>
      <c r="C877" s="35" t="s">
        <v>882</v>
      </c>
      <c r="D877" s="36" t="str">
        <f>+"Torre de ángulo menor tipo A"&amp;IF(MID(C877,3,3)="220","C",IF(MID(C877,3,3)="138","S",""))&amp;IF(MID(C877,10,1)="D",2,1)&amp;" (30°)Tipo A"&amp;IF(MID(C877,3,3)="220","C",IF(MID(C877,3,3)="138","S",""))&amp;IF(MID(C877,10,1)="D",2,1)&amp;RIGHT(C877,2)</f>
        <v>Torre de ángulo menor tipo A1 (30°)Tipo A1±0</v>
      </c>
      <c r="E877" s="37" t="s">
        <v>2918</v>
      </c>
      <c r="F877" s="38">
        <v>0</v>
      </c>
      <c r="G877" s="39">
        <f>VLOOKUP(C877,'[14]Resumen Peso'!$B$1:$D$65536,3,0)*$C$14</f>
        <v>5027.0027449716208</v>
      </c>
      <c r="H877" s="46"/>
      <c r="I877" s="41"/>
      <c r="J877" s="42">
        <f>+VLOOKUP(C877,'[14]Resumen Peso'!$B$1:$D$65536,3,0)</f>
        <v>3857.3465961291645</v>
      </c>
    </row>
    <row r="878" spans="1:10" x14ac:dyDescent="0.25">
      <c r="A878" s="26"/>
      <c r="B878" s="34">
        <f t="shared" si="13"/>
        <v>862</v>
      </c>
      <c r="C878" s="35" t="s">
        <v>883</v>
      </c>
      <c r="D878" s="36" t="str">
        <f>+"Torre de ángulo menor tipo A"&amp;IF(MID(C878,3,3)="220","C",IF(MID(C878,3,3)="138","S",""))&amp;IF(MID(C878,10,1)="D",2,1)&amp;" (30°)Tipo A"&amp;IF(MID(C878,3,3)="220","C",IF(MID(C878,3,3)="138","S",""))&amp;IF(MID(C878,10,1)="D",2,1)&amp;RIGHT(C878,2)</f>
        <v>Torre de ángulo menor tipo A1 (30°)Tipo A1+3</v>
      </c>
      <c r="E878" s="37" t="s">
        <v>2918</v>
      </c>
      <c r="F878" s="38">
        <v>0</v>
      </c>
      <c r="G878" s="39">
        <f>VLOOKUP(C878,'[14]Resumen Peso'!$B$1:$D$65536,3,0)*$C$14</f>
        <v>5524.6760167238108</v>
      </c>
      <c r="H878" s="46"/>
      <c r="I878" s="41"/>
      <c r="J878" s="42">
        <f>+VLOOKUP(C878,'[14]Resumen Peso'!$B$1:$D$65536,3,0)</f>
        <v>4239.2239091459514</v>
      </c>
    </row>
    <row r="879" spans="1:10" x14ac:dyDescent="0.25">
      <c r="A879" s="26"/>
      <c r="B879" s="34">
        <f t="shared" si="13"/>
        <v>863</v>
      </c>
      <c r="C879" s="35" t="s">
        <v>884</v>
      </c>
      <c r="D879" s="36" t="str">
        <f>+"Torre de ángulo mayor tipo B"&amp;IF(MID(C879,3,3)="220","C",IF(MID(C879,3,3)="138","S",""))&amp;IF(MID(C879,10,1)="D",2,1)&amp;" (65°)Tipo B"&amp;IF(MID(C879,3,3)="220","C",IF(MID(C879,3,3)="138","S",""))&amp;IF(MID(C879,10,1)="D",2,1)&amp;RIGHT(C879,2)</f>
        <v>Torre de ángulo mayor tipo B1 (65°)Tipo B1-3</v>
      </c>
      <c r="E879" s="37" t="s">
        <v>2918</v>
      </c>
      <c r="F879" s="38">
        <v>0</v>
      </c>
      <c r="G879" s="39">
        <f>VLOOKUP(C879,'[14]Resumen Peso'!$B$1:$D$65536,3,0)*$C$14</f>
        <v>6112.2924215890343</v>
      </c>
      <c r="H879" s="46"/>
      <c r="I879" s="41"/>
      <c r="J879" s="42">
        <f>+VLOOKUP(C879,'[14]Resumen Peso'!$B$1:$D$65536,3,0)</f>
        <v>4690.1168674606824</v>
      </c>
    </row>
    <row r="880" spans="1:10" x14ac:dyDescent="0.25">
      <c r="A880" s="26"/>
      <c r="B880" s="34">
        <f t="shared" si="13"/>
        <v>864</v>
      </c>
      <c r="C880" s="35" t="s">
        <v>885</v>
      </c>
      <c r="D880" s="36" t="str">
        <f>+"Torre de ángulo mayor tipo B"&amp;IF(MID(C880,3,3)="220","C",IF(MID(C880,3,3)="138","S",""))&amp;IF(MID(C880,10,1)="D",2,1)&amp;" (65°)Tipo B"&amp;IF(MID(C880,3,3)="220","C",IF(MID(C880,3,3)="138","S",""))&amp;IF(MID(C880,10,1)="D",2,1)&amp;RIGHT(C880,2)</f>
        <v>Torre de ángulo mayor tipo B1 (65°)Tipo B1±0</v>
      </c>
      <c r="E880" s="37" t="s">
        <v>2918</v>
      </c>
      <c r="F880" s="38">
        <v>0</v>
      </c>
      <c r="G880" s="39">
        <f>VLOOKUP(C880,'[14]Resumen Peso'!$B$1:$D$65536,3,0)*$C$14</f>
        <v>6806.5617166915745</v>
      </c>
      <c r="H880" s="46"/>
      <c r="I880" s="41"/>
      <c r="J880" s="42">
        <f>+VLOOKUP(C880,'[14]Resumen Peso'!$B$1:$D$65536,3,0)</f>
        <v>5222.8472911588888</v>
      </c>
    </row>
    <row r="881" spans="1:10" x14ac:dyDescent="0.25">
      <c r="A881" s="26"/>
      <c r="B881" s="34">
        <f t="shared" si="13"/>
        <v>865</v>
      </c>
      <c r="C881" s="35" t="s">
        <v>886</v>
      </c>
      <c r="D881" s="36" t="str">
        <f>+"Torre de ángulo mayor tipo B"&amp;IF(MID(C881,3,3)="220","C",IF(MID(C881,3,3)="138","S",""))&amp;IF(MID(C881,10,1)="D",2,1)&amp;" (65°)Tipo B"&amp;IF(MID(C881,3,3)="220","C",IF(MID(C881,3,3)="138","S",""))&amp;IF(MID(C881,10,1)="D",2,1)&amp;RIGHT(C881,2)</f>
        <v>Torre de ángulo mayor tipo B1 (65°)Tipo B1+3</v>
      </c>
      <c r="E881" s="37" t="s">
        <v>2918</v>
      </c>
      <c r="F881" s="38">
        <v>0</v>
      </c>
      <c r="G881" s="39">
        <f>VLOOKUP(C881,'[14]Resumen Peso'!$B$1:$D$65536,3,0)*$C$14</f>
        <v>7623.3491226945634</v>
      </c>
      <c r="H881" s="46"/>
      <c r="I881" s="41"/>
      <c r="J881" s="42">
        <f>+VLOOKUP(C881,'[14]Resumen Peso'!$B$1:$D$65536,3,0)</f>
        <v>5849.5889660979556</v>
      </c>
    </row>
    <row r="882" spans="1:10" x14ac:dyDescent="0.25">
      <c r="A882" s="26"/>
      <c r="B882" s="34">
        <f t="shared" si="13"/>
        <v>866</v>
      </c>
      <c r="C882" s="35" t="s">
        <v>887</v>
      </c>
      <c r="D882" s="36" t="str">
        <f>+"Torre de anclaje, retención intermedia y terminal (15°) Tipo R"&amp;IF(MID(C882,3,3)="220","C",IF(MID(C882,3,3)="138","S",""))&amp;IF(MID(C882,10,1)="D",2,1)&amp;RIGHT(C882,2)</f>
        <v>Torre de anclaje, retención intermedia y terminal (15°) Tipo R1-3</v>
      </c>
      <c r="E882" s="37" t="s">
        <v>2918</v>
      </c>
      <c r="F882" s="38">
        <v>0</v>
      </c>
      <c r="G882" s="39">
        <f>VLOOKUP(C882,'[14]Resumen Peso'!$B$1:$D$65536,3,0)*$C$14</f>
        <v>7869.9712733754486</v>
      </c>
      <c r="H882" s="46"/>
      <c r="I882" s="41"/>
      <c r="J882" s="42">
        <f>+VLOOKUP(C882,'[14]Resumen Peso'!$B$1:$D$65536,3,0)</f>
        <v>6038.8283919985151</v>
      </c>
    </row>
    <row r="883" spans="1:10" x14ac:dyDescent="0.25">
      <c r="A883" s="26"/>
      <c r="B883" s="34">
        <f t="shared" si="13"/>
        <v>867</v>
      </c>
      <c r="C883" s="35" t="s">
        <v>888</v>
      </c>
      <c r="D883" s="36" t="str">
        <f>+"Torre de anclaje, retención intermedia y terminal (15°) Tipo R"&amp;IF(MID(C883,3,3)="220","C",IF(MID(C883,3,3)="138","S",""))&amp;IF(MID(C883,10,1)="D",2,1)&amp;RIGHT(C883,2)</f>
        <v>Torre de anclaje, retención intermedia y terminal (15°) Tipo R1±0</v>
      </c>
      <c r="E883" s="37" t="s">
        <v>2918</v>
      </c>
      <c r="F883" s="38">
        <v>0</v>
      </c>
      <c r="G883" s="39">
        <f>VLOOKUP(C883,'[14]Resumen Peso'!$B$1:$D$65536,3,0)*$C$14</f>
        <v>8773.6580528154391</v>
      </c>
      <c r="H883" s="46"/>
      <c r="I883" s="41"/>
      <c r="J883" s="42">
        <f>+VLOOKUP(C883,'[14]Resumen Peso'!$B$1:$D$65536,3,0)</f>
        <v>6732.2501583038074</v>
      </c>
    </row>
    <row r="884" spans="1:10" x14ac:dyDescent="0.25">
      <c r="A884" s="26"/>
      <c r="B884" s="34">
        <f t="shared" si="13"/>
        <v>868</v>
      </c>
      <c r="C884" s="35" t="s">
        <v>889</v>
      </c>
      <c r="D884" s="36" t="str">
        <f>+"Torre de anclaje, retención intermedia y terminal (15°) Tipo R"&amp;IF(MID(C884,3,3)="220","C",IF(MID(C884,3,3)="138","S",""))&amp;IF(MID(C884,10,1)="D",2,1)&amp;RIGHT(C884,2)</f>
        <v>Torre de anclaje, retención intermedia y terminal (15°) Tipo R1+3</v>
      </c>
      <c r="E884" s="37" t="s">
        <v>2918</v>
      </c>
      <c r="F884" s="38">
        <v>0</v>
      </c>
      <c r="G884" s="39">
        <f>VLOOKUP(C884,'[14]Resumen Peso'!$B$1:$D$65536,3,0)*$C$14</f>
        <v>9677.3448322554286</v>
      </c>
      <c r="H884" s="46"/>
      <c r="I884" s="41"/>
      <c r="J884" s="42">
        <f>+VLOOKUP(C884,'[14]Resumen Peso'!$B$1:$D$65536,3,0)</f>
        <v>7425.6719246090997</v>
      </c>
    </row>
    <row r="885" spans="1:10" x14ac:dyDescent="0.25">
      <c r="A885" s="26"/>
      <c r="B885" s="34">
        <f t="shared" si="13"/>
        <v>869</v>
      </c>
      <c r="C885" s="35" t="s">
        <v>890</v>
      </c>
      <c r="D885" s="36" t="str">
        <f>+"Torre de suspensión tipo S"&amp;IF(MID(C885,3,3)="220","C",IF(MID(C885,3,3)="138","S",""))&amp;IF(MID(C885,10,1)="D",2,1)&amp;" (5°)Tipo S"&amp;IF(MID(C885,3,3)="220","C",IF(MID(C885,3,3)="138","S",""))&amp;IF(MID(C885,10,1)="D",2,1)&amp;RIGHT(C885,2)</f>
        <v>Torre de suspensión tipo S2 (5°)Tipo S2-6</v>
      </c>
      <c r="E885" s="37" t="s">
        <v>2918</v>
      </c>
      <c r="F885" s="38">
        <v>0</v>
      </c>
      <c r="G885" s="39">
        <f>VLOOKUP(C885,'[14]Resumen Peso'!$B$1:$D$65536,3,0)*$C$14</f>
        <v>4475.5885618171578</v>
      </c>
      <c r="H885" s="46"/>
      <c r="I885" s="41"/>
      <c r="J885" s="42">
        <f>+VLOOKUP(C885,'[14]Resumen Peso'!$B$1:$D$65536,3,0)</f>
        <v>3434.2325199381798</v>
      </c>
    </row>
    <row r="886" spans="1:10" x14ac:dyDescent="0.25">
      <c r="A886" s="26"/>
      <c r="B886" s="34">
        <f t="shared" si="13"/>
        <v>870</v>
      </c>
      <c r="C886" s="35" t="s">
        <v>891</v>
      </c>
      <c r="D886" s="36" t="str">
        <f>+"Torre de suspensión tipo S"&amp;IF(MID(C886,3,3)="220","C",IF(MID(C886,3,3)="138","S",""))&amp;IF(MID(C886,10,1)="D",2,1)&amp;" (5°)Tipo S"&amp;IF(MID(C886,3,3)="220","C",IF(MID(C886,3,3)="138","S",""))&amp;IF(MID(C886,10,1)="D",2,1)&amp;RIGHT(C886,2)</f>
        <v>Torre de suspensión tipo S2 (5°)Tipo S2-3</v>
      </c>
      <c r="E886" s="37" t="s">
        <v>2918</v>
      </c>
      <c r="F886" s="38">
        <v>0</v>
      </c>
      <c r="G886" s="39">
        <f>VLOOKUP(C886,'[14]Resumen Peso'!$B$1:$D$65536,3,0)*$C$14</f>
        <v>5120.7184446016126</v>
      </c>
      <c r="H886" s="46"/>
      <c r="I886" s="41"/>
      <c r="J886" s="42">
        <f>+VLOOKUP(C886,'[14]Resumen Peso'!$B$1:$D$65536,3,0)</f>
        <v>3929.2570273166561</v>
      </c>
    </row>
    <row r="887" spans="1:10" x14ac:dyDescent="0.25">
      <c r="A887" s="26"/>
      <c r="B887" s="34">
        <f t="shared" si="13"/>
        <v>871</v>
      </c>
      <c r="C887" s="35" t="s">
        <v>892</v>
      </c>
      <c r="D887" s="36" t="str">
        <f>+"Torre de suspensión tipo S"&amp;IF(MID(C887,3,3)="220","C",IF(MID(C887,3,3)="138","S",""))&amp;IF(MID(C887,10,1)="D",2,1)&amp;" (5°)Tipo S"&amp;IF(MID(C887,3,3)="220","C",IF(MID(C887,3,3)="138","S",""))&amp;IF(MID(C887,10,1)="D",2,1)&amp;RIGHT(C887,2)</f>
        <v>Torre de suspensión tipo S2 (5°)Tipo S2±0</v>
      </c>
      <c r="E887" s="37" t="s">
        <v>2918</v>
      </c>
      <c r="F887" s="38">
        <v>0</v>
      </c>
      <c r="G887" s="39">
        <f>VLOOKUP(C887,'[14]Resumen Peso'!$B$1:$D$65536,3,0)*$C$14</f>
        <v>5760.0882391469204</v>
      </c>
      <c r="H887" s="46"/>
      <c r="I887" s="41"/>
      <c r="J887" s="42">
        <f>+VLOOKUP(C887,'[14]Resumen Peso'!$B$1:$D$65536,3,0)</f>
        <v>4419.8616730221102</v>
      </c>
    </row>
    <row r="888" spans="1:10" x14ac:dyDescent="0.25">
      <c r="A888" s="26"/>
      <c r="B888" s="34">
        <f t="shared" si="13"/>
        <v>872</v>
      </c>
      <c r="C888" s="35" t="s">
        <v>893</v>
      </c>
      <c r="D888" s="36" t="str">
        <f>+"Torre de suspensión tipo S"&amp;IF(MID(C888,3,3)="220","C",IF(MID(C888,3,3)="138","S",""))&amp;IF(MID(C888,10,1)="D",2,1)&amp;" (5°)Tipo S"&amp;IF(MID(C888,3,3)="220","C",IF(MID(C888,3,3)="138","S",""))&amp;IF(MID(C888,10,1)="D",2,1)&amp;RIGHT(C888,2)</f>
        <v>Torre de suspensión tipo S2 (5°)Tipo S2+3</v>
      </c>
      <c r="E888" s="37" t="s">
        <v>2918</v>
      </c>
      <c r="F888" s="38">
        <v>0</v>
      </c>
      <c r="G888" s="39">
        <f>VLOOKUP(C888,'[14]Resumen Peso'!$B$1:$D$65536,3,0)*$C$14</f>
        <v>6393.6979454530829</v>
      </c>
      <c r="H888" s="46"/>
      <c r="I888" s="41"/>
      <c r="J888" s="42">
        <f>+VLOOKUP(C888,'[14]Resumen Peso'!$B$1:$D$65536,3,0)</f>
        <v>4906.0464570545428</v>
      </c>
    </row>
    <row r="889" spans="1:10" x14ac:dyDescent="0.25">
      <c r="A889" s="26"/>
      <c r="B889" s="34">
        <f t="shared" si="13"/>
        <v>873</v>
      </c>
      <c r="C889" s="35" t="s">
        <v>894</v>
      </c>
      <c r="D889" s="36" t="str">
        <f>+"Torre de suspensión tipo S"&amp;IF(MID(C889,3,3)="220","C",IF(MID(C889,3,3)="138","S",""))&amp;IF(MID(C889,10,1)="D",2,1)&amp;" (5°)Tipo S"&amp;IF(MID(C889,3,3)="220","C",IF(MID(C889,3,3)="138","S",""))&amp;IF(MID(C889,10,1)="D",2,1)&amp;RIGHT(C889,2)</f>
        <v>Torre de suspensión tipo S2 (5°)Tipo S2+6</v>
      </c>
      <c r="E889" s="37" t="s">
        <v>2918</v>
      </c>
      <c r="F889" s="38">
        <v>0</v>
      </c>
      <c r="G889" s="39">
        <f>VLOOKUP(C889,'[14]Resumen Peso'!$B$1:$D$65536,3,0)*$C$14</f>
        <v>7027.3076517592435</v>
      </c>
      <c r="H889" s="46"/>
      <c r="I889" s="41"/>
      <c r="J889" s="42">
        <f>+VLOOKUP(C889,'[14]Resumen Peso'!$B$1:$D$65536,3,0)</f>
        <v>5392.2312410869745</v>
      </c>
    </row>
    <row r="890" spans="1:10" x14ac:dyDescent="0.25">
      <c r="A890" s="26"/>
      <c r="B890" s="34">
        <f t="shared" si="13"/>
        <v>874</v>
      </c>
      <c r="C890" s="35" t="s">
        <v>895</v>
      </c>
      <c r="D890" s="36" t="str">
        <f>+"Torre de ángulo menor tipo A"&amp;IF(MID(C890,3,3)="220","C",IF(MID(C890,3,3)="138","S",""))&amp;IF(MID(C890,10,1)="D",2,1)&amp;" (30°)Tipo A"&amp;IF(MID(C890,3,3)="220","C",IF(MID(C890,3,3)="138","S",""))&amp;IF(MID(C890,10,1)="D",2,1)&amp;RIGHT(C890,2)</f>
        <v>Torre de ángulo menor tipo A2 (30°)Tipo A2-3</v>
      </c>
      <c r="E890" s="37" t="s">
        <v>2918</v>
      </c>
      <c r="F890" s="38">
        <v>0</v>
      </c>
      <c r="G890" s="39">
        <f>VLOOKUP(C890,'[14]Resumen Peso'!$B$1:$D$65536,3,0)*$C$14</f>
        <v>7878.1763662695485</v>
      </c>
      <c r="H890" s="46"/>
      <c r="I890" s="41"/>
      <c r="J890" s="42">
        <f>+VLOOKUP(C890,'[14]Resumen Peso'!$B$1:$D$65536,3,0)</f>
        <v>6045.1243677024549</v>
      </c>
    </row>
    <row r="891" spans="1:10" x14ac:dyDescent="0.25">
      <c r="A891" s="26"/>
      <c r="B891" s="34">
        <f t="shared" si="13"/>
        <v>875</v>
      </c>
      <c r="C891" s="35" t="s">
        <v>896</v>
      </c>
      <c r="D891" s="36" t="str">
        <f>+"Torre de ángulo menor tipo A"&amp;IF(MID(C891,3,3)="220","C",IF(MID(C891,3,3)="138","S",""))&amp;IF(MID(C891,10,1)="D",2,1)&amp;" (30°)Tipo A"&amp;IF(MID(C891,3,3)="220","C",IF(MID(C891,3,3)="138","S",""))&amp;IF(MID(C891,10,1)="D",2,1)&amp;RIGHT(C891,2)</f>
        <v>Torre de ángulo menor tipo A2 (30°)Tipo A2±0</v>
      </c>
      <c r="E891" s="37" t="s">
        <v>2918</v>
      </c>
      <c r="F891" s="38">
        <v>0</v>
      </c>
      <c r="G891" s="39">
        <f>VLOOKUP(C891,'[14]Resumen Peso'!$B$1:$D$65536,3,0)*$C$14</f>
        <v>8743.8139470250262</v>
      </c>
      <c r="H891" s="46"/>
      <c r="I891" s="41"/>
      <c r="J891" s="42">
        <f>+VLOOKUP(C891,'[14]Resumen Peso'!$B$1:$D$65536,3,0)</f>
        <v>6709.3500196475634</v>
      </c>
    </row>
    <row r="892" spans="1:10" x14ac:dyDescent="0.25">
      <c r="A892" s="26"/>
      <c r="B892" s="34">
        <f t="shared" si="13"/>
        <v>876</v>
      </c>
      <c r="C892" s="35" t="s">
        <v>897</v>
      </c>
      <c r="D892" s="36" t="str">
        <f>+"Torre de ángulo menor tipo A"&amp;IF(MID(C892,3,3)="220","C",IF(MID(C892,3,3)="138","S",""))&amp;IF(MID(C892,10,1)="D",2,1)&amp;" (30°)Tipo A"&amp;IF(MID(C892,3,3)="220","C",IF(MID(C892,3,3)="138","S",""))&amp;IF(MID(C892,10,1)="D",2,1)&amp;RIGHT(C892,2)</f>
        <v>Torre de ángulo menor tipo A2 (30°)Tipo A2+3</v>
      </c>
      <c r="E892" s="37" t="s">
        <v>2918</v>
      </c>
      <c r="F892" s="38">
        <v>0</v>
      </c>
      <c r="G892" s="39">
        <f>VLOOKUP(C892,'[14]Resumen Peso'!$B$1:$D$65536,3,0)*$C$14</f>
        <v>9609.4515277805021</v>
      </c>
      <c r="H892" s="46"/>
      <c r="I892" s="41"/>
      <c r="J892" s="42">
        <f>+VLOOKUP(C892,'[14]Resumen Peso'!$B$1:$D$65536,3,0)</f>
        <v>7373.5756715926718</v>
      </c>
    </row>
    <row r="893" spans="1:10" x14ac:dyDescent="0.25">
      <c r="A893" s="26"/>
      <c r="B893" s="34">
        <f t="shared" si="13"/>
        <v>877</v>
      </c>
      <c r="C893" s="35" t="s">
        <v>898</v>
      </c>
      <c r="D893" s="36" t="str">
        <f>+"Torre de ángulo mayor tipo B"&amp;IF(MID(C893,3,3)="220","C",IF(MID(C893,3,3)="138","S",""))&amp;IF(MID(C893,10,1)="D",2,1)&amp;" (65°)Tipo B"&amp;IF(MID(C893,3,3)="220","C",IF(MID(C893,3,3)="138","S",""))&amp;IF(MID(C893,10,1)="D",2,1)&amp;RIGHT(C893,2)</f>
        <v>Torre de ángulo mayor tipo B2 (65°)Tipo B2-3</v>
      </c>
      <c r="E893" s="37" t="s">
        <v>2918</v>
      </c>
      <c r="F893" s="38">
        <v>0</v>
      </c>
      <c r="G893" s="39">
        <f>VLOOKUP(C893,'[14]Resumen Peso'!$B$1:$D$65536,3,0)*$C$14</f>
        <v>10631.533427676155</v>
      </c>
      <c r="H893" s="46"/>
      <c r="I893" s="41"/>
      <c r="J893" s="42">
        <f>+VLOOKUP(C893,'[14]Resumen Peso'!$B$1:$D$65536,3,0)</f>
        <v>8157.8450140893165</v>
      </c>
    </row>
    <row r="894" spans="1:10" x14ac:dyDescent="0.25">
      <c r="A894" s="26"/>
      <c r="B894" s="34">
        <f t="shared" si="13"/>
        <v>878</v>
      </c>
      <c r="C894" s="35" t="s">
        <v>15</v>
      </c>
      <c r="D894" s="36" t="str">
        <f>+"Torre de ángulo mayor tipo B"&amp;IF(MID(C894,3,3)="220","C",IF(MID(C894,3,3)="138","S",""))&amp;IF(MID(C894,10,1)="D",2,1)&amp;" (65°)Tipo B"&amp;IF(MID(C894,3,3)="220","C",IF(MID(C894,3,3)="138","S",""))&amp;IF(MID(C894,10,1)="D",2,1)&amp;RIGHT(C894,2)</f>
        <v>Torre de ángulo mayor tipo B2 (65°)Tipo B2±0</v>
      </c>
      <c r="E894" s="37" t="s">
        <v>2918</v>
      </c>
      <c r="F894" s="38">
        <v>0</v>
      </c>
      <c r="G894" s="39">
        <f>VLOOKUP(C894,'[14]Resumen Peso'!$B$1:$D$65536,3,0)*$C$14</f>
        <v>11839.124084271885</v>
      </c>
      <c r="H894" s="46"/>
      <c r="I894" s="41"/>
      <c r="J894" s="42">
        <f>+VLOOKUP(C894,'[14]Resumen Peso'!$B$1:$D$65536,3,0)</f>
        <v>9084.4599266028017</v>
      </c>
    </row>
    <row r="895" spans="1:10" x14ac:dyDescent="0.25">
      <c r="A895" s="26"/>
      <c r="B895" s="34">
        <f t="shared" si="13"/>
        <v>879</v>
      </c>
      <c r="C895" s="35" t="s">
        <v>899</v>
      </c>
      <c r="D895" s="36" t="str">
        <f>+"Torre de ángulo mayor tipo B"&amp;IF(MID(C895,3,3)="220","C",IF(MID(C895,3,3)="138","S",""))&amp;IF(MID(C895,10,1)="D",2,1)&amp;" (65°)Tipo B"&amp;IF(MID(C895,3,3)="220","C",IF(MID(C895,3,3)="138","S",""))&amp;IF(MID(C895,10,1)="D",2,1)&amp;RIGHT(C895,2)</f>
        <v>Torre de ángulo mayor tipo B2 (65°)Tipo B2+3</v>
      </c>
      <c r="E895" s="37" t="s">
        <v>2918</v>
      </c>
      <c r="F895" s="38">
        <v>0</v>
      </c>
      <c r="G895" s="39">
        <f>VLOOKUP(C895,'[14]Resumen Peso'!$B$1:$D$65536,3,0)*$C$14</f>
        <v>13259.818974384514</v>
      </c>
      <c r="H895" s="46"/>
      <c r="I895" s="41"/>
      <c r="J895" s="42">
        <f>+VLOOKUP(C895,'[14]Resumen Peso'!$B$1:$D$65536,3,0)</f>
        <v>10174.595117795139</v>
      </c>
    </row>
    <row r="896" spans="1:10" x14ac:dyDescent="0.25">
      <c r="A896" s="26"/>
      <c r="B896" s="34">
        <f t="shared" si="13"/>
        <v>880</v>
      </c>
      <c r="C896" s="35" t="s">
        <v>900</v>
      </c>
      <c r="D896" s="36" t="str">
        <f>+"Torre de anclaje, retención intermedia y terminal (15°) Tipo R"&amp;IF(MID(C896,3,3)="220","C",IF(MID(C896,3,3)="138","S",""))&amp;IF(MID(C896,10,1)="D",2,1)&amp;RIGHT(C896,2)</f>
        <v>Torre de anclaje, retención intermedia y terminal (15°) Tipo R2-3</v>
      </c>
      <c r="E896" s="37" t="s">
        <v>2918</v>
      </c>
      <c r="F896" s="38">
        <v>0</v>
      </c>
      <c r="G896" s="39">
        <f>VLOOKUP(C896,'[14]Resumen Peso'!$B$1:$D$65536,3,0)*$C$14</f>
        <v>13688.785957329936</v>
      </c>
      <c r="H896" s="46"/>
      <c r="I896" s="41"/>
      <c r="J896" s="42">
        <f>+VLOOKUP(C896,'[14]Resumen Peso'!$B$1:$D$65536,3,0)</f>
        <v>10503.752354315737</v>
      </c>
    </row>
    <row r="897" spans="1:10" x14ac:dyDescent="0.25">
      <c r="A897" s="26"/>
      <c r="B897" s="34">
        <f t="shared" si="13"/>
        <v>881</v>
      </c>
      <c r="C897" s="35" t="s">
        <v>901</v>
      </c>
      <c r="D897" s="36" t="str">
        <f>+"Torre de anclaje, retención intermedia y terminal (15°) Tipo R"&amp;IF(MID(C897,3,3)="220","C",IF(MID(C897,3,3)="138","S",""))&amp;IF(MID(C897,10,1)="D",2,1)&amp;RIGHT(C897,2)</f>
        <v>Torre de anclaje, retención intermedia y terminal (15°) Tipo R2±0</v>
      </c>
      <c r="E897" s="37" t="s">
        <v>2918</v>
      </c>
      <c r="F897" s="38">
        <v>0</v>
      </c>
      <c r="G897" s="39">
        <f>VLOOKUP(C897,'[14]Resumen Peso'!$B$1:$D$65536,3,0)*$C$14</f>
        <v>15260.63094462646</v>
      </c>
      <c r="H897" s="46"/>
      <c r="I897" s="41"/>
      <c r="J897" s="42">
        <f>+VLOOKUP(C897,'[14]Resumen Peso'!$B$1:$D$65536,3,0)</f>
        <v>11709.868845391011</v>
      </c>
    </row>
    <row r="898" spans="1:10" x14ac:dyDescent="0.25">
      <c r="A898" s="26"/>
      <c r="B898" s="34">
        <f t="shared" si="13"/>
        <v>882</v>
      </c>
      <c r="C898" s="35" t="s">
        <v>902</v>
      </c>
      <c r="D898" s="36" t="str">
        <f>+"Torre de anclaje, retención intermedia y terminal (15°) Tipo R"&amp;IF(MID(C898,3,3)="220","C",IF(MID(C898,3,3)="138","S",""))&amp;IF(MID(C898,10,1)="D",2,1)&amp;RIGHT(C898,2)</f>
        <v>Torre de anclaje, retención intermedia y terminal (15°) Tipo R2+3</v>
      </c>
      <c r="E898" s="37" t="s">
        <v>2918</v>
      </c>
      <c r="F898" s="38">
        <v>0</v>
      </c>
      <c r="G898" s="39">
        <f>VLOOKUP(C898,'[14]Resumen Peso'!$B$1:$D$65536,3,0)*$C$14</f>
        <v>16832.475931922985</v>
      </c>
      <c r="H898" s="46"/>
      <c r="I898" s="41"/>
      <c r="J898" s="42">
        <f>+VLOOKUP(C898,'[14]Resumen Peso'!$B$1:$D$65536,3,0)</f>
        <v>12915.985336466285</v>
      </c>
    </row>
    <row r="899" spans="1:10" x14ac:dyDescent="0.25">
      <c r="A899" s="26"/>
      <c r="B899" s="34">
        <f t="shared" si="13"/>
        <v>883</v>
      </c>
      <c r="C899" s="35" t="s">
        <v>903</v>
      </c>
      <c r="D899" s="36" t="str">
        <f>+"Torre de suspensión tipo S"&amp;IF(MID(C899,3,3)="220","C",IF(MID(C899,3,3)="138","S",""))&amp;IF(MID(C899,10,1)="D",2,1)&amp;" (5°)Tipo S"&amp;IF(MID(C899,3,3)="220","C",IF(MID(C899,3,3)="138","S",""))&amp;IF(MID(C899,10,1)="D",2,1)&amp;RIGHT(C899,2)</f>
        <v>Torre de suspensión tipo S2 (5°)Tipo S2-6</v>
      </c>
      <c r="E899" s="37" t="s">
        <v>2918</v>
      </c>
      <c r="F899" s="38">
        <v>0</v>
      </c>
      <c r="G899" s="39">
        <f>VLOOKUP(C899,'[14]Resumen Peso'!$B$1:$D$65536,3,0)*$C$14</f>
        <v>3611.1171893785158</v>
      </c>
      <c r="H899" s="46"/>
      <c r="I899" s="41"/>
      <c r="J899" s="42">
        <f>+VLOOKUP(C899,'[14]Resumen Peso'!$B$1:$D$65536,3,0)</f>
        <v>2770.9017291876116</v>
      </c>
    </row>
    <row r="900" spans="1:10" x14ac:dyDescent="0.25">
      <c r="A900" s="26"/>
      <c r="B900" s="34">
        <f t="shared" si="13"/>
        <v>884</v>
      </c>
      <c r="C900" s="35" t="s">
        <v>904</v>
      </c>
      <c r="D900" s="36" t="str">
        <f>+"Torre de suspensión tipo S"&amp;IF(MID(C900,3,3)="220","C",IF(MID(C900,3,3)="138","S",""))&amp;IF(MID(C900,10,1)="D",2,1)&amp;" (5°)Tipo S"&amp;IF(MID(C900,3,3)="220","C",IF(MID(C900,3,3)="138","S",""))&amp;IF(MID(C900,10,1)="D",2,1)&amp;RIGHT(C900,2)</f>
        <v>Torre de suspensión tipo S2 (5°)Tipo S2-3</v>
      </c>
      <c r="E900" s="37" t="s">
        <v>2918</v>
      </c>
      <c r="F900" s="38">
        <v>0</v>
      </c>
      <c r="G900" s="39">
        <f>VLOOKUP(C900,'[14]Resumen Peso'!$B$1:$D$65536,3,0)*$C$14</f>
        <v>4131.6385860456894</v>
      </c>
      <c r="H900" s="46"/>
      <c r="I900" s="41"/>
      <c r="J900" s="42">
        <f>+VLOOKUP(C900,'[14]Resumen Peso'!$B$1:$D$65536,3,0)</f>
        <v>3170.3109874488891</v>
      </c>
    </row>
    <row r="901" spans="1:10" x14ac:dyDescent="0.25">
      <c r="A901" s="26"/>
      <c r="B901" s="34">
        <f t="shared" si="13"/>
        <v>885</v>
      </c>
      <c r="C901" s="35" t="s">
        <v>905</v>
      </c>
      <c r="D901" s="36" t="str">
        <f>+"Torre de suspensión tipo S"&amp;IF(MID(C901,3,3)="220","C",IF(MID(C901,3,3)="138","S",""))&amp;IF(MID(C901,10,1)="D",2,1)&amp;" (5°)Tipo S"&amp;IF(MID(C901,3,3)="220","C",IF(MID(C901,3,3)="138","S",""))&amp;IF(MID(C901,10,1)="D",2,1)&amp;RIGHT(C901,2)</f>
        <v>Torre de suspensión tipo S2 (5°)Tipo S2±0</v>
      </c>
      <c r="E901" s="37" t="s">
        <v>2918</v>
      </c>
      <c r="F901" s="38">
        <v>0</v>
      </c>
      <c r="G901" s="39">
        <f>VLOOKUP(C901,'[14]Resumen Peso'!$B$1:$D$65536,3,0)*$C$14</f>
        <v>4647.5124702426201</v>
      </c>
      <c r="H901" s="46"/>
      <c r="I901" s="41"/>
      <c r="J901" s="42">
        <f>+VLOOKUP(C901,'[14]Resumen Peso'!$B$1:$D$65536,3,0)</f>
        <v>3566.1540916185477</v>
      </c>
    </row>
    <row r="902" spans="1:10" x14ac:dyDescent="0.25">
      <c r="A902" s="26"/>
      <c r="B902" s="34">
        <f t="shared" si="13"/>
        <v>886</v>
      </c>
      <c r="C902" s="35" t="s">
        <v>906</v>
      </c>
      <c r="D902" s="36" t="str">
        <f>+"Torre de suspensión tipo S"&amp;IF(MID(C902,3,3)="220","C",IF(MID(C902,3,3)="138","S",""))&amp;IF(MID(C902,10,1)="D",2,1)&amp;" (5°)Tipo S"&amp;IF(MID(C902,3,3)="220","C",IF(MID(C902,3,3)="138","S",""))&amp;IF(MID(C902,10,1)="D",2,1)&amp;RIGHT(C902,2)</f>
        <v>Torre de suspensión tipo S2 (5°)Tipo S2+3</v>
      </c>
      <c r="E902" s="37" t="s">
        <v>2918</v>
      </c>
      <c r="F902" s="38">
        <v>0</v>
      </c>
      <c r="G902" s="39">
        <f>VLOOKUP(C902,'[14]Resumen Peso'!$B$1:$D$65536,3,0)*$C$14</f>
        <v>5158.7388419693089</v>
      </c>
      <c r="H902" s="46"/>
      <c r="I902" s="41"/>
      <c r="J902" s="42">
        <f>+VLOOKUP(C902,'[14]Resumen Peso'!$B$1:$D$65536,3,0)</f>
        <v>3958.4310416965882</v>
      </c>
    </row>
    <row r="903" spans="1:10" x14ac:dyDescent="0.25">
      <c r="A903" s="26"/>
      <c r="B903" s="34">
        <f t="shared" si="13"/>
        <v>887</v>
      </c>
      <c r="C903" s="35" t="s">
        <v>907</v>
      </c>
      <c r="D903" s="36" t="str">
        <f>+"Torre de suspensión tipo S"&amp;IF(MID(C903,3,3)="220","C",IF(MID(C903,3,3)="138","S",""))&amp;IF(MID(C903,10,1)="D",2,1)&amp;" (5°)Tipo S"&amp;IF(MID(C903,3,3)="220","C",IF(MID(C903,3,3)="138","S",""))&amp;IF(MID(C903,10,1)="D",2,1)&amp;RIGHT(C903,2)</f>
        <v>Torre de suspensión tipo S2 (5°)Tipo S2+6</v>
      </c>
      <c r="E903" s="37" t="s">
        <v>2918</v>
      </c>
      <c r="F903" s="38">
        <v>0</v>
      </c>
      <c r="G903" s="39">
        <f>VLOOKUP(C903,'[14]Resumen Peso'!$B$1:$D$65536,3,0)*$C$14</f>
        <v>5669.9652136959958</v>
      </c>
      <c r="H903" s="46"/>
      <c r="I903" s="41"/>
      <c r="J903" s="42">
        <f>+VLOOKUP(C903,'[14]Resumen Peso'!$B$1:$D$65536,3,0)</f>
        <v>4350.7079917746278</v>
      </c>
    </row>
    <row r="904" spans="1:10" x14ac:dyDescent="0.25">
      <c r="A904" s="26"/>
      <c r="B904" s="34">
        <f t="shared" si="13"/>
        <v>888</v>
      </c>
      <c r="C904" s="35" t="s">
        <v>908</v>
      </c>
      <c r="D904" s="36" t="str">
        <f>+"Torre de ángulo menor tipo A"&amp;IF(MID(C904,3,3)="220","C",IF(MID(C904,3,3)="138","S",""))&amp;IF(MID(C904,10,1)="D",2,1)&amp;" (30°)Tipo A"&amp;IF(MID(C904,3,3)="220","C",IF(MID(C904,3,3)="138","S",""))&amp;IF(MID(C904,10,1)="D",2,1)&amp;RIGHT(C904,2)</f>
        <v>Torre de ángulo menor tipo A2 (30°)Tipo A2-3</v>
      </c>
      <c r="E904" s="37" t="s">
        <v>2918</v>
      </c>
      <c r="F904" s="38">
        <v>0</v>
      </c>
      <c r="G904" s="39">
        <f>VLOOKUP(C904,'[14]Resumen Peso'!$B$1:$D$65536,3,0)*$C$14</f>
        <v>6356.4864607752961</v>
      </c>
      <c r="H904" s="46"/>
      <c r="I904" s="41"/>
      <c r="J904" s="42">
        <f>+VLOOKUP(C904,'[14]Resumen Peso'!$B$1:$D$65536,3,0)</f>
        <v>4877.4931418803371</v>
      </c>
    </row>
    <row r="905" spans="1:10" x14ac:dyDescent="0.25">
      <c r="A905" s="26"/>
      <c r="B905" s="34">
        <f t="shared" si="13"/>
        <v>889</v>
      </c>
      <c r="C905" s="35" t="s">
        <v>909</v>
      </c>
      <c r="D905" s="36" t="str">
        <f>+"Torre de ángulo menor tipo A"&amp;IF(MID(C905,3,3)="220","C",IF(MID(C905,3,3)="138","S",""))&amp;IF(MID(C905,10,1)="D",2,1)&amp;" (30°)Tipo A"&amp;IF(MID(C905,3,3)="220","C",IF(MID(C905,3,3)="138","S",""))&amp;IF(MID(C905,10,1)="D",2,1)&amp;RIGHT(C905,2)</f>
        <v>Torre de ángulo menor tipo A2 (30°)Tipo A2±0</v>
      </c>
      <c r="E905" s="37" t="s">
        <v>2918</v>
      </c>
      <c r="F905" s="38">
        <v>0</v>
      </c>
      <c r="G905" s="39">
        <f>VLOOKUP(C905,'[14]Resumen Peso'!$B$1:$D$65536,3,0)*$C$14</f>
        <v>7054.9239298282973</v>
      </c>
      <c r="H905" s="46"/>
      <c r="I905" s="41"/>
      <c r="J905" s="42">
        <f>+VLOOKUP(C905,'[14]Resumen Peso'!$B$1:$D$65536,3,0)</f>
        <v>5413.4219110769554</v>
      </c>
    </row>
    <row r="906" spans="1:10" x14ac:dyDescent="0.25">
      <c r="A906" s="26"/>
      <c r="B906" s="34">
        <f t="shared" si="13"/>
        <v>890</v>
      </c>
      <c r="C906" s="35" t="s">
        <v>910</v>
      </c>
      <c r="D906" s="36" t="str">
        <f>+"Torre de ángulo menor tipo A"&amp;IF(MID(C906,3,3)="220","C",IF(MID(C906,3,3)="138","S",""))&amp;IF(MID(C906,10,1)="D",2,1)&amp;" (30°)Tipo A"&amp;IF(MID(C906,3,3)="220","C",IF(MID(C906,3,3)="138","S",""))&amp;IF(MID(C906,10,1)="D",2,1)&amp;RIGHT(C906,2)</f>
        <v>Torre de ángulo menor tipo A2 (30°)Tipo A2+3</v>
      </c>
      <c r="E906" s="37" t="s">
        <v>2918</v>
      </c>
      <c r="F906" s="38">
        <v>0</v>
      </c>
      <c r="G906" s="39">
        <f>VLOOKUP(C906,'[14]Resumen Peso'!$B$1:$D$65536,3,0)*$C$14</f>
        <v>7753.3613988812986</v>
      </c>
      <c r="H906" s="46"/>
      <c r="I906" s="41"/>
      <c r="J906" s="42">
        <f>+VLOOKUP(C906,'[14]Resumen Peso'!$B$1:$D$65536,3,0)</f>
        <v>5949.3506802735737</v>
      </c>
    </row>
    <row r="907" spans="1:10" x14ac:dyDescent="0.25">
      <c r="A907" s="26"/>
      <c r="B907" s="34">
        <f t="shared" si="13"/>
        <v>891</v>
      </c>
      <c r="C907" s="35" t="s">
        <v>911</v>
      </c>
      <c r="D907" s="36" t="str">
        <f>+"Torre de ángulo mayor tipo B"&amp;IF(MID(C907,3,3)="220","C",IF(MID(C907,3,3)="138","S",""))&amp;IF(MID(C907,10,1)="D",2,1)&amp;" (65°)Tipo B"&amp;IF(MID(C907,3,3)="220","C",IF(MID(C907,3,3)="138","S",""))&amp;IF(MID(C907,10,1)="D",2,1)&amp;RIGHT(C907,2)</f>
        <v>Torre de ángulo mayor tipo B2 (65°)Tipo B2-3</v>
      </c>
      <c r="E907" s="37" t="s">
        <v>2918</v>
      </c>
      <c r="F907" s="38">
        <v>0</v>
      </c>
      <c r="G907" s="39">
        <f>VLOOKUP(C907,'[14]Resumen Peso'!$B$1:$D$65536,3,0)*$C$14</f>
        <v>8578.0255668867885</v>
      </c>
      <c r="H907" s="46"/>
      <c r="I907" s="41"/>
      <c r="J907" s="42">
        <f>+VLOOKUP(C907,'[14]Resumen Peso'!$B$1:$D$65536,3,0)</f>
        <v>6582.136394303182</v>
      </c>
    </row>
    <row r="908" spans="1:10" x14ac:dyDescent="0.25">
      <c r="A908" s="26"/>
      <c r="B908" s="34">
        <f t="shared" si="13"/>
        <v>892</v>
      </c>
      <c r="C908" s="35" t="s">
        <v>912</v>
      </c>
      <c r="D908" s="36" t="str">
        <f>+"Torre de ángulo mayor tipo B"&amp;IF(MID(C908,3,3)="220","C",IF(MID(C908,3,3)="138","S",""))&amp;IF(MID(C908,10,1)="D",2,1)&amp;" (65°)Tipo B"&amp;IF(MID(C908,3,3)="220","C",IF(MID(C908,3,3)="138","S",""))&amp;IF(MID(C908,10,1)="D",2,1)&amp;RIGHT(C908,2)</f>
        <v>Torre de ángulo mayor tipo B2 (65°)Tipo B2±0</v>
      </c>
      <c r="E908" s="37" t="s">
        <v>2918</v>
      </c>
      <c r="F908" s="38">
        <v>0</v>
      </c>
      <c r="G908" s="39">
        <f>VLOOKUP(C908,'[14]Resumen Peso'!$B$1:$D$65536,3,0)*$C$14</f>
        <v>9552.367000987515</v>
      </c>
      <c r="H908" s="46"/>
      <c r="I908" s="41"/>
      <c r="J908" s="42">
        <f>+VLOOKUP(C908,'[14]Resumen Peso'!$B$1:$D$65536,3,0)</f>
        <v>7329.7732675981979</v>
      </c>
    </row>
    <row r="909" spans="1:10" x14ac:dyDescent="0.25">
      <c r="A909" s="26"/>
      <c r="B909" s="34">
        <f t="shared" si="13"/>
        <v>893</v>
      </c>
      <c r="C909" s="35" t="s">
        <v>913</v>
      </c>
      <c r="D909" s="36" t="str">
        <f>+"Torre de ángulo mayor tipo B"&amp;IF(MID(C909,3,3)="220","C",IF(MID(C909,3,3)="138","S",""))&amp;IF(MID(C909,10,1)="D",2,1)&amp;" (65°)Tipo B"&amp;IF(MID(C909,3,3)="220","C",IF(MID(C909,3,3)="138","S",""))&amp;IF(MID(C909,10,1)="D",2,1)&amp;RIGHT(C909,2)</f>
        <v>Torre de ángulo mayor tipo B2 (65°)Tipo B2+3</v>
      </c>
      <c r="E909" s="37" t="s">
        <v>2918</v>
      </c>
      <c r="F909" s="38">
        <v>0</v>
      </c>
      <c r="G909" s="39">
        <f>VLOOKUP(C909,'[14]Resumen Peso'!$B$1:$D$65536,3,0)*$C$14</f>
        <v>10698.651041106017</v>
      </c>
      <c r="H909" s="46"/>
      <c r="I909" s="41"/>
      <c r="J909" s="42">
        <f>+VLOOKUP(C909,'[14]Resumen Peso'!$B$1:$D$65536,3,0)</f>
        <v>8209.346059709982</v>
      </c>
    </row>
    <row r="910" spans="1:10" x14ac:dyDescent="0.25">
      <c r="A910" s="26"/>
      <c r="B910" s="34">
        <f t="shared" si="13"/>
        <v>894</v>
      </c>
      <c r="C910" s="35" t="s">
        <v>914</v>
      </c>
      <c r="D910" s="36" t="str">
        <f>+"Torre de anclaje, retención intermedia y terminal (15°) Tipo R"&amp;IF(MID(C910,3,3)="220","C",IF(MID(C910,3,3)="138","S",""))&amp;IF(MID(C910,10,1)="D",2,1)&amp;RIGHT(C910,2)</f>
        <v>Torre de anclaje, retención intermedia y terminal (15°) Tipo R2-3</v>
      </c>
      <c r="E910" s="37" t="s">
        <v>2918</v>
      </c>
      <c r="F910" s="38">
        <v>0</v>
      </c>
      <c r="G910" s="39">
        <f>VLOOKUP(C910,'[14]Resumen Peso'!$B$1:$D$65536,3,0)*$C$14</f>
        <v>11044.761954652795</v>
      </c>
      <c r="H910" s="46"/>
      <c r="I910" s="41"/>
      <c r="J910" s="42">
        <f>+VLOOKUP(C910,'[14]Resumen Peso'!$B$1:$D$65536,3,0)</f>
        <v>8474.9257345148653</v>
      </c>
    </row>
    <row r="911" spans="1:10" x14ac:dyDescent="0.25">
      <c r="A911" s="26"/>
      <c r="B911" s="34">
        <f t="shared" si="13"/>
        <v>895</v>
      </c>
      <c r="C911" s="35" t="s">
        <v>915</v>
      </c>
      <c r="D911" s="36" t="str">
        <f>+"Torre de anclaje, retención intermedia y terminal (15°) Tipo R"&amp;IF(MID(C911,3,3)="220","C",IF(MID(C911,3,3)="138","S",""))&amp;IF(MID(C911,10,1)="D",2,1)&amp;RIGHT(C911,2)</f>
        <v>Torre de anclaje, retención intermedia y terminal (15°) Tipo R2±0</v>
      </c>
      <c r="E911" s="37" t="s">
        <v>2918</v>
      </c>
      <c r="F911" s="38">
        <v>0</v>
      </c>
      <c r="G911" s="39">
        <f>VLOOKUP(C911,'[14]Resumen Peso'!$B$1:$D$65536,3,0)*$C$14</f>
        <v>12313.001064272905</v>
      </c>
      <c r="H911" s="46"/>
      <c r="I911" s="41"/>
      <c r="J911" s="42">
        <f>+VLOOKUP(C911,'[14]Resumen Peso'!$B$1:$D$65536,3,0)</f>
        <v>9448.0777419340757</v>
      </c>
    </row>
    <row r="912" spans="1:10" x14ac:dyDescent="0.25">
      <c r="A912" s="26"/>
      <c r="B912" s="34">
        <f t="shared" si="13"/>
        <v>896</v>
      </c>
      <c r="C912" s="35" t="s">
        <v>916</v>
      </c>
      <c r="D912" s="36" t="str">
        <f>+"Torre de anclaje, retención intermedia y terminal (15°) Tipo R"&amp;IF(MID(C912,3,3)="220","C",IF(MID(C912,3,3)="138","S",""))&amp;IF(MID(C912,10,1)="D",2,1)&amp;RIGHT(C912,2)</f>
        <v>Torre de anclaje, retención intermedia y terminal (15°) Tipo R2+3</v>
      </c>
      <c r="E912" s="37" t="s">
        <v>2918</v>
      </c>
      <c r="F912" s="38">
        <v>0</v>
      </c>
      <c r="G912" s="39">
        <f>VLOOKUP(C912,'[14]Resumen Peso'!$B$1:$D$65536,3,0)*$C$14</f>
        <v>13581.240173893015</v>
      </c>
      <c r="H912" s="46"/>
      <c r="I912" s="41"/>
      <c r="J912" s="42">
        <f>+VLOOKUP(C912,'[14]Resumen Peso'!$B$1:$D$65536,3,0)</f>
        <v>10421.229749353286</v>
      </c>
    </row>
    <row r="913" spans="1:10" x14ac:dyDescent="0.25">
      <c r="A913" s="26"/>
      <c r="B913" s="34">
        <f t="shared" si="13"/>
        <v>897</v>
      </c>
      <c r="C913" s="35" t="s">
        <v>917</v>
      </c>
      <c r="D913" s="36" t="str">
        <f>+"Torre de suspensión tipo S"&amp;IF(MID(C913,3,3)="220","C",IF(MID(C913,3,3)="138","S",""))&amp;IF(MID(C913,10,1)="D",2,1)&amp;" (5°)Tipo S"&amp;IF(MID(C913,3,3)="220","C",IF(MID(C913,3,3)="138","S",""))&amp;IF(MID(C913,10,1)="D",2,1)&amp;RIGHT(C913,2)</f>
        <v>Torre de suspensión tipo S2 (5°)Tipo S2-6</v>
      </c>
      <c r="E913" s="37" t="s">
        <v>2918</v>
      </c>
      <c r="F913" s="38">
        <v>0</v>
      </c>
      <c r="G913" s="39">
        <f>VLOOKUP(C913,'[14]Resumen Peso'!$B$1:$D$65536,3,0)*$C$14</f>
        <v>3194.8997420570672</v>
      </c>
      <c r="H913" s="46"/>
      <c r="I913" s="41"/>
      <c r="J913" s="42">
        <f>+VLOOKUP(C913,'[14]Resumen Peso'!$B$1:$D$65536,3,0)</f>
        <v>2451.5275344388829</v>
      </c>
    </row>
    <row r="914" spans="1:10" x14ac:dyDescent="0.25">
      <c r="A914" s="26"/>
      <c r="B914" s="34">
        <f t="shared" ref="B914:B977" si="14">1+B913</f>
        <v>898</v>
      </c>
      <c r="C914" s="35" t="s">
        <v>918</v>
      </c>
      <c r="D914" s="36" t="str">
        <f>+"Torre de suspensión tipo S"&amp;IF(MID(C914,3,3)="220","C",IF(MID(C914,3,3)="138","S",""))&amp;IF(MID(C914,10,1)="D",2,1)&amp;" (5°)Tipo S"&amp;IF(MID(C914,3,3)="220","C",IF(MID(C914,3,3)="138","S",""))&amp;IF(MID(C914,10,1)="D",2,1)&amp;RIGHT(C914,2)</f>
        <v>Torre de suspensión tipo S2 (5°)Tipo S2-3</v>
      </c>
      <c r="E914" s="37" t="s">
        <v>2918</v>
      </c>
      <c r="F914" s="38">
        <v>0</v>
      </c>
      <c r="G914" s="39">
        <f>VLOOKUP(C914,'[14]Resumen Peso'!$B$1:$D$65536,3,0)*$C$14</f>
        <v>3655.4258310022296</v>
      </c>
      <c r="H914" s="46"/>
      <c r="I914" s="41"/>
      <c r="J914" s="42">
        <f>+VLOOKUP(C914,'[14]Resumen Peso'!$B$1:$D$65536,3,0)</f>
        <v>2804.9008727363794</v>
      </c>
    </row>
    <row r="915" spans="1:10" x14ac:dyDescent="0.25">
      <c r="A915" s="26"/>
      <c r="B915" s="34">
        <f t="shared" si="14"/>
        <v>899</v>
      </c>
      <c r="C915" s="35" t="s">
        <v>919</v>
      </c>
      <c r="D915" s="36" t="str">
        <f>+"Torre de suspensión tipo S"&amp;IF(MID(C915,3,3)="220","C",IF(MID(C915,3,3)="138","S",""))&amp;IF(MID(C915,10,1)="D",2,1)&amp;" (5°)Tipo S"&amp;IF(MID(C915,3,3)="220","C",IF(MID(C915,3,3)="138","S",""))&amp;IF(MID(C915,10,1)="D",2,1)&amp;RIGHT(C915,2)</f>
        <v>Torre de suspensión tipo S2 (5°)Tipo S2±0</v>
      </c>
      <c r="E915" s="37" t="s">
        <v>2918</v>
      </c>
      <c r="F915" s="38">
        <v>0</v>
      </c>
      <c r="G915" s="39">
        <f>VLOOKUP(C915,'[14]Resumen Peso'!$B$1:$D$65536,3,0)*$C$14</f>
        <v>4111.8400798675248</v>
      </c>
      <c r="H915" s="46"/>
      <c r="I915" s="41"/>
      <c r="J915" s="42">
        <f>+VLOOKUP(C915,'[14]Resumen Peso'!$B$1:$D$65536,3,0)</f>
        <v>3155.1190919419341</v>
      </c>
    </row>
    <row r="916" spans="1:10" x14ac:dyDescent="0.25">
      <c r="A916" s="26"/>
      <c r="B916" s="34">
        <f t="shared" si="14"/>
        <v>900</v>
      </c>
      <c r="C916" s="35" t="s">
        <v>920</v>
      </c>
      <c r="D916" s="36" t="str">
        <f>+"Torre de suspensión tipo S"&amp;IF(MID(C916,3,3)="220","C",IF(MID(C916,3,3)="138","S",""))&amp;IF(MID(C916,10,1)="D",2,1)&amp;" (5°)Tipo S"&amp;IF(MID(C916,3,3)="220","C",IF(MID(C916,3,3)="138","S",""))&amp;IF(MID(C916,10,1)="D",2,1)&amp;RIGHT(C916,2)</f>
        <v>Torre de suspensión tipo S2 (5°)Tipo S2+3</v>
      </c>
      <c r="E916" s="37" t="s">
        <v>2918</v>
      </c>
      <c r="F916" s="38">
        <v>0</v>
      </c>
      <c r="G916" s="39">
        <f>VLOOKUP(C916,'[14]Resumen Peso'!$B$1:$D$65536,3,0)*$C$14</f>
        <v>4564.142488652953</v>
      </c>
      <c r="H916" s="46"/>
      <c r="I916" s="41"/>
      <c r="J916" s="42">
        <f>+VLOOKUP(C916,'[14]Resumen Peso'!$B$1:$D$65536,3,0)</f>
        <v>3502.1821920555471</v>
      </c>
    </row>
    <row r="917" spans="1:10" x14ac:dyDescent="0.25">
      <c r="A917" s="26"/>
      <c r="B917" s="34">
        <f t="shared" si="14"/>
        <v>901</v>
      </c>
      <c r="C917" s="35" t="s">
        <v>921</v>
      </c>
      <c r="D917" s="36" t="str">
        <f>+"Torre de suspensión tipo S"&amp;IF(MID(C917,3,3)="220","C",IF(MID(C917,3,3)="138","S",""))&amp;IF(MID(C917,10,1)="D",2,1)&amp;" (5°)Tipo S"&amp;IF(MID(C917,3,3)="220","C",IF(MID(C917,3,3)="138","S",""))&amp;IF(MID(C917,10,1)="D",2,1)&amp;RIGHT(C917,2)</f>
        <v>Torre de suspensión tipo S2 (5°)Tipo S2+6</v>
      </c>
      <c r="E917" s="37" t="s">
        <v>2918</v>
      </c>
      <c r="F917" s="38">
        <v>0</v>
      </c>
      <c r="G917" s="39">
        <f>VLOOKUP(C917,'[14]Resumen Peso'!$B$1:$D$65536,3,0)*$C$14</f>
        <v>5016.4448974383804</v>
      </c>
      <c r="H917" s="46"/>
      <c r="I917" s="41"/>
      <c r="J917" s="42">
        <f>+VLOOKUP(C917,'[14]Resumen Peso'!$B$1:$D$65536,3,0)</f>
        <v>3849.2452921691597</v>
      </c>
    </row>
    <row r="918" spans="1:10" x14ac:dyDescent="0.25">
      <c r="A918" s="26"/>
      <c r="B918" s="34">
        <f t="shared" si="14"/>
        <v>902</v>
      </c>
      <c r="C918" s="35" t="s">
        <v>922</v>
      </c>
      <c r="D918" s="36" t="str">
        <f>+"Torre de ángulo menor tipo A"&amp;IF(MID(C918,3,3)="220","C",IF(MID(C918,3,3)="138","S",""))&amp;IF(MID(C918,10,1)="D",2,1)&amp;" (30°)Tipo A"&amp;IF(MID(C918,3,3)="220","C",IF(MID(C918,3,3)="138","S",""))&amp;IF(MID(C918,10,1)="D",2,1)&amp;RIGHT(C918,2)</f>
        <v>Torre de ángulo menor tipo A2 (30°)Tipo A2-3</v>
      </c>
      <c r="E918" s="37" t="s">
        <v>2918</v>
      </c>
      <c r="F918" s="38">
        <v>0</v>
      </c>
      <c r="G918" s="39">
        <f>VLOOKUP(C918,'[14]Resumen Peso'!$B$1:$D$65536,3,0)*$C$14</f>
        <v>5623.8376903562512</v>
      </c>
      <c r="H918" s="46"/>
      <c r="I918" s="41"/>
      <c r="J918" s="42">
        <f>+VLOOKUP(C918,'[14]Resumen Peso'!$B$1:$D$65536,3,0)</f>
        <v>4315.3131741926381</v>
      </c>
    </row>
    <row r="919" spans="1:10" x14ac:dyDescent="0.25">
      <c r="A919" s="26"/>
      <c r="B919" s="34">
        <f t="shared" si="14"/>
        <v>903</v>
      </c>
      <c r="C919" s="35" t="s">
        <v>923</v>
      </c>
      <c r="D919" s="36" t="str">
        <f>+"Torre de ángulo menor tipo A"&amp;IF(MID(C919,3,3)="220","C",IF(MID(C919,3,3)="138","S",""))&amp;IF(MID(C919,10,1)="D",2,1)&amp;" (30°)Tipo A"&amp;IF(MID(C919,3,3)="220","C",IF(MID(C919,3,3)="138","S",""))&amp;IF(MID(C919,10,1)="D",2,1)&amp;RIGHT(C919,2)</f>
        <v>Torre de ángulo menor tipo A2 (30°)Tipo A2±0</v>
      </c>
      <c r="E919" s="37" t="s">
        <v>2918</v>
      </c>
      <c r="F919" s="38">
        <v>0</v>
      </c>
      <c r="G919" s="39">
        <f>VLOOKUP(C919,'[14]Resumen Peso'!$B$1:$D$65536,3,0)*$C$14</f>
        <v>6241.7732412389023</v>
      </c>
      <c r="H919" s="46"/>
      <c r="I919" s="41"/>
      <c r="J919" s="42">
        <f>+VLOOKUP(C919,'[14]Resumen Peso'!$B$1:$D$65536,3,0)</f>
        <v>4789.4707815678557</v>
      </c>
    </row>
    <row r="920" spans="1:10" x14ac:dyDescent="0.25">
      <c r="A920" s="26"/>
      <c r="B920" s="34">
        <f t="shared" si="14"/>
        <v>904</v>
      </c>
      <c r="C920" s="35" t="s">
        <v>924</v>
      </c>
      <c r="D920" s="36" t="str">
        <f>+"Torre de ángulo menor tipo A"&amp;IF(MID(C920,3,3)="220","C",IF(MID(C920,3,3)="138","S",""))&amp;IF(MID(C920,10,1)="D",2,1)&amp;" (30°)Tipo A"&amp;IF(MID(C920,3,3)="220","C",IF(MID(C920,3,3)="138","S",""))&amp;IF(MID(C920,10,1)="D",2,1)&amp;RIGHT(C920,2)</f>
        <v>Torre de ángulo menor tipo A2 (30°)Tipo A2+3</v>
      </c>
      <c r="E920" s="37" t="s">
        <v>2918</v>
      </c>
      <c r="F920" s="38">
        <v>0</v>
      </c>
      <c r="G920" s="39">
        <f>VLOOKUP(C920,'[14]Resumen Peso'!$B$1:$D$65536,3,0)*$C$14</f>
        <v>6859.7087921215543</v>
      </c>
      <c r="H920" s="46"/>
      <c r="I920" s="41"/>
      <c r="J920" s="42">
        <f>+VLOOKUP(C920,'[14]Resumen Peso'!$B$1:$D$65536,3,0)</f>
        <v>5263.6283889430733</v>
      </c>
    </row>
    <row r="921" spans="1:10" x14ac:dyDescent="0.25">
      <c r="A921" s="26"/>
      <c r="B921" s="34">
        <f t="shared" si="14"/>
        <v>905</v>
      </c>
      <c r="C921" s="35" t="s">
        <v>925</v>
      </c>
      <c r="D921" s="36" t="str">
        <f>+"Torre de ángulo mayor tipo B"&amp;IF(MID(C921,3,3)="220","C",IF(MID(C921,3,3)="138","S",""))&amp;IF(MID(C921,10,1)="D",2,1)&amp;" (65°)Tipo B"&amp;IF(MID(C921,3,3)="220","C",IF(MID(C921,3,3)="138","S",""))&amp;IF(MID(C921,10,1)="D",2,1)&amp;RIGHT(C921,2)</f>
        <v>Torre de ángulo mayor tipo B2 (65°)Tipo B2-3</v>
      </c>
      <c r="E921" s="37" t="s">
        <v>2918</v>
      </c>
      <c r="F921" s="38">
        <v>0</v>
      </c>
      <c r="G921" s="39">
        <f>VLOOKUP(C921,'[14]Resumen Peso'!$B$1:$D$65536,3,0)*$C$14</f>
        <v>7589.3221498364528</v>
      </c>
      <c r="H921" s="46"/>
      <c r="I921" s="41"/>
      <c r="J921" s="42">
        <f>+VLOOKUP(C921,'[14]Resumen Peso'!$B$1:$D$65536,3,0)</f>
        <v>5823.4792075421037</v>
      </c>
    </row>
    <row r="922" spans="1:10" x14ac:dyDescent="0.25">
      <c r="A922" s="26"/>
      <c r="B922" s="34">
        <f t="shared" si="14"/>
        <v>906</v>
      </c>
      <c r="C922" s="35" t="s">
        <v>926</v>
      </c>
      <c r="D922" s="36" t="str">
        <f>+"Torre de ángulo mayor tipo B"&amp;IF(MID(C922,3,3)="220","C",IF(MID(C922,3,3)="138","S",""))&amp;IF(MID(C922,10,1)="D",2,1)&amp;" (65°)Tipo B"&amp;IF(MID(C922,3,3)="220","C",IF(MID(C922,3,3)="138","S",""))&amp;IF(MID(C922,10,1)="D",2,1)&amp;RIGHT(C922,2)</f>
        <v>Torre de ángulo mayor tipo B2 (65°)Tipo B2±0</v>
      </c>
      <c r="E922" s="37" t="s">
        <v>2918</v>
      </c>
      <c r="F922" s="38">
        <v>0</v>
      </c>
      <c r="G922" s="39">
        <f>VLOOKUP(C922,'[14]Resumen Peso'!$B$1:$D$65536,3,0)*$C$14</f>
        <v>8451.3609686374748</v>
      </c>
      <c r="H922" s="46"/>
      <c r="I922" s="41"/>
      <c r="J922" s="42">
        <f>+VLOOKUP(C922,'[14]Resumen Peso'!$B$1:$D$65536,3,0)</f>
        <v>6484.9434382428772</v>
      </c>
    </row>
    <row r="923" spans="1:10" x14ac:dyDescent="0.25">
      <c r="A923" s="26"/>
      <c r="B923" s="34">
        <f t="shared" si="14"/>
        <v>907</v>
      </c>
      <c r="C923" s="35" t="s">
        <v>927</v>
      </c>
      <c r="D923" s="36" t="str">
        <f>+"Torre de ángulo mayor tipo B"&amp;IF(MID(C923,3,3)="220","C",IF(MID(C923,3,3)="138","S",""))&amp;IF(MID(C923,10,1)="D",2,1)&amp;" (65°)Tipo B"&amp;IF(MID(C923,3,3)="220","C",IF(MID(C923,3,3)="138","S",""))&amp;IF(MID(C923,10,1)="D",2,1)&amp;RIGHT(C923,2)</f>
        <v>Torre de ángulo mayor tipo B2 (65°)Tipo B2+3</v>
      </c>
      <c r="E923" s="37" t="s">
        <v>2918</v>
      </c>
      <c r="F923" s="38">
        <v>0</v>
      </c>
      <c r="G923" s="39">
        <f>VLOOKUP(C923,'[14]Resumen Peso'!$B$1:$D$65536,3,0)*$C$14</f>
        <v>9465.5242848739726</v>
      </c>
      <c r="H923" s="46"/>
      <c r="I923" s="41"/>
      <c r="J923" s="42">
        <f>+VLOOKUP(C923,'[14]Resumen Peso'!$B$1:$D$65536,3,0)</f>
        <v>7263.1366508320234</v>
      </c>
    </row>
    <row r="924" spans="1:10" x14ac:dyDescent="0.25">
      <c r="A924" s="26"/>
      <c r="B924" s="34">
        <f t="shared" si="14"/>
        <v>908</v>
      </c>
      <c r="C924" s="35" t="s">
        <v>928</v>
      </c>
      <c r="D924" s="36" t="str">
        <f>+"Torre de anclaje, retención intermedia y terminal (15°) Tipo R"&amp;IF(MID(C924,3,3)="220","C",IF(MID(C924,3,3)="138","S",""))&amp;IF(MID(C924,10,1)="D",2,1)&amp;RIGHT(C924,2)</f>
        <v>Torre de anclaje, retención intermedia y terminal (15°) Tipo R2-3</v>
      </c>
      <c r="E924" s="37" t="s">
        <v>2918</v>
      </c>
      <c r="F924" s="38">
        <v>0</v>
      </c>
      <c r="G924" s="39">
        <f>VLOOKUP(C924,'[14]Resumen Peso'!$B$1:$D$65536,3,0)*$C$14</f>
        <v>9771.7424468506124</v>
      </c>
      <c r="H924" s="46"/>
      <c r="I924" s="41"/>
      <c r="J924" s="42">
        <f>+VLOOKUP(C924,'[14]Resumen Peso'!$B$1:$D$65536,3,0)</f>
        <v>7498.1056064298764</v>
      </c>
    </row>
    <row r="925" spans="1:10" x14ac:dyDescent="0.25">
      <c r="A925" s="26"/>
      <c r="B925" s="34">
        <f t="shared" si="14"/>
        <v>909</v>
      </c>
      <c r="C925" s="35" t="s">
        <v>929</v>
      </c>
      <c r="D925" s="36" t="str">
        <f>+"Torre de anclaje, retención intermedia y terminal (15°) Tipo R"&amp;IF(MID(C925,3,3)="220","C",IF(MID(C925,3,3)="138","S",""))&amp;IF(MID(C925,10,1)="D",2,1)&amp;RIGHT(C925,2)</f>
        <v>Torre de anclaje, retención intermedia y terminal (15°) Tipo R2±0</v>
      </c>
      <c r="E925" s="37" t="s">
        <v>2918</v>
      </c>
      <c r="F925" s="38">
        <v>0</v>
      </c>
      <c r="G925" s="39">
        <f>VLOOKUP(C925,'[14]Resumen Peso'!$B$1:$D$65536,3,0)*$C$14</f>
        <v>10893.804288573705</v>
      </c>
      <c r="H925" s="46"/>
      <c r="I925" s="41"/>
      <c r="J925" s="42">
        <f>+VLOOKUP(C925,'[14]Resumen Peso'!$B$1:$D$65536,3,0)</f>
        <v>8359.0920918950687</v>
      </c>
    </row>
    <row r="926" spans="1:10" x14ac:dyDescent="0.25">
      <c r="A926" s="26"/>
      <c r="B926" s="34">
        <f t="shared" si="14"/>
        <v>910</v>
      </c>
      <c r="C926" s="35" t="s">
        <v>930</v>
      </c>
      <c r="D926" s="36" t="str">
        <f>+"Torre de anclaje, retención intermedia y terminal (15°) Tipo R"&amp;IF(MID(C926,3,3)="220","C",IF(MID(C926,3,3)="138","S",""))&amp;IF(MID(C926,10,1)="D",2,1)&amp;RIGHT(C926,2)</f>
        <v>Torre de anclaje, retención intermedia y terminal (15°) Tipo R2+3</v>
      </c>
      <c r="E926" s="37" t="s">
        <v>2918</v>
      </c>
      <c r="F926" s="38">
        <v>0</v>
      </c>
      <c r="G926" s="39">
        <f>VLOOKUP(C926,'[14]Resumen Peso'!$B$1:$D$65536,3,0)*$C$14</f>
        <v>12015.866130296796</v>
      </c>
      <c r="H926" s="46"/>
      <c r="I926" s="41"/>
      <c r="J926" s="42">
        <f>+VLOOKUP(C926,'[14]Resumen Peso'!$B$1:$D$65536,3,0)</f>
        <v>9220.0785773602602</v>
      </c>
    </row>
    <row r="927" spans="1:10" x14ac:dyDescent="0.25">
      <c r="A927" s="26"/>
      <c r="B927" s="34">
        <f t="shared" si="14"/>
        <v>911</v>
      </c>
      <c r="C927" s="35" t="s">
        <v>931</v>
      </c>
      <c r="D927" s="36" t="str">
        <f>+"Torre de suspensión tipo S"&amp;IF(MID(C927,3,3)="220","C",IF(MID(C927,3,3)="138","S",""))&amp;IF(MID(C927,10,1)="D",2,1)&amp;" (5°)Tipo S"&amp;IF(MID(C927,3,3)="220","C",IF(MID(C927,3,3)="138","S",""))&amp;IF(MID(C927,10,1)="D",2,1)&amp;RIGHT(C927,2)</f>
        <v>Torre de suspensión tipo S1 (5°)Tipo S1-6</v>
      </c>
      <c r="E927" s="37" t="s">
        <v>2918</v>
      </c>
      <c r="F927" s="38">
        <v>0</v>
      </c>
      <c r="G927" s="39">
        <f>VLOOKUP(C927,'[14]Resumen Peso'!$B$1:$D$65536,3,0)*$C$14</f>
        <v>1737.5606749929557</v>
      </c>
      <c r="H927" s="46"/>
      <c r="I927" s="41"/>
      <c r="J927" s="42">
        <f>+VLOOKUP(C927,'[14]Resumen Peso'!$B$1:$D$65536,3,0)</f>
        <v>1333.2743376669489</v>
      </c>
    </row>
    <row r="928" spans="1:10" x14ac:dyDescent="0.25">
      <c r="A928" s="26"/>
      <c r="B928" s="34">
        <f t="shared" si="14"/>
        <v>912</v>
      </c>
      <c r="C928" s="35" t="s">
        <v>932</v>
      </c>
      <c r="D928" s="36" t="str">
        <f>+"Torre de suspensión tipo S"&amp;IF(MID(C928,3,3)="220","C",IF(MID(C928,3,3)="138","S",""))&amp;IF(MID(C928,10,1)="D",2,1)&amp;" (5°)Tipo S"&amp;IF(MID(C928,3,3)="220","C",IF(MID(C928,3,3)="138","S",""))&amp;IF(MID(C928,10,1)="D",2,1)&amp;RIGHT(C928,2)</f>
        <v>Torre de suspensión tipo S1 (5°)Tipo S1-3</v>
      </c>
      <c r="E928" s="37" t="s">
        <v>2918</v>
      </c>
      <c r="F928" s="38">
        <v>0</v>
      </c>
      <c r="G928" s="39">
        <f>VLOOKUP(C928,'[14]Resumen Peso'!$B$1:$D$65536,3,0)*$C$14</f>
        <v>1988.0198713883369</v>
      </c>
      <c r="H928" s="46"/>
      <c r="I928" s="41"/>
      <c r="J928" s="42">
        <f>+VLOOKUP(C928,'[14]Resumen Peso'!$B$1:$D$65536,3,0)</f>
        <v>1525.458025979302</v>
      </c>
    </row>
    <row r="929" spans="1:10" x14ac:dyDescent="0.25">
      <c r="A929" s="26"/>
      <c r="B929" s="34">
        <f t="shared" si="14"/>
        <v>913</v>
      </c>
      <c r="C929" s="35" t="s">
        <v>933</v>
      </c>
      <c r="D929" s="36" t="str">
        <f>+"Torre de suspensión tipo S"&amp;IF(MID(C929,3,3)="220","C",IF(MID(C929,3,3)="138","S",""))&amp;IF(MID(C929,10,1)="D",2,1)&amp;" (5°)Tipo S"&amp;IF(MID(C929,3,3)="220","C",IF(MID(C929,3,3)="138","S",""))&amp;IF(MID(C929,10,1)="D",2,1)&amp;RIGHT(C929,2)</f>
        <v>Torre de suspensión tipo S1 (5°)Tipo S1±0</v>
      </c>
      <c r="E929" s="37" t="s">
        <v>2918</v>
      </c>
      <c r="F929" s="38">
        <v>0</v>
      </c>
      <c r="G929" s="39">
        <f>VLOOKUP(C929,'[14]Resumen Peso'!$B$1:$D$65536,3,0)*$C$14</f>
        <v>2236.2428249587592</v>
      </c>
      <c r="H929" s="46"/>
      <c r="I929" s="41"/>
      <c r="J929" s="42">
        <f>+VLOOKUP(C929,'[14]Resumen Peso'!$B$1:$D$65536,3,0)</f>
        <v>1715.9257885031518</v>
      </c>
    </row>
    <row r="930" spans="1:10" x14ac:dyDescent="0.25">
      <c r="A930" s="26"/>
      <c r="B930" s="34">
        <f t="shared" si="14"/>
        <v>914</v>
      </c>
      <c r="C930" s="35" t="s">
        <v>934</v>
      </c>
      <c r="D930" s="36" t="str">
        <f>+"Torre de suspensión tipo S"&amp;IF(MID(C930,3,3)="220","C",IF(MID(C930,3,3)="138","S",""))&amp;IF(MID(C930,10,1)="D",2,1)&amp;" (5°)Tipo S"&amp;IF(MID(C930,3,3)="220","C",IF(MID(C930,3,3)="138","S",""))&amp;IF(MID(C930,10,1)="D",2,1)&amp;RIGHT(C930,2)</f>
        <v>Torre de suspensión tipo S1 (5°)Tipo S1+3</v>
      </c>
      <c r="E930" s="37" t="s">
        <v>2918</v>
      </c>
      <c r="F930" s="38">
        <v>0</v>
      </c>
      <c r="G930" s="39">
        <f>VLOOKUP(C930,'[14]Resumen Peso'!$B$1:$D$65536,3,0)*$C$14</f>
        <v>2482.2295357042226</v>
      </c>
      <c r="H930" s="46"/>
      <c r="I930" s="41"/>
      <c r="J930" s="42">
        <f>+VLOOKUP(C930,'[14]Resumen Peso'!$B$1:$D$65536,3,0)</f>
        <v>1904.6776252384986</v>
      </c>
    </row>
    <row r="931" spans="1:10" x14ac:dyDescent="0.25">
      <c r="A931" s="26"/>
      <c r="B931" s="34">
        <f t="shared" si="14"/>
        <v>915</v>
      </c>
      <c r="C931" s="35" t="s">
        <v>935</v>
      </c>
      <c r="D931" s="36" t="str">
        <f>+"Torre de suspensión tipo S"&amp;IF(MID(C931,3,3)="220","C",IF(MID(C931,3,3)="138","S",""))&amp;IF(MID(C931,10,1)="D",2,1)&amp;" (5°)Tipo S"&amp;IF(MID(C931,3,3)="220","C",IF(MID(C931,3,3)="138","S",""))&amp;IF(MID(C931,10,1)="D",2,1)&amp;RIGHT(C931,2)</f>
        <v>Torre de suspensión tipo S1 (5°)Tipo S1+6</v>
      </c>
      <c r="E931" s="37" t="s">
        <v>2918</v>
      </c>
      <c r="F931" s="38">
        <v>0</v>
      </c>
      <c r="G931" s="39">
        <f>VLOOKUP(C931,'[14]Resumen Peso'!$B$1:$D$65536,3,0)*$C$14</f>
        <v>2728.2162464496864</v>
      </c>
      <c r="H931" s="46"/>
      <c r="I931" s="41"/>
      <c r="J931" s="42">
        <f>+VLOOKUP(C931,'[14]Resumen Peso'!$B$1:$D$65536,3,0)</f>
        <v>2093.4294619738453</v>
      </c>
    </row>
    <row r="932" spans="1:10" x14ac:dyDescent="0.25">
      <c r="A932" s="26"/>
      <c r="B932" s="34">
        <f t="shared" si="14"/>
        <v>916</v>
      </c>
      <c r="C932" s="35" t="s">
        <v>936</v>
      </c>
      <c r="D932" s="36" t="str">
        <f>+"Torre de ángulo menor tipo A"&amp;IF(MID(C932,3,3)="220","C",IF(MID(C932,3,3)="138","S",""))&amp;IF(MID(C932,10,1)="D",2,1)&amp;" (30°)Tipo A"&amp;IF(MID(C932,3,3)="220","C",IF(MID(C932,3,3)="138","S",""))&amp;IF(MID(C932,10,1)="D",2,1)&amp;RIGHT(C932,2)</f>
        <v>Torre de ángulo menor tipo A1 (30°)Tipo A1-3</v>
      </c>
      <c r="E932" s="37" t="s">
        <v>2918</v>
      </c>
      <c r="F932" s="38">
        <v>0</v>
      </c>
      <c r="G932" s="39">
        <f>VLOOKUP(C932,'[14]Resumen Peso'!$B$1:$D$65536,3,0)*$C$14</f>
        <v>3058.5495640669442</v>
      </c>
      <c r="H932" s="46"/>
      <c r="I932" s="41"/>
      <c r="J932" s="42">
        <f>+VLOOKUP(C932,'[14]Resumen Peso'!$B$1:$D$65536,3,0)</f>
        <v>2346.9025875999537</v>
      </c>
    </row>
    <row r="933" spans="1:10" x14ac:dyDescent="0.25">
      <c r="A933" s="26"/>
      <c r="B933" s="34">
        <f t="shared" si="14"/>
        <v>917</v>
      </c>
      <c r="C933" s="35" t="s">
        <v>937</v>
      </c>
      <c r="D933" s="36" t="str">
        <f>+"Torre de ángulo menor tipo A"&amp;IF(MID(C933,3,3)="220","C",IF(MID(C933,3,3)="138","S",""))&amp;IF(MID(C933,10,1)="D",2,1)&amp;" (30°)Tipo A"&amp;IF(MID(C933,3,3)="220","C",IF(MID(C933,3,3)="138","S",""))&amp;IF(MID(C933,10,1)="D",2,1)&amp;RIGHT(C933,2)</f>
        <v>Torre de ángulo menor tipo A1 (30°)Tipo A1±0</v>
      </c>
      <c r="E933" s="37" t="s">
        <v>2918</v>
      </c>
      <c r="F933" s="38">
        <v>0</v>
      </c>
      <c r="G933" s="39">
        <f>VLOOKUP(C933,'[14]Resumen Peso'!$B$1:$D$65536,3,0)*$C$14</f>
        <v>3394.616608287396</v>
      </c>
      <c r="H933" s="46"/>
      <c r="I933" s="41"/>
      <c r="J933" s="42">
        <f>+VLOOKUP(C933,'[14]Resumen Peso'!$B$1:$D$65536,3,0)</f>
        <v>2604.7753469477843</v>
      </c>
    </row>
    <row r="934" spans="1:10" x14ac:dyDescent="0.25">
      <c r="A934" s="26"/>
      <c r="B934" s="34">
        <f t="shared" si="14"/>
        <v>918</v>
      </c>
      <c r="C934" s="35" t="s">
        <v>938</v>
      </c>
      <c r="D934" s="36" t="str">
        <f>+"Torre de ángulo menor tipo A"&amp;IF(MID(C934,3,3)="220","C",IF(MID(C934,3,3)="138","S",""))&amp;IF(MID(C934,10,1)="D",2,1)&amp;" (30°)Tipo A"&amp;IF(MID(C934,3,3)="220","C",IF(MID(C934,3,3)="138","S",""))&amp;IF(MID(C934,10,1)="D",2,1)&amp;RIGHT(C934,2)</f>
        <v>Torre de ángulo menor tipo A1 (30°)Tipo A1+3</v>
      </c>
      <c r="E934" s="37" t="s">
        <v>2918</v>
      </c>
      <c r="F934" s="38">
        <v>0</v>
      </c>
      <c r="G934" s="39">
        <f>VLOOKUP(C934,'[14]Resumen Peso'!$B$1:$D$65536,3,0)*$C$14</f>
        <v>3730.6836525078484</v>
      </c>
      <c r="H934" s="46"/>
      <c r="I934" s="41"/>
      <c r="J934" s="42">
        <f>+VLOOKUP(C934,'[14]Resumen Peso'!$B$1:$D$65536,3,0)</f>
        <v>2862.648106295615</v>
      </c>
    </row>
    <row r="935" spans="1:10" x14ac:dyDescent="0.25">
      <c r="A935" s="26"/>
      <c r="B935" s="34">
        <f t="shared" si="14"/>
        <v>919</v>
      </c>
      <c r="C935" s="35" t="s">
        <v>939</v>
      </c>
      <c r="D935" s="36" t="str">
        <f>+"Torre de ángulo mayor tipo B"&amp;IF(MID(C935,3,3)="220","C",IF(MID(C935,3,3)="138","S",""))&amp;IF(MID(C935,10,1)="D",2,1)&amp;" (65°)Tipo B"&amp;IF(MID(C935,3,3)="220","C",IF(MID(C935,3,3)="138","S",""))&amp;IF(MID(C935,10,1)="D",2,1)&amp;RIGHT(C935,2)</f>
        <v>Torre de ángulo mayor tipo B1 (65°)Tipo B1-3</v>
      </c>
      <c r="E935" s="37" t="s">
        <v>2918</v>
      </c>
      <c r="F935" s="38">
        <v>0</v>
      </c>
      <c r="G935" s="39">
        <f>VLOOKUP(C935,'[14]Resumen Peso'!$B$1:$D$65536,3,0)*$C$14</f>
        <v>4127.487177083779</v>
      </c>
      <c r="H935" s="46"/>
      <c r="I935" s="41"/>
      <c r="J935" s="42">
        <f>+VLOOKUP(C935,'[14]Resumen Peso'!$B$1:$D$65536,3,0)</f>
        <v>3167.1255061510356</v>
      </c>
    </row>
    <row r="936" spans="1:10" x14ac:dyDescent="0.25">
      <c r="A936" s="26"/>
      <c r="B936" s="34">
        <f t="shared" si="14"/>
        <v>920</v>
      </c>
      <c r="C936" s="35" t="s">
        <v>940</v>
      </c>
      <c r="D936" s="36" t="str">
        <f>+"Torre de ángulo mayor tipo B"&amp;IF(MID(C936,3,3)="220","C",IF(MID(C936,3,3)="138","S",""))&amp;IF(MID(C936,10,1)="D",2,1)&amp;" (65°)Tipo B"&amp;IF(MID(C936,3,3)="220","C",IF(MID(C936,3,3)="138","S",""))&amp;IF(MID(C936,10,1)="D",2,1)&amp;RIGHT(C936,2)</f>
        <v>Torre de ángulo mayor tipo B1 (65°)Tipo B1±0</v>
      </c>
      <c r="E936" s="37" t="s">
        <v>2918</v>
      </c>
      <c r="F936" s="38">
        <v>0</v>
      </c>
      <c r="G936" s="39">
        <f>VLOOKUP(C936,'[14]Resumen Peso'!$B$1:$D$65536,3,0)*$C$14</f>
        <v>4596.3108876211345</v>
      </c>
      <c r="H936" s="46"/>
      <c r="I936" s="41"/>
      <c r="J936" s="42">
        <f>+VLOOKUP(C936,'[14]Resumen Peso'!$B$1:$D$65536,3,0)</f>
        <v>3526.8658197673003</v>
      </c>
    </row>
    <row r="937" spans="1:10" x14ac:dyDescent="0.25">
      <c r="A937" s="26"/>
      <c r="B937" s="34">
        <f t="shared" si="14"/>
        <v>921</v>
      </c>
      <c r="C937" s="35" t="s">
        <v>941</v>
      </c>
      <c r="D937" s="36" t="str">
        <f>+"Torre de ángulo mayor tipo B"&amp;IF(MID(C937,3,3)="220","C",IF(MID(C937,3,3)="138","S",""))&amp;IF(MID(C937,10,1)="D",2,1)&amp;" (65°)Tipo B"&amp;IF(MID(C937,3,3)="220","C",IF(MID(C937,3,3)="138","S",""))&amp;IF(MID(C937,10,1)="D",2,1)&amp;RIGHT(C937,2)</f>
        <v>Torre de ángulo mayor tipo B1 (65°)Tipo B1+3</v>
      </c>
      <c r="E937" s="37" t="s">
        <v>2918</v>
      </c>
      <c r="F937" s="38">
        <v>0</v>
      </c>
      <c r="G937" s="39">
        <f>VLOOKUP(C937,'[14]Resumen Peso'!$B$1:$D$65536,3,0)*$C$14</f>
        <v>5147.8681941356717</v>
      </c>
      <c r="H937" s="46"/>
      <c r="I937" s="41"/>
      <c r="J937" s="42">
        <f>+VLOOKUP(C937,'[14]Resumen Peso'!$B$1:$D$65536,3,0)</f>
        <v>3950.0897181393766</v>
      </c>
    </row>
    <row r="938" spans="1:10" x14ac:dyDescent="0.25">
      <c r="A938" s="26"/>
      <c r="B938" s="34">
        <f t="shared" si="14"/>
        <v>922</v>
      </c>
      <c r="C938" s="35" t="s">
        <v>942</v>
      </c>
      <c r="D938" s="36" t="str">
        <f>+"Torre de anclaje, retención intermedia y terminal (15°) Tipo R"&amp;IF(MID(C938,3,3)="220","C",IF(MID(C938,3,3)="138","S",""))&amp;IF(MID(C938,10,1)="D",2,1)&amp;RIGHT(C938,2)</f>
        <v>Torre de anclaje, retención intermedia y terminal (15°) Tipo R1-3</v>
      </c>
      <c r="E938" s="37" t="s">
        <v>2918</v>
      </c>
      <c r="F938" s="38">
        <v>0</v>
      </c>
      <c r="G938" s="39">
        <f>VLOOKUP(C938,'[14]Resumen Peso'!$B$1:$D$65536,3,0)*$C$14</f>
        <v>5314.4063265268469</v>
      </c>
      <c r="H938" s="46"/>
      <c r="I938" s="41"/>
      <c r="J938" s="42">
        <f>+VLOOKUP(C938,'[14]Resumen Peso'!$B$1:$D$65536,3,0)</f>
        <v>4077.8786473870045</v>
      </c>
    </row>
    <row r="939" spans="1:10" x14ac:dyDescent="0.25">
      <c r="A939" s="26"/>
      <c r="B939" s="34">
        <f t="shared" si="14"/>
        <v>923</v>
      </c>
      <c r="C939" s="35" t="s">
        <v>943</v>
      </c>
      <c r="D939" s="36" t="str">
        <f>+"Torre de anclaje, retención intermedia y terminal (15°) Tipo R"&amp;IF(MID(C939,3,3)="220","C",IF(MID(C939,3,3)="138","S",""))&amp;IF(MID(C939,10,1)="D",2,1)&amp;RIGHT(C939,2)</f>
        <v>Torre de anclaje, retención intermedia y terminal (15°) Tipo R1±0</v>
      </c>
      <c r="E939" s="37" t="s">
        <v>2918</v>
      </c>
      <c r="F939" s="38">
        <v>0</v>
      </c>
      <c r="G939" s="39">
        <f>VLOOKUP(C939,'[14]Resumen Peso'!$B$1:$D$65536,3,0)*$C$14</f>
        <v>5924.6447341436424</v>
      </c>
      <c r="H939" s="46"/>
      <c r="I939" s="41"/>
      <c r="J939" s="42">
        <f>+VLOOKUP(C939,'[14]Resumen Peso'!$B$1:$D$65536,3,0)</f>
        <v>4546.1300416800495</v>
      </c>
    </row>
    <row r="940" spans="1:10" x14ac:dyDescent="0.25">
      <c r="A940" s="26"/>
      <c r="B940" s="34">
        <f t="shared" si="14"/>
        <v>924</v>
      </c>
      <c r="C940" s="35" t="s">
        <v>944</v>
      </c>
      <c r="D940" s="36" t="str">
        <f>+"Torre de anclaje, retención intermedia y terminal (15°) Tipo R"&amp;IF(MID(C940,3,3)="220","C",IF(MID(C940,3,3)="138","S",""))&amp;IF(MID(C940,10,1)="D",2,1)&amp;RIGHT(C940,2)</f>
        <v>Torre de anclaje, retención intermedia y terminal (15°) Tipo R1+3</v>
      </c>
      <c r="E940" s="37" t="s">
        <v>2918</v>
      </c>
      <c r="F940" s="38">
        <v>0</v>
      </c>
      <c r="G940" s="39">
        <f>VLOOKUP(C940,'[14]Resumen Peso'!$B$1:$D$65536,3,0)*$C$14</f>
        <v>6534.8831417604379</v>
      </c>
      <c r="H940" s="46"/>
      <c r="I940" s="41"/>
      <c r="J940" s="42">
        <f>+VLOOKUP(C940,'[14]Resumen Peso'!$B$1:$D$65536,3,0)</f>
        <v>5014.381435973095</v>
      </c>
    </row>
    <row r="941" spans="1:10" x14ac:dyDescent="0.25">
      <c r="A941" s="26"/>
      <c r="B941" s="34">
        <f t="shared" si="14"/>
        <v>925</v>
      </c>
      <c r="C941" s="35" t="s">
        <v>945</v>
      </c>
      <c r="D941" s="36" t="str">
        <f>+"Torre de suspensión tipo S"&amp;IF(MID(C941,3,3)="220","C",IF(MID(C941,3,3)="138","S",""))&amp;IF(MID(C941,10,1)="D",2,1)&amp;" (5°)Tipo S"&amp;IF(MID(C941,3,3)="220","C",IF(MID(C941,3,3)="138","S",""))&amp;IF(MID(C941,10,1)="D",2,1)&amp;RIGHT(C941,2)</f>
        <v>Torre de suspensión tipo S1 (5°)Tipo S1-6</v>
      </c>
      <c r="E941" s="37" t="s">
        <v>2918</v>
      </c>
      <c r="F941" s="38">
        <v>0</v>
      </c>
      <c r="G941" s="39">
        <f>VLOOKUP(C941,'[14]Resumen Peso'!$B$1:$D$65536,3,0)*$C$14</f>
        <v>2951.1765349863053</v>
      </c>
      <c r="H941" s="46"/>
      <c r="I941" s="41"/>
      <c r="J941" s="42">
        <f>+VLOOKUP(C941,'[14]Resumen Peso'!$B$1:$D$65536,3,0)</f>
        <v>2264.5125414328677</v>
      </c>
    </row>
    <row r="942" spans="1:10" x14ac:dyDescent="0.25">
      <c r="A942" s="26"/>
      <c r="B942" s="34">
        <f t="shared" si="14"/>
        <v>926</v>
      </c>
      <c r="C942" s="35" t="s">
        <v>946</v>
      </c>
      <c r="D942" s="36" t="str">
        <f>+"Torre de suspensión tipo S"&amp;IF(MID(C942,3,3)="220","C",IF(MID(C942,3,3)="138","S",""))&amp;IF(MID(C942,10,1)="D",2,1)&amp;" (5°)Tipo S"&amp;IF(MID(C942,3,3)="220","C",IF(MID(C942,3,3)="138","S",""))&amp;IF(MID(C942,10,1)="D",2,1)&amp;RIGHT(C942,2)</f>
        <v>Torre de suspensión tipo S1 (5°)Tipo S1-3</v>
      </c>
      <c r="E942" s="37" t="s">
        <v>2918</v>
      </c>
      <c r="F942" s="38">
        <v>0</v>
      </c>
      <c r="G942" s="39">
        <f>VLOOKUP(C942,'[14]Resumen Peso'!$B$1:$D$65536,3,0)*$C$14</f>
        <v>3376.5713508401868</v>
      </c>
      <c r="H942" s="46"/>
      <c r="I942" s="41"/>
      <c r="J942" s="42">
        <f>+VLOOKUP(C942,'[14]Resumen Peso'!$B$1:$D$65536,3,0)</f>
        <v>2590.928763621389</v>
      </c>
    </row>
    <row r="943" spans="1:10" x14ac:dyDescent="0.25">
      <c r="A943" s="26"/>
      <c r="B943" s="34">
        <f t="shared" si="14"/>
        <v>927</v>
      </c>
      <c r="C943" s="35" t="s">
        <v>947</v>
      </c>
      <c r="D943" s="36" t="str">
        <f>+"Torre de suspensión tipo S"&amp;IF(MID(C943,3,3)="220","C",IF(MID(C943,3,3)="138","S",""))&amp;IF(MID(C943,10,1)="D",2,1)&amp;" (5°)Tipo S"&amp;IF(MID(C943,3,3)="220","C",IF(MID(C943,3,3)="138","S",""))&amp;IF(MID(C943,10,1)="D",2,1)&amp;RIGHT(C943,2)</f>
        <v>Torre de suspensión tipo S1 (5°)Tipo S1±0</v>
      </c>
      <c r="E943" s="37" t="s">
        <v>2918</v>
      </c>
      <c r="F943" s="38">
        <v>0</v>
      </c>
      <c r="G943" s="39">
        <f>VLOOKUP(C943,'[14]Resumen Peso'!$B$1:$D$65536,3,0)*$C$14</f>
        <v>3798.1679986953732</v>
      </c>
      <c r="H943" s="46"/>
      <c r="I943" s="41"/>
      <c r="J943" s="42">
        <f>+VLOOKUP(C943,'[14]Resumen Peso'!$B$1:$D$65536,3,0)</f>
        <v>2914.4305552546557</v>
      </c>
    </row>
    <row r="944" spans="1:10" x14ac:dyDescent="0.25">
      <c r="A944" s="26"/>
      <c r="B944" s="34">
        <f t="shared" si="14"/>
        <v>928</v>
      </c>
      <c r="C944" s="35" t="s">
        <v>948</v>
      </c>
      <c r="D944" s="36" t="str">
        <f>+"Torre de suspensión tipo S"&amp;IF(MID(C944,3,3)="220","C",IF(MID(C944,3,3)="138","S",""))&amp;IF(MID(C944,10,1)="D",2,1)&amp;" (5°)Tipo S"&amp;IF(MID(C944,3,3)="220","C",IF(MID(C944,3,3)="138","S",""))&amp;IF(MID(C944,10,1)="D",2,1)&amp;RIGHT(C944,2)</f>
        <v>Torre de suspensión tipo S1 (5°)Tipo S1+3</v>
      </c>
      <c r="E944" s="37" t="s">
        <v>2918</v>
      </c>
      <c r="F944" s="38">
        <v>0</v>
      </c>
      <c r="G944" s="39">
        <f>VLOOKUP(C944,'[14]Resumen Peso'!$B$1:$D$65536,3,0)*$C$14</f>
        <v>4215.9664785518644</v>
      </c>
      <c r="H944" s="46"/>
      <c r="I944" s="41"/>
      <c r="J944" s="42">
        <f>+VLOOKUP(C944,'[14]Resumen Peso'!$B$1:$D$65536,3,0)</f>
        <v>3235.0179163326679</v>
      </c>
    </row>
    <row r="945" spans="1:10" x14ac:dyDescent="0.25">
      <c r="A945" s="26"/>
      <c r="B945" s="34">
        <f t="shared" si="14"/>
        <v>929</v>
      </c>
      <c r="C945" s="35" t="s">
        <v>949</v>
      </c>
      <c r="D945" s="36" t="str">
        <f>+"Torre de suspensión tipo S"&amp;IF(MID(C945,3,3)="220","C",IF(MID(C945,3,3)="138","S",""))&amp;IF(MID(C945,10,1)="D",2,1)&amp;" (5°)Tipo S"&amp;IF(MID(C945,3,3)="220","C",IF(MID(C945,3,3)="138","S",""))&amp;IF(MID(C945,10,1)="D",2,1)&amp;RIGHT(C945,2)</f>
        <v>Torre de suspensión tipo S1 (5°)Tipo S1+6</v>
      </c>
      <c r="E945" s="37" t="s">
        <v>2918</v>
      </c>
      <c r="F945" s="38">
        <v>0</v>
      </c>
      <c r="G945" s="39">
        <f>VLOOKUP(C945,'[14]Resumen Peso'!$B$1:$D$65536,3,0)*$C$14</f>
        <v>4633.7649584083547</v>
      </c>
      <c r="H945" s="46"/>
      <c r="I945" s="41"/>
      <c r="J945" s="42">
        <f>+VLOOKUP(C945,'[14]Resumen Peso'!$B$1:$D$65536,3,0)</f>
        <v>3555.6052774106797</v>
      </c>
    </row>
    <row r="946" spans="1:10" x14ac:dyDescent="0.25">
      <c r="A946" s="26"/>
      <c r="B946" s="34">
        <f t="shared" si="14"/>
        <v>930</v>
      </c>
      <c r="C946" s="35" t="s">
        <v>950</v>
      </c>
      <c r="D946" s="36" t="str">
        <f>+"Torre de ángulo menor tipo A"&amp;IF(MID(C946,3,3)="220","C",IF(MID(C946,3,3)="138","S",""))&amp;IF(MID(C946,10,1)="D",2,1)&amp;" (30°)Tipo A"&amp;IF(MID(C946,3,3)="220","C",IF(MID(C946,3,3)="138","S",""))&amp;IF(MID(C946,10,1)="D",2,1)&amp;RIGHT(C946,2)</f>
        <v>Torre de ángulo menor tipo A1 (30°)Tipo A1-3</v>
      </c>
      <c r="E946" s="37" t="s">
        <v>2918</v>
      </c>
      <c r="F946" s="38">
        <v>0</v>
      </c>
      <c r="G946" s="39">
        <f>VLOOKUP(C946,'[14]Resumen Peso'!$B$1:$D$65536,3,0)*$C$14</f>
        <v>5194.8227388396381</v>
      </c>
      <c r="H946" s="46"/>
      <c r="I946" s="41"/>
      <c r="J946" s="42">
        <f>+VLOOKUP(C946,'[14]Resumen Peso'!$B$1:$D$65536,3,0)</f>
        <v>3986.1191301717872</v>
      </c>
    </row>
    <row r="947" spans="1:10" x14ac:dyDescent="0.25">
      <c r="A947" s="26"/>
      <c r="B947" s="34">
        <f t="shared" si="14"/>
        <v>931</v>
      </c>
      <c r="C947" s="35" t="s">
        <v>951</v>
      </c>
      <c r="D947" s="36" t="str">
        <f>+"Torre de ángulo menor tipo A"&amp;IF(MID(C947,3,3)="220","C",IF(MID(C947,3,3)="138","S",""))&amp;IF(MID(C947,10,1)="D",2,1)&amp;" (30°)Tipo A"&amp;IF(MID(C947,3,3)="220","C",IF(MID(C947,3,3)="138","S",""))&amp;IF(MID(C947,10,1)="D",2,1)&amp;RIGHT(C947,2)</f>
        <v>Torre de ángulo menor tipo A1 (30°)Tipo A1±0</v>
      </c>
      <c r="E947" s="37" t="s">
        <v>2918</v>
      </c>
      <c r="F947" s="38">
        <v>0</v>
      </c>
      <c r="G947" s="39">
        <f>VLOOKUP(C947,'[14]Resumen Peso'!$B$1:$D$65536,3,0)*$C$14</f>
        <v>5765.6190220195767</v>
      </c>
      <c r="H947" s="46"/>
      <c r="I947" s="41"/>
      <c r="J947" s="42">
        <f>+VLOOKUP(C947,'[14]Resumen Peso'!$B$1:$D$65536,3,0)</f>
        <v>4424.1055828765675</v>
      </c>
    </row>
    <row r="948" spans="1:10" x14ac:dyDescent="0.25">
      <c r="A948" s="26"/>
      <c r="B948" s="34">
        <f t="shared" si="14"/>
        <v>932</v>
      </c>
      <c r="C948" s="35" t="s">
        <v>952</v>
      </c>
      <c r="D948" s="36" t="str">
        <f>+"Torre de ángulo menor tipo A"&amp;IF(MID(C948,3,3)="220","C",IF(MID(C948,3,3)="138","S",""))&amp;IF(MID(C948,10,1)="D",2,1)&amp;" (30°)Tipo A"&amp;IF(MID(C948,3,3)="220","C",IF(MID(C948,3,3)="138","S",""))&amp;IF(MID(C948,10,1)="D",2,1)&amp;RIGHT(C948,2)</f>
        <v>Torre de ángulo menor tipo A1 (30°)Tipo A1+3</v>
      </c>
      <c r="E948" s="37" t="s">
        <v>2918</v>
      </c>
      <c r="F948" s="38">
        <v>0</v>
      </c>
      <c r="G948" s="39">
        <f>VLOOKUP(C948,'[14]Resumen Peso'!$B$1:$D$65536,3,0)*$C$14</f>
        <v>6336.4153051995145</v>
      </c>
      <c r="H948" s="46"/>
      <c r="I948" s="41"/>
      <c r="J948" s="42">
        <f>+VLOOKUP(C948,'[14]Resumen Peso'!$B$1:$D$65536,3,0)</f>
        <v>4862.0920355813478</v>
      </c>
    </row>
    <row r="949" spans="1:10" x14ac:dyDescent="0.25">
      <c r="A949" s="26"/>
      <c r="B949" s="34">
        <f t="shared" si="14"/>
        <v>933</v>
      </c>
      <c r="C949" s="35" t="s">
        <v>953</v>
      </c>
      <c r="D949" s="36" t="str">
        <f>+"Torre de ángulo mayor tipo B"&amp;IF(MID(C949,3,3)="220","C",IF(MID(C949,3,3)="138","S",""))&amp;IF(MID(C949,10,1)="D",2,1)&amp;" (65°)Tipo B"&amp;IF(MID(C949,3,3)="220","C",IF(MID(C949,3,3)="138","S",""))&amp;IF(MID(C949,10,1)="D",2,1)&amp;RIGHT(C949,2)</f>
        <v>Torre de ángulo mayor tipo B1 (65°)Tipo B1-3</v>
      </c>
      <c r="E949" s="37" t="s">
        <v>2918</v>
      </c>
      <c r="F949" s="38">
        <v>0</v>
      </c>
      <c r="G949" s="39">
        <f>VLOOKUP(C949,'[14]Resumen Peso'!$B$1:$D$65536,3,0)*$C$14</f>
        <v>7010.3700439214272</v>
      </c>
      <c r="H949" s="46"/>
      <c r="I949" s="41"/>
      <c r="J949" s="42">
        <f>+VLOOKUP(C949,'[14]Resumen Peso'!$B$1:$D$65536,3,0)</f>
        <v>5379.2345853749557</v>
      </c>
    </row>
    <row r="950" spans="1:10" x14ac:dyDescent="0.25">
      <c r="A950" s="26"/>
      <c r="B950" s="34">
        <f t="shared" si="14"/>
        <v>934</v>
      </c>
      <c r="C950" s="35" t="s">
        <v>954</v>
      </c>
      <c r="D950" s="36" t="str">
        <f>+"Torre de ángulo mayor tipo B"&amp;IF(MID(C950,3,3)="220","C",IF(MID(C950,3,3)="138","S",""))&amp;IF(MID(C950,10,1)="D",2,1)&amp;" (65°)Tipo B"&amp;IF(MID(C950,3,3)="220","C",IF(MID(C950,3,3)="138","S",""))&amp;IF(MID(C950,10,1)="D",2,1)&amp;RIGHT(C950,2)</f>
        <v>Torre de ángulo mayor tipo B1 (65°)Tipo B1±0</v>
      </c>
      <c r="E950" s="37" t="s">
        <v>2918</v>
      </c>
      <c r="F950" s="38">
        <v>0</v>
      </c>
      <c r="G950" s="39">
        <f>VLOOKUP(C950,'[14]Resumen Peso'!$B$1:$D$65536,3,0)*$C$14</f>
        <v>7806.6481558145078</v>
      </c>
      <c r="H950" s="46"/>
      <c r="I950" s="41"/>
      <c r="J950" s="42">
        <f>+VLOOKUP(C950,'[14]Resumen Peso'!$B$1:$D$65536,3,0)</f>
        <v>5990.2389592148729</v>
      </c>
    </row>
    <row r="951" spans="1:10" x14ac:dyDescent="0.25">
      <c r="A951" s="26"/>
      <c r="B951" s="34">
        <f t="shared" si="14"/>
        <v>935</v>
      </c>
      <c r="C951" s="35" t="s">
        <v>955</v>
      </c>
      <c r="D951" s="36" t="str">
        <f>+"Torre de ángulo mayor tipo B"&amp;IF(MID(C951,3,3)="220","C",IF(MID(C951,3,3)="138","S",""))&amp;IF(MID(C951,10,1)="D",2,1)&amp;" (65°)Tipo B"&amp;IF(MID(C951,3,3)="220","C",IF(MID(C951,3,3)="138","S",""))&amp;IF(MID(C951,10,1)="D",2,1)&amp;RIGHT(C951,2)</f>
        <v>Torre de ángulo mayor tipo B1 (65°)Tipo B1+3</v>
      </c>
      <c r="E951" s="37" t="s">
        <v>2918</v>
      </c>
      <c r="F951" s="38">
        <v>0</v>
      </c>
      <c r="G951" s="39">
        <f>VLOOKUP(C951,'[14]Resumen Peso'!$B$1:$D$65536,3,0)*$C$14</f>
        <v>8743.4459345122505</v>
      </c>
      <c r="H951" s="46"/>
      <c r="I951" s="41"/>
      <c r="J951" s="42">
        <f>+VLOOKUP(C951,'[14]Resumen Peso'!$B$1:$D$65536,3,0)</f>
        <v>6709.0676343206587</v>
      </c>
    </row>
    <row r="952" spans="1:10" x14ac:dyDescent="0.25">
      <c r="A952" s="26"/>
      <c r="B952" s="34">
        <f t="shared" si="14"/>
        <v>936</v>
      </c>
      <c r="C952" s="35" t="s">
        <v>956</v>
      </c>
      <c r="D952" s="36" t="str">
        <f>+"Torre de anclaje, retención intermedia y terminal (15°) Tipo R"&amp;IF(MID(C952,3,3)="220","C",IF(MID(C952,3,3)="138","S",""))&amp;IF(MID(C952,10,1)="D",2,1)&amp;RIGHT(C952,2)</f>
        <v>Torre de anclaje, retención intermedia y terminal (15°) Tipo R1-3</v>
      </c>
      <c r="E952" s="37" t="s">
        <v>2918</v>
      </c>
      <c r="F952" s="38">
        <v>0</v>
      </c>
      <c r="G952" s="39">
        <f>VLOOKUP(C952,'[14]Resumen Peso'!$B$1:$D$65536,3,0)*$C$14</f>
        <v>9026.3042171418747</v>
      </c>
      <c r="H952" s="46"/>
      <c r="I952" s="41"/>
      <c r="J952" s="42">
        <f>+VLOOKUP(C952,'[14]Resumen Peso'!$B$1:$D$65536,3,0)</f>
        <v>6926.1119625298898</v>
      </c>
    </row>
    <row r="953" spans="1:10" x14ac:dyDescent="0.25">
      <c r="A953" s="26"/>
      <c r="B953" s="34">
        <f t="shared" si="14"/>
        <v>937</v>
      </c>
      <c r="C953" s="35" t="s">
        <v>957</v>
      </c>
      <c r="D953" s="36" t="str">
        <f>+"Torre de anclaje, retención intermedia y terminal (15°) Tipo R"&amp;IF(MID(C953,3,3)="220","C",IF(MID(C953,3,3)="138","S",""))&amp;IF(MID(C953,10,1)="D",2,1)&amp;RIGHT(C953,2)</f>
        <v>Torre de anclaje, retención intermedia y terminal (15°) Tipo R1±0</v>
      </c>
      <c r="E953" s="37" t="s">
        <v>2918</v>
      </c>
      <c r="F953" s="38">
        <v>0</v>
      </c>
      <c r="G953" s="39">
        <f>VLOOKUP(C953,'[14]Resumen Peso'!$B$1:$D$65536,3,0)*$C$14</f>
        <v>10062.769472844899</v>
      </c>
      <c r="H953" s="46"/>
      <c r="I953" s="41"/>
      <c r="J953" s="42">
        <f>+VLOOKUP(C953,'[14]Resumen Peso'!$B$1:$D$65536,3,0)</f>
        <v>7721.4180184279703</v>
      </c>
    </row>
    <row r="954" spans="1:10" x14ac:dyDescent="0.25">
      <c r="A954" s="26"/>
      <c r="B954" s="34">
        <f t="shared" si="14"/>
        <v>938</v>
      </c>
      <c r="C954" s="35" t="s">
        <v>958</v>
      </c>
      <c r="D954" s="36" t="str">
        <f>+"Torre de anclaje, retención intermedia y terminal (15°) Tipo R"&amp;IF(MID(C954,3,3)="220","C",IF(MID(C954,3,3)="138","S",""))&amp;IF(MID(C954,10,1)="D",2,1)&amp;RIGHT(C954,2)</f>
        <v>Torre de anclaje, retención intermedia y terminal (15°) Tipo R1+3</v>
      </c>
      <c r="E954" s="37" t="s">
        <v>2918</v>
      </c>
      <c r="F954" s="38">
        <v>0</v>
      </c>
      <c r="G954" s="39">
        <f>VLOOKUP(C954,'[14]Resumen Peso'!$B$1:$D$65536,3,0)*$C$14</f>
        <v>11099.234728547925</v>
      </c>
      <c r="H954" s="46"/>
      <c r="I954" s="41"/>
      <c r="J954" s="42">
        <f>+VLOOKUP(C954,'[14]Resumen Peso'!$B$1:$D$65536,3,0)</f>
        <v>8516.7240743260518</v>
      </c>
    </row>
    <row r="955" spans="1:10" x14ac:dyDescent="0.25">
      <c r="A955" s="26"/>
      <c r="B955" s="34">
        <f t="shared" si="14"/>
        <v>939</v>
      </c>
      <c r="C955" s="35" t="s">
        <v>959</v>
      </c>
      <c r="D955" s="36" t="str">
        <f>+"Torre de suspensión tipo S"&amp;IF(MID(C955,3,3)="220","C",IF(MID(C955,3,3)="138","S",""))&amp;IF(MID(C955,10,1)="D",2,1)&amp;" (5°)Tipo S"&amp;IF(MID(C955,3,3)="220","C",IF(MID(C955,3,3)="138","S",""))&amp;IF(MID(C955,10,1)="D",2,1)&amp;RIGHT(C955,2)</f>
        <v>Torre de suspensión tipo S1 (5°)Tipo S1-6</v>
      </c>
      <c r="E955" s="37" t="s">
        <v>2918</v>
      </c>
      <c r="F955" s="38">
        <v>0</v>
      </c>
      <c r="G955" s="39">
        <f>VLOOKUP(C955,'[14]Resumen Peso'!$B$1:$D$65536,3,0)*$C$14</f>
        <v>2422.6142570066554</v>
      </c>
      <c r="H955" s="46"/>
      <c r="I955" s="41"/>
      <c r="J955" s="42">
        <f>+VLOOKUP(C955,'[14]Resumen Peso'!$B$1:$D$65536,3,0)</f>
        <v>1858.9333111755368</v>
      </c>
    </row>
    <row r="956" spans="1:10" x14ac:dyDescent="0.25">
      <c r="A956" s="26"/>
      <c r="B956" s="34">
        <f t="shared" si="14"/>
        <v>940</v>
      </c>
      <c r="C956" s="35" t="s">
        <v>960</v>
      </c>
      <c r="D956" s="36" t="str">
        <f>+"Torre de suspensión tipo S"&amp;IF(MID(C956,3,3)="220","C",IF(MID(C956,3,3)="138","S",""))&amp;IF(MID(C956,10,1)="D",2,1)&amp;" (5°)Tipo S"&amp;IF(MID(C956,3,3)="220","C",IF(MID(C956,3,3)="138","S",""))&amp;IF(MID(C956,10,1)="D",2,1)&amp;RIGHT(C956,2)</f>
        <v>Torre de suspensión tipo S1 (5°)Tipo S1-3</v>
      </c>
      <c r="E956" s="37" t="s">
        <v>2918</v>
      </c>
      <c r="F956" s="38">
        <v>0</v>
      </c>
      <c r="G956" s="39">
        <f>VLOOKUP(C956,'[14]Resumen Peso'!$B$1:$D$65536,3,0)*$C$14</f>
        <v>2771.8199156742812</v>
      </c>
      <c r="H956" s="46"/>
      <c r="I956" s="41"/>
      <c r="J956" s="42">
        <f>+VLOOKUP(C956,'[14]Resumen Peso'!$B$1:$D$65536,3,0)</f>
        <v>2126.8876623359743</v>
      </c>
    </row>
    <row r="957" spans="1:10" x14ac:dyDescent="0.25">
      <c r="A957" s="26"/>
      <c r="B957" s="34">
        <f t="shared" si="14"/>
        <v>941</v>
      </c>
      <c r="C957" s="35" t="s">
        <v>961</v>
      </c>
      <c r="D957" s="36" t="str">
        <f>+"Torre de suspensión tipo S"&amp;IF(MID(C957,3,3)="220","C",IF(MID(C957,3,3)="138","S",""))&amp;IF(MID(C957,10,1)="D",2,1)&amp;" (5°)Tipo S"&amp;IF(MID(C957,3,3)="220","C",IF(MID(C957,3,3)="138","S",""))&amp;IF(MID(C957,10,1)="D",2,1)&amp;RIGHT(C957,2)</f>
        <v>Torre de suspensión tipo S1 (5°)Tipo S1±0</v>
      </c>
      <c r="E957" s="37" t="s">
        <v>2918</v>
      </c>
      <c r="F957" s="38">
        <v>0</v>
      </c>
      <c r="G957" s="39">
        <f>VLOOKUP(C957,'[14]Resumen Peso'!$B$1:$D$65536,3,0)*$C$14</f>
        <v>3117.9076666752321</v>
      </c>
      <c r="H957" s="46"/>
      <c r="I957" s="41"/>
      <c r="J957" s="42">
        <f>+VLOOKUP(C957,'[14]Resumen Peso'!$B$1:$D$65536,3,0)</f>
        <v>2392.4495639324796</v>
      </c>
    </row>
    <row r="958" spans="1:10" x14ac:dyDescent="0.25">
      <c r="A958" s="26"/>
      <c r="B958" s="34">
        <f t="shared" si="14"/>
        <v>942</v>
      </c>
      <c r="C958" s="35" t="s">
        <v>962</v>
      </c>
      <c r="D958" s="36" t="str">
        <f>+"Torre de suspensión tipo S"&amp;IF(MID(C958,3,3)="220","C",IF(MID(C958,3,3)="138","S",""))&amp;IF(MID(C958,10,1)="D",2,1)&amp;" (5°)Tipo S"&amp;IF(MID(C958,3,3)="220","C",IF(MID(C958,3,3)="138","S",""))&amp;IF(MID(C958,10,1)="D",2,1)&amp;RIGHT(C958,2)</f>
        <v>Torre de suspensión tipo S1 (5°)Tipo S1+3</v>
      </c>
      <c r="E958" s="37" t="s">
        <v>2918</v>
      </c>
      <c r="F958" s="38">
        <v>0</v>
      </c>
      <c r="G958" s="39">
        <f>VLOOKUP(C958,'[14]Resumen Peso'!$B$1:$D$65536,3,0)*$C$14</f>
        <v>3460.8775100095081</v>
      </c>
      <c r="H958" s="46"/>
      <c r="I958" s="41"/>
      <c r="J958" s="42">
        <f>+VLOOKUP(C958,'[14]Resumen Peso'!$B$1:$D$65536,3,0)</f>
        <v>2655.6190159650528</v>
      </c>
    </row>
    <row r="959" spans="1:10" x14ac:dyDescent="0.25">
      <c r="A959" s="26"/>
      <c r="B959" s="34">
        <f t="shared" si="14"/>
        <v>943</v>
      </c>
      <c r="C959" s="35" t="s">
        <v>963</v>
      </c>
      <c r="D959" s="36" t="str">
        <f>+"Torre de suspensión tipo S"&amp;IF(MID(C959,3,3)="220","C",IF(MID(C959,3,3)="138","S",""))&amp;IF(MID(C959,10,1)="D",2,1)&amp;" (5°)Tipo S"&amp;IF(MID(C959,3,3)="220","C",IF(MID(C959,3,3)="138","S",""))&amp;IF(MID(C959,10,1)="D",2,1)&amp;RIGHT(C959,2)</f>
        <v>Torre de suspensión tipo S1 (5°)Tipo S1+6</v>
      </c>
      <c r="E959" s="37" t="s">
        <v>2918</v>
      </c>
      <c r="F959" s="38">
        <v>0</v>
      </c>
      <c r="G959" s="39">
        <f>VLOOKUP(C959,'[14]Resumen Peso'!$B$1:$D$65536,3,0)*$C$14</f>
        <v>3803.8473533437827</v>
      </c>
      <c r="H959" s="46"/>
      <c r="I959" s="41"/>
      <c r="J959" s="42">
        <f>+VLOOKUP(C959,'[14]Resumen Peso'!$B$1:$D$65536,3,0)</f>
        <v>2918.788467997625</v>
      </c>
    </row>
    <row r="960" spans="1:10" x14ac:dyDescent="0.25">
      <c r="A960" s="26"/>
      <c r="B960" s="34">
        <f t="shared" si="14"/>
        <v>944</v>
      </c>
      <c r="C960" s="35" t="s">
        <v>964</v>
      </c>
      <c r="D960" s="36" t="str">
        <f>+"Torre de ángulo menor tipo A"&amp;IF(MID(C960,3,3)="220","C",IF(MID(C960,3,3)="138","S",""))&amp;IF(MID(C960,10,1)="D",2,1)&amp;" (30°)Tipo A"&amp;IF(MID(C960,3,3)="220","C",IF(MID(C960,3,3)="138","S",""))&amp;IF(MID(C960,10,1)="D",2,1)&amp;RIGHT(C960,2)</f>
        <v>Torre de ángulo menor tipo A1 (30°)Tipo A1-3</v>
      </c>
      <c r="E960" s="37" t="s">
        <v>2918</v>
      </c>
      <c r="F960" s="38">
        <v>0</v>
      </c>
      <c r="G960" s="39">
        <f>VLOOKUP(C960,'[14]Resumen Peso'!$B$1:$D$65536,3,0)*$C$14</f>
        <v>4264.4184380497154</v>
      </c>
      <c r="H960" s="46"/>
      <c r="I960" s="41"/>
      <c r="J960" s="42">
        <f>+VLOOKUP(C960,'[14]Resumen Peso'!$B$1:$D$65536,3,0)</f>
        <v>3272.1963326826035</v>
      </c>
    </row>
    <row r="961" spans="1:10" x14ac:dyDescent="0.25">
      <c r="A961" s="26"/>
      <c r="B961" s="34">
        <f t="shared" si="14"/>
        <v>945</v>
      </c>
      <c r="C961" s="35" t="s">
        <v>965</v>
      </c>
      <c r="D961" s="36" t="str">
        <f>+"Torre de ángulo menor tipo A"&amp;IF(MID(C961,3,3)="220","C",IF(MID(C961,3,3)="138","S",""))&amp;IF(MID(C961,10,1)="D",2,1)&amp;" (30°)Tipo A"&amp;IF(MID(C961,3,3)="220","C",IF(MID(C961,3,3)="138","S",""))&amp;IF(MID(C961,10,1)="D",2,1)&amp;RIGHT(C961,2)</f>
        <v>Torre de ángulo menor tipo A1 (30°)Tipo A1±0</v>
      </c>
      <c r="E961" s="37" t="s">
        <v>2918</v>
      </c>
      <c r="F961" s="38">
        <v>0</v>
      </c>
      <c r="G961" s="39">
        <f>VLOOKUP(C961,'[14]Resumen Peso'!$B$1:$D$65536,3,0)*$C$14</f>
        <v>4732.9838380130022</v>
      </c>
      <c r="H961" s="46"/>
      <c r="I961" s="41"/>
      <c r="J961" s="42">
        <f>+VLOOKUP(C961,'[14]Resumen Peso'!$B$1:$D$65536,3,0)</f>
        <v>3631.7384380495041</v>
      </c>
    </row>
    <row r="962" spans="1:10" x14ac:dyDescent="0.25">
      <c r="A962" s="26"/>
      <c r="B962" s="34">
        <f t="shared" si="14"/>
        <v>946</v>
      </c>
      <c r="C962" s="35" t="s">
        <v>966</v>
      </c>
      <c r="D962" s="36" t="str">
        <f>+"Torre de ángulo menor tipo A"&amp;IF(MID(C962,3,3)="220","C",IF(MID(C962,3,3)="138","S",""))&amp;IF(MID(C962,10,1)="D",2,1)&amp;" (30°)Tipo A"&amp;IF(MID(C962,3,3)="220","C",IF(MID(C962,3,3)="138","S",""))&amp;IF(MID(C962,10,1)="D",2,1)&amp;RIGHT(C962,2)</f>
        <v>Torre de ángulo menor tipo A1 (30°)Tipo A1+3</v>
      </c>
      <c r="E962" s="37" t="s">
        <v>2918</v>
      </c>
      <c r="F962" s="38">
        <v>0</v>
      </c>
      <c r="G962" s="39">
        <f>VLOOKUP(C962,'[14]Resumen Peso'!$B$1:$D$65536,3,0)*$C$14</f>
        <v>5201.5492379762891</v>
      </c>
      <c r="H962" s="46"/>
      <c r="I962" s="41"/>
      <c r="J962" s="42">
        <f>+VLOOKUP(C962,'[14]Resumen Peso'!$B$1:$D$65536,3,0)</f>
        <v>3991.2805434164047</v>
      </c>
    </row>
    <row r="963" spans="1:10" x14ac:dyDescent="0.25">
      <c r="A963" s="26"/>
      <c r="B963" s="34">
        <f t="shared" si="14"/>
        <v>947</v>
      </c>
      <c r="C963" s="35" t="s">
        <v>967</v>
      </c>
      <c r="D963" s="36" t="str">
        <f>+"Torre de ángulo mayor tipo B"&amp;IF(MID(C963,3,3)="220","C",IF(MID(C963,3,3)="138","S",""))&amp;IF(MID(C963,10,1)="D",2,1)&amp;" (65°)Tipo B"&amp;IF(MID(C963,3,3)="220","C",IF(MID(C963,3,3)="138","S",""))&amp;IF(MID(C963,10,1)="D",2,1)&amp;RIGHT(C963,2)</f>
        <v>Torre de ángulo mayor tipo B1 (65°)Tipo B1-3</v>
      </c>
      <c r="E963" s="37" t="s">
        <v>2918</v>
      </c>
      <c r="F963" s="38">
        <v>0</v>
      </c>
      <c r="G963" s="39">
        <f>VLOOKUP(C963,'[14]Resumen Peso'!$B$1:$D$65536,3,0)*$C$14</f>
        <v>5754.7971847693061</v>
      </c>
      <c r="H963" s="46"/>
      <c r="I963" s="41"/>
      <c r="J963" s="42">
        <f>+VLOOKUP(C963,'[14]Resumen Peso'!$B$1:$D$65536,3,0)</f>
        <v>4415.8017129168884</v>
      </c>
    </row>
    <row r="964" spans="1:10" x14ac:dyDescent="0.25">
      <c r="A964" s="26"/>
      <c r="B964" s="34">
        <f t="shared" si="14"/>
        <v>948</v>
      </c>
      <c r="C964" s="35" t="s">
        <v>968</v>
      </c>
      <c r="D964" s="36" t="str">
        <f>+"Torre de ángulo mayor tipo B"&amp;IF(MID(C964,3,3)="220","C",IF(MID(C964,3,3)="138","S",""))&amp;IF(MID(C964,10,1)="D",2,1)&amp;" (65°)Tipo B"&amp;IF(MID(C964,3,3)="220","C",IF(MID(C964,3,3)="138","S",""))&amp;IF(MID(C964,10,1)="D",2,1)&amp;RIGHT(C964,2)</f>
        <v>Torre de ángulo mayor tipo B1 (65°)Tipo B1±0</v>
      </c>
      <c r="E964" s="37" t="s">
        <v>2918</v>
      </c>
      <c r="F964" s="38">
        <v>0</v>
      </c>
      <c r="G964" s="39">
        <f>VLOOKUP(C964,'[14]Resumen Peso'!$B$1:$D$65536,3,0)*$C$14</f>
        <v>6408.4601166696057</v>
      </c>
      <c r="H964" s="46"/>
      <c r="I964" s="41"/>
      <c r="J964" s="42">
        <f>+VLOOKUP(C964,'[14]Resumen Peso'!$B$1:$D$65536,3,0)</f>
        <v>4917.3738451190293</v>
      </c>
    </row>
    <row r="965" spans="1:10" x14ac:dyDescent="0.25">
      <c r="A965" s="26"/>
      <c r="B965" s="34">
        <f t="shared" si="14"/>
        <v>949</v>
      </c>
      <c r="C965" s="35" t="s">
        <v>969</v>
      </c>
      <c r="D965" s="36" t="str">
        <f>+"Torre de ángulo mayor tipo B"&amp;IF(MID(C965,3,3)="220","C",IF(MID(C965,3,3)="138","S",""))&amp;IF(MID(C965,10,1)="D",2,1)&amp;" (65°)Tipo B"&amp;IF(MID(C965,3,3)="220","C",IF(MID(C965,3,3)="138","S",""))&amp;IF(MID(C965,10,1)="D",2,1)&amp;RIGHT(C965,2)</f>
        <v>Torre de ángulo mayor tipo B1 (65°)Tipo B1+3</v>
      </c>
      <c r="E965" s="37" t="s">
        <v>2918</v>
      </c>
      <c r="F965" s="38">
        <v>0</v>
      </c>
      <c r="G965" s="39">
        <f>VLOOKUP(C965,'[14]Resumen Peso'!$B$1:$D$65536,3,0)*$C$14</f>
        <v>7177.4753306699595</v>
      </c>
      <c r="H965" s="46"/>
      <c r="I965" s="41"/>
      <c r="J965" s="42">
        <f>+VLOOKUP(C965,'[14]Resumen Peso'!$B$1:$D$65536,3,0)</f>
        <v>5507.4587065333135</v>
      </c>
    </row>
    <row r="966" spans="1:10" x14ac:dyDescent="0.25">
      <c r="A966" s="26"/>
      <c r="B966" s="34">
        <f t="shared" si="14"/>
        <v>950</v>
      </c>
      <c r="C966" s="35" t="s">
        <v>970</v>
      </c>
      <c r="D966" s="36" t="str">
        <f>+"Torre de anclaje, retención intermedia y terminal (15°) Tipo R"&amp;IF(MID(C966,3,3)="220","C",IF(MID(C966,3,3)="138","S",""))&amp;IF(MID(C966,10,1)="D",2,1)&amp;RIGHT(C966,2)</f>
        <v>Torre de anclaje, retención intermedia y terminal (15°) Tipo R1-3</v>
      </c>
      <c r="E966" s="37" t="s">
        <v>2918</v>
      </c>
      <c r="F966" s="38">
        <v>0</v>
      </c>
      <c r="G966" s="39">
        <f>VLOOKUP(C966,'[14]Resumen Peso'!$B$1:$D$65536,3,0)*$C$14</f>
        <v>7409.6730660772482</v>
      </c>
      <c r="H966" s="46"/>
      <c r="I966" s="41"/>
      <c r="J966" s="42">
        <f>+VLOOKUP(C966,'[14]Resumen Peso'!$B$1:$D$65536,3,0)</f>
        <v>5685.6299130635107</v>
      </c>
    </row>
    <row r="967" spans="1:10" x14ac:dyDescent="0.25">
      <c r="A967" s="26"/>
      <c r="B967" s="34">
        <f t="shared" si="14"/>
        <v>951</v>
      </c>
      <c r="C967" s="35" t="s">
        <v>971</v>
      </c>
      <c r="D967" s="36" t="str">
        <f>+"Torre de anclaje, retención intermedia y terminal (15°) Tipo R"&amp;IF(MID(C967,3,3)="220","C",IF(MID(C967,3,3)="138","S",""))&amp;IF(MID(C967,10,1)="D",2,1)&amp;RIGHT(C967,2)</f>
        <v>Torre de anclaje, retención intermedia y terminal (15°) Tipo R1±0</v>
      </c>
      <c r="E967" s="37" t="s">
        <v>2918</v>
      </c>
      <c r="F967" s="38">
        <v>0</v>
      </c>
      <c r="G967" s="39">
        <f>VLOOKUP(C967,'[14]Resumen Peso'!$B$1:$D$65536,3,0)*$C$14</f>
        <v>8260.5050903871215</v>
      </c>
      <c r="H967" s="46"/>
      <c r="I967" s="41"/>
      <c r="J967" s="42">
        <f>+VLOOKUP(C967,'[14]Resumen Peso'!$B$1:$D$65536,3,0)</f>
        <v>6338.4948863584286</v>
      </c>
    </row>
    <row r="968" spans="1:10" x14ac:dyDescent="0.25">
      <c r="A968" s="26"/>
      <c r="B968" s="34">
        <f t="shared" si="14"/>
        <v>952</v>
      </c>
      <c r="C968" s="35" t="s">
        <v>972</v>
      </c>
      <c r="D968" s="36" t="str">
        <f>+"Torre de anclaje, retención intermedia y terminal (15°) Tipo R"&amp;IF(MID(C968,3,3)="220","C",IF(MID(C968,3,3)="138","S",""))&amp;IF(MID(C968,10,1)="D",2,1)&amp;RIGHT(C968,2)</f>
        <v>Torre de anclaje, retención intermedia y terminal (15°) Tipo R1+3</v>
      </c>
      <c r="E968" s="37" t="s">
        <v>2918</v>
      </c>
      <c r="F968" s="38">
        <v>0</v>
      </c>
      <c r="G968" s="39">
        <f>VLOOKUP(C968,'[14]Resumen Peso'!$B$1:$D$65536,3,0)*$C$14</f>
        <v>9111.3371146969948</v>
      </c>
      <c r="H968" s="46"/>
      <c r="I968" s="41"/>
      <c r="J968" s="42">
        <f>+VLOOKUP(C968,'[14]Resumen Peso'!$B$1:$D$65536,3,0)</f>
        <v>6991.3598596533466</v>
      </c>
    </row>
    <row r="969" spans="1:10" x14ac:dyDescent="0.25">
      <c r="A969" s="26"/>
      <c r="B969" s="34">
        <f t="shared" si="14"/>
        <v>953</v>
      </c>
      <c r="C969" s="35" t="s">
        <v>973</v>
      </c>
      <c r="D969" s="36" t="str">
        <f>+"Torre de suspensión tipo S"&amp;IF(MID(C969,3,3)="220","C",IF(MID(C969,3,3)="138","S",""))&amp;IF(MID(C969,10,1)="D",2,1)&amp;" (5°)Tipo S"&amp;IF(MID(C969,3,3)="220","C",IF(MID(C969,3,3)="138","S",""))&amp;IF(MID(C969,10,1)="D",2,1)&amp;RIGHT(C969,2)</f>
        <v>Torre de suspensión tipo S1 (5°)Tipo S1-6</v>
      </c>
      <c r="E969" s="37" t="s">
        <v>2918</v>
      </c>
      <c r="F969" s="38">
        <v>0</v>
      </c>
      <c r="G969" s="39">
        <f>VLOOKUP(C969,'[14]Resumen Peso'!$B$1:$D$65536,3,0)*$C$14</f>
        <v>2173.998877088346</v>
      </c>
      <c r="H969" s="46"/>
      <c r="I969" s="41"/>
      <c r="J969" s="42">
        <f>+VLOOKUP(C969,'[14]Resumen Peso'!$B$1:$D$65536,3,0)</f>
        <v>1668.1644299704276</v>
      </c>
    </row>
    <row r="970" spans="1:10" x14ac:dyDescent="0.25">
      <c r="A970" s="26"/>
      <c r="B970" s="34">
        <f t="shared" si="14"/>
        <v>954</v>
      </c>
      <c r="C970" s="35" t="s">
        <v>974</v>
      </c>
      <c r="D970" s="36" t="str">
        <f>+"Torre de suspensión tipo S"&amp;IF(MID(C970,3,3)="220","C",IF(MID(C970,3,3)="138","S",""))&amp;IF(MID(C970,10,1)="D",2,1)&amp;" (5°)Tipo S"&amp;IF(MID(C970,3,3)="220","C",IF(MID(C970,3,3)="138","S",""))&amp;IF(MID(C970,10,1)="D",2,1)&amp;RIGHT(C970,2)</f>
        <v>Torre de suspensión tipo S1 (5°)Tipo S1-3</v>
      </c>
      <c r="E970" s="37" t="s">
        <v>2918</v>
      </c>
      <c r="F970" s="38">
        <v>0</v>
      </c>
      <c r="G970" s="39">
        <f>VLOOKUP(C970,'[14]Resumen Peso'!$B$1:$D$65536,3,0)*$C$14</f>
        <v>2487.368084596576</v>
      </c>
      <c r="H970" s="46"/>
      <c r="I970" s="41"/>
      <c r="J970" s="42">
        <f>+VLOOKUP(C970,'[14]Resumen Peso'!$B$1:$D$65536,3,0)</f>
        <v>1908.6205640202188</v>
      </c>
    </row>
    <row r="971" spans="1:10" x14ac:dyDescent="0.25">
      <c r="A971" s="26"/>
      <c r="B971" s="34">
        <f t="shared" si="14"/>
        <v>955</v>
      </c>
      <c r="C971" s="35" t="s">
        <v>975</v>
      </c>
      <c r="D971" s="36" t="str">
        <f>+"Torre de suspensión tipo S"&amp;IF(MID(C971,3,3)="220","C",IF(MID(C971,3,3)="138","S",""))&amp;IF(MID(C971,10,1)="D",2,1)&amp;" (5°)Tipo S"&amp;IF(MID(C971,3,3)="220","C",IF(MID(C971,3,3)="138","S",""))&amp;IF(MID(C971,10,1)="D",2,1)&amp;RIGHT(C971,2)</f>
        <v>Torre de suspensión tipo S1 (5°)Tipo S1±0</v>
      </c>
      <c r="E971" s="37" t="s">
        <v>2918</v>
      </c>
      <c r="F971" s="38">
        <v>0</v>
      </c>
      <c r="G971" s="39">
        <f>VLOOKUP(C971,'[14]Resumen Peso'!$B$1:$D$65536,3,0)*$C$14</f>
        <v>2797.9393527520542</v>
      </c>
      <c r="H971" s="46"/>
      <c r="I971" s="41"/>
      <c r="J971" s="42">
        <f>+VLOOKUP(C971,'[14]Resumen Peso'!$B$1:$D$65536,3,0)</f>
        <v>2146.9297683017085</v>
      </c>
    </row>
    <row r="972" spans="1:10" x14ac:dyDescent="0.25">
      <c r="A972" s="26"/>
      <c r="B972" s="34">
        <f t="shared" si="14"/>
        <v>956</v>
      </c>
      <c r="C972" s="35" t="s">
        <v>976</v>
      </c>
      <c r="D972" s="36" t="str">
        <f>+"Torre de suspensión tipo S"&amp;IF(MID(C972,3,3)="220","C",IF(MID(C972,3,3)="138","S",""))&amp;IF(MID(C972,10,1)="D",2,1)&amp;" (5°)Tipo S"&amp;IF(MID(C972,3,3)="220","C",IF(MID(C972,3,3)="138","S",""))&amp;IF(MID(C972,10,1)="D",2,1)&amp;RIGHT(C972,2)</f>
        <v>Torre de suspensión tipo S1 (5°)Tipo S1+3</v>
      </c>
      <c r="E972" s="37" t="s">
        <v>2918</v>
      </c>
      <c r="F972" s="38">
        <v>0</v>
      </c>
      <c r="G972" s="39">
        <f>VLOOKUP(C972,'[14]Resumen Peso'!$B$1:$D$65536,3,0)*$C$14</f>
        <v>3105.7126815547804</v>
      </c>
      <c r="H972" s="46"/>
      <c r="I972" s="41"/>
      <c r="J972" s="42">
        <f>+VLOOKUP(C972,'[14]Resumen Peso'!$B$1:$D$65536,3,0)</f>
        <v>2383.0920428148966</v>
      </c>
    </row>
    <row r="973" spans="1:10" x14ac:dyDescent="0.25">
      <c r="A973" s="26"/>
      <c r="B973" s="34">
        <f t="shared" si="14"/>
        <v>957</v>
      </c>
      <c r="C973" s="35" t="s">
        <v>977</v>
      </c>
      <c r="D973" s="36" t="str">
        <f>+"Torre de suspensión tipo S"&amp;IF(MID(C973,3,3)="220","C",IF(MID(C973,3,3)="138","S",""))&amp;IF(MID(C973,10,1)="D",2,1)&amp;" (5°)Tipo S"&amp;IF(MID(C973,3,3)="220","C",IF(MID(C973,3,3)="138","S",""))&amp;IF(MID(C973,10,1)="D",2,1)&amp;RIGHT(C973,2)</f>
        <v>Torre de suspensión tipo S1 (5°)Tipo S1+6</v>
      </c>
      <c r="E973" s="37" t="s">
        <v>2918</v>
      </c>
      <c r="F973" s="38">
        <v>0</v>
      </c>
      <c r="G973" s="39">
        <f>VLOOKUP(C973,'[14]Resumen Peso'!$B$1:$D$65536,3,0)*$C$14</f>
        <v>3413.4860103575061</v>
      </c>
      <c r="H973" s="46"/>
      <c r="I973" s="41"/>
      <c r="J973" s="42">
        <f>+VLOOKUP(C973,'[14]Resumen Peso'!$B$1:$D$65536,3,0)</f>
        <v>2619.2543173280842</v>
      </c>
    </row>
    <row r="974" spans="1:10" x14ac:dyDescent="0.25">
      <c r="A974" s="26"/>
      <c r="B974" s="34">
        <f t="shared" si="14"/>
        <v>958</v>
      </c>
      <c r="C974" s="35" t="s">
        <v>978</v>
      </c>
      <c r="D974" s="36" t="str">
        <f>+"Torre de ángulo menor tipo A"&amp;IF(MID(C974,3,3)="220","C",IF(MID(C974,3,3)="138","S",""))&amp;IF(MID(C974,10,1)="D",2,1)&amp;" (30°)Tipo A"&amp;IF(MID(C974,3,3)="220","C",IF(MID(C974,3,3)="138","S",""))&amp;IF(MID(C974,10,1)="D",2,1)&amp;RIGHT(C974,2)</f>
        <v>Torre de ángulo menor tipo A1 (30°)Tipo A1-3</v>
      </c>
      <c r="E974" s="37" t="s">
        <v>2918</v>
      </c>
      <c r="F974" s="38">
        <v>0</v>
      </c>
      <c r="G974" s="39">
        <f>VLOOKUP(C974,'[14]Resumen Peso'!$B$1:$D$65536,3,0)*$C$14</f>
        <v>3826.792015667334</v>
      </c>
      <c r="H974" s="46"/>
      <c r="I974" s="41"/>
      <c r="J974" s="42">
        <f>+VLOOKUP(C974,'[14]Resumen Peso'!$B$1:$D$65536,3,0)</f>
        <v>2936.394488842076</v>
      </c>
    </row>
    <row r="975" spans="1:10" x14ac:dyDescent="0.25">
      <c r="A975" s="26"/>
      <c r="B975" s="34">
        <f t="shared" si="14"/>
        <v>959</v>
      </c>
      <c r="C975" s="35" t="s">
        <v>979</v>
      </c>
      <c r="D975" s="36" t="str">
        <f>+"Torre de ángulo menor tipo A"&amp;IF(MID(C975,3,3)="220","C",IF(MID(C975,3,3)="138","S",""))&amp;IF(MID(C975,10,1)="D",2,1)&amp;" (30°)Tipo A"&amp;IF(MID(C975,3,3)="220","C",IF(MID(C975,3,3)="138","S",""))&amp;IF(MID(C975,10,1)="D",2,1)&amp;RIGHT(C975,2)</f>
        <v>Torre de ángulo menor tipo A1 (30°)Tipo A1±0</v>
      </c>
      <c r="E975" s="37" t="s">
        <v>2918</v>
      </c>
      <c r="F975" s="38">
        <v>0</v>
      </c>
      <c r="G975" s="39">
        <f>VLOOKUP(C975,'[14]Resumen Peso'!$B$1:$D$65536,3,0)*$C$14</f>
        <v>4247.2719374776179</v>
      </c>
      <c r="H975" s="46"/>
      <c r="I975" s="41"/>
      <c r="J975" s="42">
        <f>+VLOOKUP(C975,'[14]Resumen Peso'!$B$1:$D$65536,3,0)</f>
        <v>3259.0393882819935</v>
      </c>
    </row>
    <row r="976" spans="1:10" x14ac:dyDescent="0.25">
      <c r="A976" s="26"/>
      <c r="B976" s="34">
        <f t="shared" si="14"/>
        <v>960</v>
      </c>
      <c r="C976" s="35" t="s">
        <v>980</v>
      </c>
      <c r="D976" s="36" t="str">
        <f>+"Torre de ángulo menor tipo A"&amp;IF(MID(C976,3,3)="220","C",IF(MID(C976,3,3)="138","S",""))&amp;IF(MID(C976,10,1)="D",2,1)&amp;" (30°)Tipo A"&amp;IF(MID(C976,3,3)="220","C",IF(MID(C976,3,3)="138","S",""))&amp;IF(MID(C976,10,1)="D",2,1)&amp;RIGHT(C976,2)</f>
        <v>Torre de ángulo menor tipo A1 (30°)Tipo A1+3</v>
      </c>
      <c r="E976" s="37" t="s">
        <v>2918</v>
      </c>
      <c r="F976" s="38">
        <v>0</v>
      </c>
      <c r="G976" s="39">
        <f>VLOOKUP(C976,'[14]Resumen Peso'!$B$1:$D$65536,3,0)*$C$14</f>
        <v>4667.7518592879023</v>
      </c>
      <c r="H976" s="46"/>
      <c r="I976" s="41"/>
      <c r="J976" s="42">
        <f>+VLOOKUP(C976,'[14]Resumen Peso'!$B$1:$D$65536,3,0)</f>
        <v>3581.684287721911</v>
      </c>
    </row>
    <row r="977" spans="1:10" x14ac:dyDescent="0.25">
      <c r="A977" s="26"/>
      <c r="B977" s="34">
        <f t="shared" si="14"/>
        <v>961</v>
      </c>
      <c r="C977" s="35" t="s">
        <v>981</v>
      </c>
      <c r="D977" s="36" t="str">
        <f>+"Torre de ángulo mayor tipo B"&amp;IF(MID(C977,3,3)="220","C",IF(MID(C977,3,3)="138","S",""))&amp;IF(MID(C977,10,1)="D",2,1)&amp;" (65°)Tipo B"&amp;IF(MID(C977,3,3)="220","C",IF(MID(C977,3,3)="138","S",""))&amp;IF(MID(C977,10,1)="D",2,1)&amp;RIGHT(C977,2)</f>
        <v>Torre de ángulo mayor tipo B1 (65°)Tipo B1-3</v>
      </c>
      <c r="E977" s="37" t="s">
        <v>2918</v>
      </c>
      <c r="F977" s="38">
        <v>0</v>
      </c>
      <c r="G977" s="39">
        <f>VLOOKUP(C977,'[14]Resumen Peso'!$B$1:$D$65536,3,0)*$C$14</f>
        <v>5164.2239706035361</v>
      </c>
      <c r="H977" s="46"/>
      <c r="I977" s="41"/>
      <c r="J977" s="42">
        <f>+VLOOKUP(C977,'[14]Resumen Peso'!$B$1:$D$65536,3,0)</f>
        <v>3962.6399198969698</v>
      </c>
    </row>
    <row r="978" spans="1:10" x14ac:dyDescent="0.25">
      <c r="A978" s="26"/>
      <c r="B978" s="34">
        <f t="shared" ref="B978:B1041" si="15">1+B977</f>
        <v>962</v>
      </c>
      <c r="C978" s="35" t="s">
        <v>982</v>
      </c>
      <c r="D978" s="36" t="str">
        <f>+"Torre de ángulo mayor tipo B"&amp;IF(MID(C978,3,3)="220","C",IF(MID(C978,3,3)="138","S",""))&amp;IF(MID(C978,10,1)="D",2,1)&amp;" (65°)Tipo B"&amp;IF(MID(C978,3,3)="220","C",IF(MID(C978,3,3)="138","S",""))&amp;IF(MID(C978,10,1)="D",2,1)&amp;RIGHT(C978,2)</f>
        <v>Torre de ángulo mayor tipo B1 (65°)Tipo B1±0</v>
      </c>
      <c r="E978" s="37" t="s">
        <v>2918</v>
      </c>
      <c r="F978" s="38">
        <v>0</v>
      </c>
      <c r="G978" s="39">
        <f>VLOOKUP(C978,'[14]Resumen Peso'!$B$1:$D$65536,3,0)*$C$14</f>
        <v>5750.8062033446949</v>
      </c>
      <c r="H978" s="46"/>
      <c r="I978" s="41"/>
      <c r="J978" s="42">
        <f>+VLOOKUP(C978,'[14]Resumen Peso'!$B$1:$D$65536,3,0)</f>
        <v>4412.7393317338192</v>
      </c>
    </row>
    <row r="979" spans="1:10" x14ac:dyDescent="0.25">
      <c r="A979" s="26"/>
      <c r="B979" s="34">
        <f t="shared" si="15"/>
        <v>963</v>
      </c>
      <c r="C979" s="35" t="s">
        <v>983</v>
      </c>
      <c r="D979" s="36" t="str">
        <f>+"Torre de ángulo mayor tipo B"&amp;IF(MID(C979,3,3)="220","C",IF(MID(C979,3,3)="138","S",""))&amp;IF(MID(C979,10,1)="D",2,1)&amp;" (65°)Tipo B"&amp;IF(MID(C979,3,3)="220","C",IF(MID(C979,3,3)="138","S",""))&amp;IF(MID(C979,10,1)="D",2,1)&amp;RIGHT(C979,2)</f>
        <v>Torre de ángulo mayor tipo B1 (65°)Tipo B1+3</v>
      </c>
      <c r="E979" s="37" t="s">
        <v>2918</v>
      </c>
      <c r="F979" s="38">
        <v>0</v>
      </c>
      <c r="G979" s="39">
        <f>VLOOKUP(C979,'[14]Resumen Peso'!$B$1:$D$65536,3,0)*$C$14</f>
        <v>6440.902947746059</v>
      </c>
      <c r="H979" s="46"/>
      <c r="I979" s="41"/>
      <c r="J979" s="42">
        <f>+VLOOKUP(C979,'[14]Resumen Peso'!$B$1:$D$65536,3,0)</f>
        <v>4942.2680515418779</v>
      </c>
    </row>
    <row r="980" spans="1:10" x14ac:dyDescent="0.25">
      <c r="A980" s="26"/>
      <c r="B980" s="34">
        <f t="shared" si="15"/>
        <v>964</v>
      </c>
      <c r="C980" s="35" t="s">
        <v>984</v>
      </c>
      <c r="D980" s="36" t="str">
        <f>+"Torre de anclaje, retención intermedia y terminal (15°) Tipo R"&amp;IF(MID(C980,3,3)="220","C",IF(MID(C980,3,3)="138","S",""))&amp;IF(MID(C980,10,1)="D",2,1)&amp;RIGHT(C980,2)</f>
        <v>Torre de anclaje, retención intermedia y terminal (15°) Tipo R1-3</v>
      </c>
      <c r="E980" s="37" t="s">
        <v>2918</v>
      </c>
      <c r="F980" s="38">
        <v>0</v>
      </c>
      <c r="G980" s="39">
        <f>VLOOKUP(C980,'[14]Resumen Peso'!$B$1:$D$65536,3,0)*$C$14</f>
        <v>6649.2719089118455</v>
      </c>
      <c r="H980" s="46"/>
      <c r="I980" s="41"/>
      <c r="J980" s="42">
        <f>+VLOOKUP(C980,'[14]Resumen Peso'!$B$1:$D$65536,3,0)</f>
        <v>5102.1548357485881</v>
      </c>
    </row>
    <row r="981" spans="1:10" x14ac:dyDescent="0.25">
      <c r="A981" s="26"/>
      <c r="B981" s="34">
        <f t="shared" si="15"/>
        <v>965</v>
      </c>
      <c r="C981" s="35" t="s">
        <v>985</v>
      </c>
      <c r="D981" s="36" t="str">
        <f>+"Torre de anclaje, retención intermedia y terminal (15°) Tipo R"&amp;IF(MID(C981,3,3)="220","C",IF(MID(C981,3,3)="138","S",""))&amp;IF(MID(C981,10,1)="D",2,1)&amp;RIGHT(C981,2)</f>
        <v>Torre de anclaje, retención intermedia y terminal (15°) Tipo R1±0</v>
      </c>
      <c r="E981" s="37" t="s">
        <v>2918</v>
      </c>
      <c r="F981" s="38">
        <v>0</v>
      </c>
      <c r="G981" s="39">
        <f>VLOOKUP(C981,'[14]Resumen Peso'!$B$1:$D$65536,3,0)*$C$14</f>
        <v>7412.789196111311</v>
      </c>
      <c r="H981" s="46"/>
      <c r="I981" s="41"/>
      <c r="J981" s="42">
        <f>+VLOOKUP(C981,'[14]Resumen Peso'!$B$1:$D$65536,3,0)</f>
        <v>5688.0209986048922</v>
      </c>
    </row>
    <row r="982" spans="1:10" x14ac:dyDescent="0.25">
      <c r="A982" s="26"/>
      <c r="B982" s="34">
        <f t="shared" si="15"/>
        <v>966</v>
      </c>
      <c r="C982" s="35" t="s">
        <v>986</v>
      </c>
      <c r="D982" s="36" t="str">
        <f>+"Torre de anclaje, retención intermedia y terminal (15°) Tipo R"&amp;IF(MID(C982,3,3)="220","C",IF(MID(C982,3,3)="138","S",""))&amp;IF(MID(C982,10,1)="D",2,1)&amp;RIGHT(C982,2)</f>
        <v>Torre de anclaje, retención intermedia y terminal (15°) Tipo R1+3</v>
      </c>
      <c r="E982" s="37" t="s">
        <v>2918</v>
      </c>
      <c r="F982" s="38">
        <v>0</v>
      </c>
      <c r="G982" s="39">
        <f>VLOOKUP(C982,'[14]Resumen Peso'!$B$1:$D$65536,3,0)*$C$14</f>
        <v>8176.3064833107765</v>
      </c>
      <c r="H982" s="46"/>
      <c r="I982" s="41"/>
      <c r="J982" s="42">
        <f>+VLOOKUP(C982,'[14]Resumen Peso'!$B$1:$D$65536,3,0)</f>
        <v>6273.8871614611962</v>
      </c>
    </row>
    <row r="983" spans="1:10" x14ac:dyDescent="0.25">
      <c r="A983" s="26"/>
      <c r="B983" s="34">
        <f t="shared" si="15"/>
        <v>967</v>
      </c>
      <c r="C983" s="35" t="s">
        <v>987</v>
      </c>
      <c r="D983" s="36" t="str">
        <f>+"Torre de suspensión tipo S"&amp;IF(MID(C983,3,3)="220","C",IF(MID(C983,3,3)="138","S",""))&amp;IF(MID(C983,10,1)="D",2,1)&amp;" (5°)Tipo S"&amp;IF(MID(C983,3,3)="220","C",IF(MID(C983,3,3)="138","S",""))&amp;IF(MID(C983,10,1)="D",2,1)&amp;RIGHT(C983,2)</f>
        <v>Torre de suspensión tipo S2 (5°)Tipo S2-6</v>
      </c>
      <c r="E983" s="37" t="s">
        <v>2918</v>
      </c>
      <c r="F983" s="38">
        <v>0</v>
      </c>
      <c r="G983" s="39">
        <f>VLOOKUP(C983,'[14]Resumen Peso'!$B$1:$D$65536,3,0)*$C$14</f>
        <v>3741.760116390577</v>
      </c>
      <c r="H983" s="46"/>
      <c r="I983" s="41"/>
      <c r="J983" s="42">
        <f>+VLOOKUP(C983,'[14]Resumen Peso'!$B$1:$D$65536,3,0)</f>
        <v>2871.1473577229049</v>
      </c>
    </row>
    <row r="984" spans="1:10" x14ac:dyDescent="0.25">
      <c r="A984" s="26"/>
      <c r="B984" s="34">
        <f t="shared" si="15"/>
        <v>968</v>
      </c>
      <c r="C984" s="35" t="s">
        <v>988</v>
      </c>
      <c r="D984" s="36" t="str">
        <f>+"Torre de suspensión tipo S"&amp;IF(MID(C984,3,3)="220","C",IF(MID(C984,3,3)="138","S",""))&amp;IF(MID(C984,10,1)="D",2,1)&amp;" (5°)Tipo S"&amp;IF(MID(C984,3,3)="220","C",IF(MID(C984,3,3)="138","S",""))&amp;IF(MID(C984,10,1)="D",2,1)&amp;RIGHT(C984,2)</f>
        <v>Torre de suspensión tipo S2 (5°)Tipo S2-3</v>
      </c>
      <c r="E984" s="37" t="s">
        <v>2918</v>
      </c>
      <c r="F984" s="38">
        <v>0</v>
      </c>
      <c r="G984" s="39">
        <f>VLOOKUP(C984,'[14]Resumen Peso'!$B$1:$D$65536,3,0)*$C$14</f>
        <v>4281.1129259603895</v>
      </c>
      <c r="H984" s="46"/>
      <c r="I984" s="41"/>
      <c r="J984" s="42">
        <f>+VLOOKUP(C984,'[14]Resumen Peso'!$B$1:$D$65536,3,0)</f>
        <v>3285.0064363135939</v>
      </c>
    </row>
    <row r="985" spans="1:10" x14ac:dyDescent="0.25">
      <c r="A985" s="26"/>
      <c r="B985" s="34">
        <f t="shared" si="15"/>
        <v>969</v>
      </c>
      <c r="C985" s="35" t="s">
        <v>989</v>
      </c>
      <c r="D985" s="36" t="str">
        <f>+"Torre de suspensión tipo S"&amp;IF(MID(C985,3,3)="220","C",IF(MID(C985,3,3)="138","S",""))&amp;IF(MID(C985,10,1)="D",2,1)&amp;" (5°)Tipo S"&amp;IF(MID(C985,3,3)="220","C",IF(MID(C985,3,3)="138","S",""))&amp;IF(MID(C985,10,1)="D",2,1)&amp;RIGHT(C985,2)</f>
        <v>Torre de suspensión tipo S2 (5°)Tipo S2±0</v>
      </c>
      <c r="E985" s="37" t="s">
        <v>2918</v>
      </c>
      <c r="F985" s="38">
        <v>0</v>
      </c>
      <c r="G985" s="39">
        <f>VLOOKUP(C985,'[14]Resumen Peso'!$B$1:$D$65536,3,0)*$C$14</f>
        <v>4815.6500854447577</v>
      </c>
      <c r="H985" s="46"/>
      <c r="I985" s="41"/>
      <c r="J985" s="42">
        <f>+VLOOKUP(C985,'[14]Resumen Peso'!$B$1:$D$65536,3,0)</f>
        <v>3695.1703445597232</v>
      </c>
    </row>
    <row r="986" spans="1:10" x14ac:dyDescent="0.25">
      <c r="A986" s="26"/>
      <c r="B986" s="34">
        <f t="shared" si="15"/>
        <v>970</v>
      </c>
      <c r="C986" s="35" t="s">
        <v>990</v>
      </c>
      <c r="D986" s="36" t="str">
        <f>+"Torre de suspensión tipo S"&amp;IF(MID(C986,3,3)="220","C",IF(MID(C986,3,3)="138","S",""))&amp;IF(MID(C986,10,1)="D",2,1)&amp;" (5°)Tipo S"&amp;IF(MID(C986,3,3)="220","C",IF(MID(C986,3,3)="138","S",""))&amp;IF(MID(C986,10,1)="D",2,1)&amp;RIGHT(C986,2)</f>
        <v>Torre de suspensión tipo S2 (5°)Tipo S2+3</v>
      </c>
      <c r="E986" s="37" t="s">
        <v>2918</v>
      </c>
      <c r="F986" s="38">
        <v>0</v>
      </c>
      <c r="G986" s="39">
        <f>VLOOKUP(C986,'[14]Resumen Peso'!$B$1:$D$65536,3,0)*$C$14</f>
        <v>5345.3715948436811</v>
      </c>
      <c r="H986" s="46"/>
      <c r="I986" s="41"/>
      <c r="J986" s="42">
        <f>+VLOOKUP(C986,'[14]Resumen Peso'!$B$1:$D$65536,3,0)</f>
        <v>4101.6390824612927</v>
      </c>
    </row>
    <row r="987" spans="1:10" x14ac:dyDescent="0.25">
      <c r="A987" s="26"/>
      <c r="B987" s="34">
        <f t="shared" si="15"/>
        <v>971</v>
      </c>
      <c r="C987" s="35" t="s">
        <v>991</v>
      </c>
      <c r="D987" s="36" t="str">
        <f>+"Torre de suspensión tipo S"&amp;IF(MID(C987,3,3)="220","C",IF(MID(C987,3,3)="138","S",""))&amp;IF(MID(C987,10,1)="D",2,1)&amp;" (5°)Tipo S"&amp;IF(MID(C987,3,3)="220","C",IF(MID(C987,3,3)="138","S",""))&amp;IF(MID(C987,10,1)="D",2,1)&amp;RIGHT(C987,2)</f>
        <v>Torre de suspensión tipo S2 (5°)Tipo S2+6</v>
      </c>
      <c r="E987" s="37" t="s">
        <v>2918</v>
      </c>
      <c r="F987" s="38">
        <v>0</v>
      </c>
      <c r="G987" s="39">
        <f>VLOOKUP(C987,'[14]Resumen Peso'!$B$1:$D$65536,3,0)*$C$14</f>
        <v>5875.0931042426046</v>
      </c>
      <c r="H987" s="46"/>
      <c r="I987" s="41"/>
      <c r="J987" s="42">
        <f>+VLOOKUP(C987,'[14]Resumen Peso'!$B$1:$D$65536,3,0)</f>
        <v>4508.1078203628622</v>
      </c>
    </row>
    <row r="988" spans="1:10" x14ac:dyDescent="0.25">
      <c r="A988" s="26"/>
      <c r="B988" s="34">
        <f t="shared" si="15"/>
        <v>972</v>
      </c>
      <c r="C988" s="35" t="s">
        <v>992</v>
      </c>
      <c r="D988" s="36" t="str">
        <f>+"Torre de ángulo menor tipo A"&amp;IF(MID(C988,3,3)="220","C",IF(MID(C988,3,3)="138","S",""))&amp;IF(MID(C988,10,1)="D",2,1)&amp;" (30°)Tipo A"&amp;IF(MID(C988,3,3)="220","C",IF(MID(C988,3,3)="138","S",""))&amp;IF(MID(C988,10,1)="D",2,1)&amp;RIGHT(C988,2)</f>
        <v>Torre de ángulo menor tipo A2 (30°)Tipo A2-3</v>
      </c>
      <c r="E988" s="37" t="s">
        <v>2918</v>
      </c>
      <c r="F988" s="38">
        <v>0</v>
      </c>
      <c r="G988" s="39">
        <f>VLOOKUP(C988,'[14]Resumen Peso'!$B$1:$D$65536,3,0)*$C$14</f>
        <v>6586.4513035643331</v>
      </c>
      <c r="H988" s="46"/>
      <c r="I988" s="41"/>
      <c r="J988" s="42">
        <f>+VLOOKUP(C988,'[14]Resumen Peso'!$B$1:$D$65536,3,0)</f>
        <v>5053.9509933205354</v>
      </c>
    </row>
    <row r="989" spans="1:10" x14ac:dyDescent="0.25">
      <c r="A989" s="26"/>
      <c r="B989" s="34">
        <f t="shared" si="15"/>
        <v>973</v>
      </c>
      <c r="C989" s="35" t="s">
        <v>993</v>
      </c>
      <c r="D989" s="36" t="str">
        <f>+"Torre de ángulo menor tipo A"&amp;IF(MID(C989,3,3)="220","C",IF(MID(C989,3,3)="138","S",""))&amp;IF(MID(C989,10,1)="D",2,1)&amp;" (30°)Tipo A"&amp;IF(MID(C989,3,3)="220","C",IF(MID(C989,3,3)="138","S",""))&amp;IF(MID(C989,10,1)="D",2,1)&amp;RIGHT(C989,2)</f>
        <v>Torre de ángulo menor tipo A2 (30°)Tipo A2±0</v>
      </c>
      <c r="E989" s="37" t="s">
        <v>2918</v>
      </c>
      <c r="F989" s="38">
        <v>0</v>
      </c>
      <c r="G989" s="39">
        <f>VLOOKUP(C989,'[14]Resumen Peso'!$B$1:$D$65536,3,0)*$C$14</f>
        <v>7310.1568297051417</v>
      </c>
      <c r="H989" s="46"/>
      <c r="I989" s="41"/>
      <c r="J989" s="42">
        <f>+VLOOKUP(C989,'[14]Resumen Peso'!$B$1:$D$65536,3,0)</f>
        <v>5609.2685830416594</v>
      </c>
    </row>
    <row r="990" spans="1:10" x14ac:dyDescent="0.25">
      <c r="A990" s="26"/>
      <c r="B990" s="34">
        <f t="shared" si="15"/>
        <v>974</v>
      </c>
      <c r="C990" s="35" t="s">
        <v>994</v>
      </c>
      <c r="D990" s="36" t="str">
        <f>+"Torre de ángulo menor tipo A"&amp;IF(MID(C990,3,3)="220","C",IF(MID(C990,3,3)="138","S",""))&amp;IF(MID(C990,10,1)="D",2,1)&amp;" (30°)Tipo A"&amp;IF(MID(C990,3,3)="220","C",IF(MID(C990,3,3)="138","S",""))&amp;IF(MID(C990,10,1)="D",2,1)&amp;RIGHT(C990,2)</f>
        <v>Torre de ángulo menor tipo A2 (30°)Tipo A2+3</v>
      </c>
      <c r="E990" s="37" t="s">
        <v>2918</v>
      </c>
      <c r="F990" s="38">
        <v>0</v>
      </c>
      <c r="G990" s="39">
        <f>VLOOKUP(C990,'[14]Resumen Peso'!$B$1:$D$65536,3,0)*$C$14</f>
        <v>8033.8623558459512</v>
      </c>
      <c r="H990" s="46"/>
      <c r="I990" s="41"/>
      <c r="J990" s="42">
        <f>+VLOOKUP(C990,'[14]Resumen Peso'!$B$1:$D$65536,3,0)</f>
        <v>6164.5861727627835</v>
      </c>
    </row>
    <row r="991" spans="1:10" x14ac:dyDescent="0.25">
      <c r="A991" s="26"/>
      <c r="B991" s="34">
        <f t="shared" si="15"/>
        <v>975</v>
      </c>
      <c r="C991" s="35" t="s">
        <v>995</v>
      </c>
      <c r="D991" s="36" t="str">
        <f>+"Torre de ángulo mayor tipo B"&amp;IF(MID(C991,3,3)="220","C",IF(MID(C991,3,3)="138","S",""))&amp;IF(MID(C991,10,1)="D",2,1)&amp;" (65°)Tipo B"&amp;IF(MID(C991,3,3)="220","C",IF(MID(C991,3,3)="138","S",""))&amp;IF(MID(C991,10,1)="D",2,1)&amp;RIGHT(C991,2)</f>
        <v>Torre de ángulo mayor tipo B2 (65°)Tipo B2-3</v>
      </c>
      <c r="E991" s="37" t="s">
        <v>2918</v>
      </c>
      <c r="F991" s="38">
        <v>0</v>
      </c>
      <c r="G991" s="39">
        <f>VLOOKUP(C991,'[14]Resumen Peso'!$B$1:$D$65536,3,0)*$C$14</f>
        <v>8888.3612079838458</v>
      </c>
      <c r="H991" s="46"/>
      <c r="I991" s="41"/>
      <c r="J991" s="42">
        <f>+VLOOKUP(C991,'[14]Resumen Peso'!$B$1:$D$65536,3,0)</f>
        <v>6820.2647959716896</v>
      </c>
    </row>
    <row r="992" spans="1:10" x14ac:dyDescent="0.25">
      <c r="A992" s="26"/>
      <c r="B992" s="34">
        <f t="shared" si="15"/>
        <v>976</v>
      </c>
      <c r="C992" s="35" t="s">
        <v>996</v>
      </c>
      <c r="D992" s="36" t="str">
        <f>+"Torre de ángulo mayor tipo B"&amp;IF(MID(C992,3,3)="220","C",IF(MID(C992,3,3)="138","S",""))&amp;IF(MID(C992,10,1)="D",2,1)&amp;" (65°)Tipo B"&amp;IF(MID(C992,3,3)="220","C",IF(MID(C992,3,3)="138","S",""))&amp;IF(MID(C992,10,1)="D",2,1)&amp;RIGHT(C992,2)</f>
        <v>Torre de ángulo mayor tipo B2 (65°)Tipo B2±0</v>
      </c>
      <c r="E992" s="37" t="s">
        <v>2918</v>
      </c>
      <c r="F992" s="38">
        <v>0</v>
      </c>
      <c r="G992" s="39">
        <f>VLOOKUP(C992,'[14]Resumen Peso'!$B$1:$D$65536,3,0)*$C$14</f>
        <v>9897.9523474207635</v>
      </c>
      <c r="H992" s="46"/>
      <c r="I992" s="41"/>
      <c r="J992" s="42">
        <f>+VLOOKUP(C992,'[14]Resumen Peso'!$B$1:$D$65536,3,0)</f>
        <v>7594.949661438407</v>
      </c>
    </row>
    <row r="993" spans="1:10" x14ac:dyDescent="0.25">
      <c r="A993" s="26"/>
      <c r="B993" s="34">
        <f t="shared" si="15"/>
        <v>977</v>
      </c>
      <c r="C993" s="35" t="s">
        <v>997</v>
      </c>
      <c r="D993" s="36" t="str">
        <f>+"Torre de ángulo mayor tipo B"&amp;IF(MID(C993,3,3)="220","C",IF(MID(C993,3,3)="138","S",""))&amp;IF(MID(C993,10,1)="D",2,1)&amp;" (65°)Tipo B"&amp;IF(MID(C993,3,3)="220","C",IF(MID(C993,3,3)="138","S",""))&amp;IF(MID(C993,10,1)="D",2,1)&amp;RIGHT(C993,2)</f>
        <v>Torre de ángulo mayor tipo B2 (65°)Tipo B2+3</v>
      </c>
      <c r="E993" s="37" t="s">
        <v>2918</v>
      </c>
      <c r="F993" s="38">
        <v>0</v>
      </c>
      <c r="G993" s="39">
        <f>VLOOKUP(C993,'[14]Resumen Peso'!$B$1:$D$65536,3,0)*$C$14</f>
        <v>11085.706629111255</v>
      </c>
      <c r="H993" s="46"/>
      <c r="I993" s="41"/>
      <c r="J993" s="42">
        <f>+VLOOKUP(C993,'[14]Resumen Peso'!$B$1:$D$65536,3,0)</f>
        <v>8506.3436208110161</v>
      </c>
    </row>
    <row r="994" spans="1:10" x14ac:dyDescent="0.25">
      <c r="A994" s="26"/>
      <c r="B994" s="34">
        <f t="shared" si="15"/>
        <v>978</v>
      </c>
      <c r="C994" s="35" t="s">
        <v>998</v>
      </c>
      <c r="D994" s="36" t="str">
        <f>+"Torre de anclaje, retención intermedia y terminal (15°) Tipo R"&amp;IF(MID(C994,3,3)="220","C",IF(MID(C994,3,3)="138","S",""))&amp;IF(MID(C994,10,1)="D",2,1)&amp;RIGHT(C994,2)</f>
        <v>Torre de anclaje, retención intermedia y terminal (15°) Tipo R2-3</v>
      </c>
      <c r="E994" s="37" t="s">
        <v>2918</v>
      </c>
      <c r="F994" s="38">
        <v>0</v>
      </c>
      <c r="G994" s="39">
        <f>VLOOKUP(C994,'[14]Resumen Peso'!$B$1:$D$65536,3,0)*$C$14</f>
        <v>11444.339136515351</v>
      </c>
      <c r="H994" s="46"/>
      <c r="I994" s="41"/>
      <c r="J994" s="42">
        <f>+VLOOKUP(C994,'[14]Resumen Peso'!$B$1:$D$65536,3,0)</f>
        <v>8781.5314318939145</v>
      </c>
    </row>
    <row r="995" spans="1:10" x14ac:dyDescent="0.25">
      <c r="A995" s="26"/>
      <c r="B995" s="34">
        <f t="shared" si="15"/>
        <v>979</v>
      </c>
      <c r="C995" s="35" t="s">
        <v>999</v>
      </c>
      <c r="D995" s="36" t="str">
        <f>+"Torre de anclaje, retención intermedia y terminal (15°) Tipo R"&amp;IF(MID(C995,3,3)="220","C",IF(MID(C995,3,3)="138","S",""))&amp;IF(MID(C995,10,1)="D",2,1)&amp;RIGHT(C995,2)</f>
        <v>Torre de anclaje, retención intermedia y terminal (15°) Tipo R2±0</v>
      </c>
      <c r="E995" s="37" t="s">
        <v>2918</v>
      </c>
      <c r="F995" s="38">
        <v>0</v>
      </c>
      <c r="G995" s="39">
        <f>VLOOKUP(C995,'[14]Resumen Peso'!$B$1:$D$65536,3,0)*$C$14</f>
        <v>12758.460575825364</v>
      </c>
      <c r="H995" s="46"/>
      <c r="I995" s="41"/>
      <c r="J995" s="42">
        <f>+VLOOKUP(C995,'[14]Resumen Peso'!$B$1:$D$65536,3,0)</f>
        <v>9789.8901135941069</v>
      </c>
    </row>
    <row r="996" spans="1:10" x14ac:dyDescent="0.25">
      <c r="A996" s="26"/>
      <c r="B996" s="34">
        <f t="shared" si="15"/>
        <v>980</v>
      </c>
      <c r="C996" s="35" t="s">
        <v>1000</v>
      </c>
      <c r="D996" s="36" t="str">
        <f>+"Torre de anclaje, retención intermedia y terminal (15°) Tipo R"&amp;IF(MID(C996,3,3)="220","C",IF(MID(C996,3,3)="138","S",""))&amp;IF(MID(C996,10,1)="D",2,1)&amp;RIGHT(C996,2)</f>
        <v>Torre de anclaje, retención intermedia y terminal (15°) Tipo R2+3</v>
      </c>
      <c r="E996" s="37" t="s">
        <v>2918</v>
      </c>
      <c r="F996" s="38">
        <v>0</v>
      </c>
      <c r="G996" s="39">
        <f>VLOOKUP(C996,'[14]Resumen Peso'!$B$1:$D$65536,3,0)*$C$14</f>
        <v>14072.582015135375</v>
      </c>
      <c r="H996" s="46"/>
      <c r="I996" s="41"/>
      <c r="J996" s="42">
        <f>+VLOOKUP(C996,'[14]Resumen Peso'!$B$1:$D$65536,3,0)</f>
        <v>10798.248795294299</v>
      </c>
    </row>
    <row r="997" spans="1:10" x14ac:dyDescent="0.25">
      <c r="A997" s="26"/>
      <c r="B997" s="34">
        <f t="shared" si="15"/>
        <v>981</v>
      </c>
      <c r="C997" s="35" t="s">
        <v>1001</v>
      </c>
      <c r="D997" s="36" t="str">
        <f>+"Torre de suspensión tipo S"&amp;IF(MID(C997,3,3)="220","C",IF(MID(C997,3,3)="138","S",""))&amp;IF(MID(C997,10,1)="D",2,1)&amp;" (5°)Tipo S"&amp;IF(MID(C997,3,3)="220","C",IF(MID(C997,3,3)="138","S",""))&amp;IF(MID(C997,10,1)="D",2,1)&amp;RIGHT(C997,2)</f>
        <v>Torre de suspensión tipo S2 (5°)Tipo S2-6</v>
      </c>
      <c r="E997" s="37" t="s">
        <v>2918</v>
      </c>
      <c r="F997" s="38">
        <v>0</v>
      </c>
      <c r="G997" s="39">
        <f>VLOOKUP(C997,'[14]Resumen Peso'!$B$1:$D$65536,3,0)*$C$14</f>
        <v>3004.5507243779148</v>
      </c>
      <c r="H997" s="46"/>
      <c r="I997" s="41"/>
      <c r="J997" s="42">
        <f>+VLOOKUP(C997,'[14]Resumen Peso'!$B$1:$D$65536,3,0)</f>
        <v>2305.4679095151346</v>
      </c>
    </row>
    <row r="998" spans="1:10" x14ac:dyDescent="0.25">
      <c r="A998" s="26"/>
      <c r="B998" s="34">
        <f t="shared" si="15"/>
        <v>982</v>
      </c>
      <c r="C998" s="35" t="s">
        <v>1002</v>
      </c>
      <c r="D998" s="36" t="str">
        <f>+"Torre de suspensión tipo S"&amp;IF(MID(C998,3,3)="220","C",IF(MID(C998,3,3)="138","S",""))&amp;IF(MID(C998,10,1)="D",2,1)&amp;" (5°)Tipo S"&amp;IF(MID(C998,3,3)="220","C",IF(MID(C998,3,3)="138","S",""))&amp;IF(MID(C998,10,1)="D",2,1)&amp;RIGHT(C998,2)</f>
        <v>Torre de suspensión tipo S2 (5°)Tipo S2-3</v>
      </c>
      <c r="E998" s="37" t="s">
        <v>2918</v>
      </c>
      <c r="F998" s="38">
        <v>0</v>
      </c>
      <c r="G998" s="39">
        <f>VLOOKUP(C998,'[14]Resumen Peso'!$B$1:$D$65536,3,0)*$C$14</f>
        <v>3437.6391170810375</v>
      </c>
      <c r="H998" s="46"/>
      <c r="I998" s="41"/>
      <c r="J998" s="42">
        <f>+VLOOKUP(C998,'[14]Resumen Peso'!$B$1:$D$65536,3,0)</f>
        <v>2637.7876081839827</v>
      </c>
    </row>
    <row r="999" spans="1:10" x14ac:dyDescent="0.25">
      <c r="A999" s="26"/>
      <c r="B999" s="34">
        <f t="shared" si="15"/>
        <v>983</v>
      </c>
      <c r="C999" s="35" t="s">
        <v>1003</v>
      </c>
      <c r="D999" s="36" t="str">
        <f>+"Torre de suspensión tipo S"&amp;IF(MID(C999,3,3)="220","C",IF(MID(C999,3,3)="138","S",""))&amp;IF(MID(C999,10,1)="D",2,1)&amp;" (5°)Tipo S"&amp;IF(MID(C999,3,3)="220","C",IF(MID(C999,3,3)="138","S",""))&amp;IF(MID(C999,10,1)="D",2,1)&amp;RIGHT(C999,2)</f>
        <v>Torre de suspensión tipo S2 (5°)Tipo S2±0</v>
      </c>
      <c r="E999" s="37" t="s">
        <v>2918</v>
      </c>
      <c r="F999" s="38">
        <v>0</v>
      </c>
      <c r="G999" s="39">
        <f>VLOOKUP(C999,'[14]Resumen Peso'!$B$1:$D$65536,3,0)*$C$14</f>
        <v>3866.8606491350251</v>
      </c>
      <c r="H999" s="46"/>
      <c r="I999" s="41"/>
      <c r="J999" s="42">
        <f>+VLOOKUP(C999,'[14]Resumen Peso'!$B$1:$D$65536,3,0)</f>
        <v>2967.1401666861448</v>
      </c>
    </row>
    <row r="1000" spans="1:10" x14ac:dyDescent="0.25">
      <c r="A1000" s="26"/>
      <c r="B1000" s="34">
        <f t="shared" si="15"/>
        <v>984</v>
      </c>
      <c r="C1000" s="35" t="s">
        <v>1004</v>
      </c>
      <c r="D1000" s="36" t="str">
        <f>+"Torre de suspensión tipo S"&amp;IF(MID(C1000,3,3)="220","C",IF(MID(C1000,3,3)="138","S",""))&amp;IF(MID(C1000,10,1)="D",2,1)&amp;" (5°)Tipo S"&amp;IF(MID(C1000,3,3)="220","C",IF(MID(C1000,3,3)="138","S",""))&amp;IF(MID(C1000,10,1)="D",2,1)&amp;RIGHT(C1000,2)</f>
        <v>Torre de suspensión tipo S2 (5°)Tipo S2+3</v>
      </c>
      <c r="E1000" s="37" t="s">
        <v>2918</v>
      </c>
      <c r="F1000" s="38">
        <v>0</v>
      </c>
      <c r="G1000" s="39">
        <f>VLOOKUP(C1000,'[14]Resumen Peso'!$B$1:$D$65536,3,0)*$C$14</f>
        <v>4292.2153205398781</v>
      </c>
      <c r="H1000" s="46"/>
      <c r="I1000" s="41"/>
      <c r="J1000" s="42">
        <f>+VLOOKUP(C1000,'[14]Resumen Peso'!$B$1:$D$65536,3,0)</f>
        <v>3293.5255850216208</v>
      </c>
    </row>
    <row r="1001" spans="1:10" x14ac:dyDescent="0.25">
      <c r="A1001" s="26"/>
      <c r="B1001" s="34">
        <f t="shared" si="15"/>
        <v>985</v>
      </c>
      <c r="C1001" s="35" t="s">
        <v>1005</v>
      </c>
      <c r="D1001" s="36" t="str">
        <f>+"Torre de suspensión tipo S"&amp;IF(MID(C1001,3,3)="220","C",IF(MID(C1001,3,3)="138","S",""))&amp;IF(MID(C1001,10,1)="D",2,1)&amp;" (5°)Tipo S"&amp;IF(MID(C1001,3,3)="220","C",IF(MID(C1001,3,3)="138","S",""))&amp;IF(MID(C1001,10,1)="D",2,1)&amp;RIGHT(C1001,2)</f>
        <v>Torre de suspensión tipo S2 (5°)Tipo S2+6</v>
      </c>
      <c r="E1001" s="37" t="s">
        <v>2918</v>
      </c>
      <c r="F1001" s="38">
        <v>0</v>
      </c>
      <c r="G1001" s="39">
        <f>VLOOKUP(C1001,'[14]Resumen Peso'!$B$1:$D$65536,3,0)*$C$14</f>
        <v>4717.5699919447306</v>
      </c>
      <c r="H1001" s="46"/>
      <c r="I1001" s="41"/>
      <c r="J1001" s="42">
        <f>+VLOOKUP(C1001,'[14]Resumen Peso'!$B$1:$D$65536,3,0)</f>
        <v>3619.9110033570964</v>
      </c>
    </row>
    <row r="1002" spans="1:10" x14ac:dyDescent="0.25">
      <c r="A1002" s="26"/>
      <c r="B1002" s="34">
        <f t="shared" si="15"/>
        <v>986</v>
      </c>
      <c r="C1002" s="35" t="s">
        <v>1006</v>
      </c>
      <c r="D1002" s="36" t="str">
        <f>+"Torre de ángulo menor tipo A"&amp;IF(MID(C1002,3,3)="220","C",IF(MID(C1002,3,3)="138","S",""))&amp;IF(MID(C1002,10,1)="D",2,1)&amp;" (30°)Tipo A"&amp;IF(MID(C1002,3,3)="220","C",IF(MID(C1002,3,3)="138","S",""))&amp;IF(MID(C1002,10,1)="D",2,1)&amp;RIGHT(C1002,2)</f>
        <v>Torre de ángulo menor tipo A2 (30°)Tipo A2-3</v>
      </c>
      <c r="E1002" s="37" t="s">
        <v>2918</v>
      </c>
      <c r="F1002" s="38">
        <v>0</v>
      </c>
      <c r="G1002" s="39">
        <f>VLOOKUP(C1002,'[14]Resumen Peso'!$B$1:$D$65536,3,0)*$C$14</f>
        <v>5288.7749133136595</v>
      </c>
      <c r="H1002" s="46"/>
      <c r="I1002" s="41"/>
      <c r="J1002" s="42">
        <f>+VLOOKUP(C1002,'[14]Resumen Peso'!$B$1:$D$65536,3,0)</f>
        <v>4058.2110144996409</v>
      </c>
    </row>
    <row r="1003" spans="1:10" x14ac:dyDescent="0.25">
      <c r="A1003" s="26"/>
      <c r="B1003" s="34">
        <f t="shared" si="15"/>
        <v>987</v>
      </c>
      <c r="C1003" s="35" t="s">
        <v>1007</v>
      </c>
      <c r="D1003" s="36" t="str">
        <f>+"Torre de ángulo menor tipo A"&amp;IF(MID(C1003,3,3)="220","C",IF(MID(C1003,3,3)="138","S",""))&amp;IF(MID(C1003,10,1)="D",2,1)&amp;" (30°)Tipo A"&amp;IF(MID(C1003,3,3)="220","C",IF(MID(C1003,3,3)="138","S",""))&amp;IF(MID(C1003,10,1)="D",2,1)&amp;RIGHT(C1003,2)</f>
        <v>Torre de ángulo menor tipo A2 (30°)Tipo A2±0</v>
      </c>
      <c r="E1003" s="37" t="s">
        <v>2918</v>
      </c>
      <c r="F1003" s="38">
        <v>0</v>
      </c>
      <c r="G1003" s="39">
        <f>VLOOKUP(C1003,'[14]Resumen Peso'!$B$1:$D$65536,3,0)*$C$14</f>
        <v>5869.8944653869685</v>
      </c>
      <c r="H1003" s="46"/>
      <c r="I1003" s="41"/>
      <c r="J1003" s="42">
        <f>+VLOOKUP(C1003,'[14]Resumen Peso'!$B$1:$D$65536,3,0)</f>
        <v>4504.1187730295678</v>
      </c>
    </row>
    <row r="1004" spans="1:10" x14ac:dyDescent="0.25">
      <c r="A1004" s="26"/>
      <c r="B1004" s="34">
        <f t="shared" si="15"/>
        <v>988</v>
      </c>
      <c r="C1004" s="35" t="s">
        <v>1008</v>
      </c>
      <c r="D1004" s="36" t="str">
        <f>+"Torre de ángulo menor tipo A"&amp;IF(MID(C1004,3,3)="220","C",IF(MID(C1004,3,3)="138","S",""))&amp;IF(MID(C1004,10,1)="D",2,1)&amp;" (30°)Tipo A"&amp;IF(MID(C1004,3,3)="220","C",IF(MID(C1004,3,3)="138","S",""))&amp;IF(MID(C1004,10,1)="D",2,1)&amp;RIGHT(C1004,2)</f>
        <v>Torre de ángulo menor tipo A2 (30°)Tipo A2+3</v>
      </c>
      <c r="E1004" s="37" t="s">
        <v>2918</v>
      </c>
      <c r="F1004" s="38">
        <v>0</v>
      </c>
      <c r="G1004" s="39">
        <f>VLOOKUP(C1004,'[14]Resumen Peso'!$B$1:$D$65536,3,0)*$C$14</f>
        <v>6451.0140174602784</v>
      </c>
      <c r="H1004" s="46"/>
      <c r="I1004" s="41"/>
      <c r="J1004" s="42">
        <f>+VLOOKUP(C1004,'[14]Resumen Peso'!$B$1:$D$65536,3,0)</f>
        <v>4950.0265315594952</v>
      </c>
    </row>
    <row r="1005" spans="1:10" x14ac:dyDescent="0.25">
      <c r="A1005" s="26"/>
      <c r="B1005" s="34">
        <f t="shared" si="15"/>
        <v>989</v>
      </c>
      <c r="C1005" s="35" t="s">
        <v>1009</v>
      </c>
      <c r="D1005" s="36" t="str">
        <f>+"Torre de ángulo mayor tipo B"&amp;IF(MID(C1005,3,3)="220","C",IF(MID(C1005,3,3)="138","S",""))&amp;IF(MID(C1005,10,1)="D",2,1)&amp;" (65°)Tipo B"&amp;IF(MID(C1005,3,3)="220","C",IF(MID(C1005,3,3)="138","S",""))&amp;IF(MID(C1005,10,1)="D",2,1)&amp;RIGHT(C1005,2)</f>
        <v>Torre de ángulo mayor tipo B2 (65°)Tipo B2-3</v>
      </c>
      <c r="E1005" s="37" t="s">
        <v>2918</v>
      </c>
      <c r="F1005" s="38">
        <v>0</v>
      </c>
      <c r="G1005" s="39">
        <f>VLOOKUP(C1005,'[14]Resumen Peso'!$B$1:$D$65536,3,0)*$C$14</f>
        <v>7137.1577213082928</v>
      </c>
      <c r="H1005" s="46"/>
      <c r="I1005" s="41"/>
      <c r="J1005" s="42">
        <f>+VLOOKUP(C1005,'[14]Resumen Peso'!$B$1:$D$65536,3,0)</f>
        <v>5476.521983176468</v>
      </c>
    </row>
    <row r="1006" spans="1:10" x14ac:dyDescent="0.25">
      <c r="A1006" s="26"/>
      <c r="B1006" s="34">
        <f t="shared" si="15"/>
        <v>990</v>
      </c>
      <c r="C1006" s="35" t="s">
        <v>1010</v>
      </c>
      <c r="D1006" s="36" t="str">
        <f>+"Torre de ángulo mayor tipo B"&amp;IF(MID(C1006,3,3)="220","C",IF(MID(C1006,3,3)="138","S",""))&amp;IF(MID(C1006,10,1)="D",2,1)&amp;" (65°)Tipo B"&amp;IF(MID(C1006,3,3)="220","C",IF(MID(C1006,3,3)="138","S",""))&amp;IF(MID(C1006,10,1)="D",2,1)&amp;RIGHT(C1006,2)</f>
        <v>Torre de ángulo mayor tipo B2 (65°)Tipo B2±0</v>
      </c>
      <c r="E1006" s="37" t="s">
        <v>2918</v>
      </c>
      <c r="F1006" s="38">
        <v>0</v>
      </c>
      <c r="G1006" s="39">
        <f>VLOOKUP(C1006,'[14]Resumen Peso'!$B$1:$D$65536,3,0)*$C$14</f>
        <v>7947.8371061339558</v>
      </c>
      <c r="H1006" s="46"/>
      <c r="I1006" s="41"/>
      <c r="J1006" s="42">
        <f>+VLOOKUP(C1006,'[14]Resumen Peso'!$B$1:$D$65536,3,0)</f>
        <v>6098.5768186820351</v>
      </c>
    </row>
    <row r="1007" spans="1:10" x14ac:dyDescent="0.25">
      <c r="A1007" s="26"/>
      <c r="B1007" s="34">
        <f t="shared" si="15"/>
        <v>991</v>
      </c>
      <c r="C1007" s="35" t="s">
        <v>1011</v>
      </c>
      <c r="D1007" s="36" t="str">
        <f>+"Torre de ángulo mayor tipo B"&amp;IF(MID(C1007,3,3)="220","C",IF(MID(C1007,3,3)="138","S",""))&amp;IF(MID(C1007,10,1)="D",2,1)&amp;" (65°)Tipo B"&amp;IF(MID(C1007,3,3)="220","C",IF(MID(C1007,3,3)="138","S",""))&amp;IF(MID(C1007,10,1)="D",2,1)&amp;RIGHT(C1007,2)</f>
        <v>Torre de ángulo mayor tipo B2 (65°)Tipo B2+3</v>
      </c>
      <c r="E1007" s="37" t="s">
        <v>2918</v>
      </c>
      <c r="F1007" s="38">
        <v>0</v>
      </c>
      <c r="G1007" s="39">
        <f>VLOOKUP(C1007,'[14]Resumen Peso'!$B$1:$D$65536,3,0)*$C$14</f>
        <v>8901.5775588700308</v>
      </c>
      <c r="H1007" s="46"/>
      <c r="I1007" s="41"/>
      <c r="J1007" s="42">
        <f>+VLOOKUP(C1007,'[14]Resumen Peso'!$B$1:$D$65536,3,0)</f>
        <v>6830.4060369238796</v>
      </c>
    </row>
    <row r="1008" spans="1:10" x14ac:dyDescent="0.25">
      <c r="A1008" s="26"/>
      <c r="B1008" s="34">
        <f t="shared" si="15"/>
        <v>992</v>
      </c>
      <c r="C1008" s="35" t="s">
        <v>1012</v>
      </c>
      <c r="D1008" s="36" t="str">
        <f>+"Torre de anclaje, retención intermedia y terminal (15°) Tipo R"&amp;IF(MID(C1008,3,3)="220","C",IF(MID(C1008,3,3)="138","S",""))&amp;IF(MID(C1008,10,1)="D",2,1)&amp;RIGHT(C1008,2)</f>
        <v>Torre de anclaje, retención intermedia y terminal (15°) Tipo R2-3</v>
      </c>
      <c r="E1008" s="37" t="s">
        <v>2918</v>
      </c>
      <c r="F1008" s="38">
        <v>0</v>
      </c>
      <c r="G1008" s="39">
        <f>VLOOKUP(C1008,'[14]Resumen Peso'!$B$1:$D$65536,3,0)*$C$14</f>
        <v>9189.551540736582</v>
      </c>
      <c r="H1008" s="46"/>
      <c r="I1008" s="41"/>
      <c r="J1008" s="42">
        <f>+VLOOKUP(C1008,'[14]Resumen Peso'!$B$1:$D$65536,3,0)</f>
        <v>7051.3757707951854</v>
      </c>
    </row>
    <row r="1009" spans="1:10" x14ac:dyDescent="0.25">
      <c r="A1009" s="26"/>
      <c r="B1009" s="34">
        <f t="shared" si="15"/>
        <v>993</v>
      </c>
      <c r="C1009" s="35" t="s">
        <v>1013</v>
      </c>
      <c r="D1009" s="36" t="str">
        <f>+"Torre de anclaje, retención intermedia y terminal (15°) Tipo R"&amp;IF(MID(C1009,3,3)="220","C",IF(MID(C1009,3,3)="138","S",""))&amp;IF(MID(C1009,10,1)="D",2,1)&amp;RIGHT(C1009,2)</f>
        <v>Torre de anclaje, retención intermedia y terminal (15°) Tipo R2±0</v>
      </c>
      <c r="E1009" s="37" t="s">
        <v>2918</v>
      </c>
      <c r="F1009" s="38">
        <v>0</v>
      </c>
      <c r="G1009" s="39">
        <f>VLOOKUP(C1009,'[14]Resumen Peso'!$B$1:$D$65536,3,0)*$C$14</f>
        <v>10244.762029806669</v>
      </c>
      <c r="H1009" s="46"/>
      <c r="I1009" s="41"/>
      <c r="J1009" s="42">
        <f>+VLOOKUP(C1009,'[14]Resumen Peso'!$B$1:$D$65536,3,0)</f>
        <v>7861.0655192811428</v>
      </c>
    </row>
    <row r="1010" spans="1:10" x14ac:dyDescent="0.25">
      <c r="A1010" s="26"/>
      <c r="B1010" s="34">
        <f t="shared" si="15"/>
        <v>994</v>
      </c>
      <c r="C1010" s="35" t="s">
        <v>1014</v>
      </c>
      <c r="D1010" s="36" t="str">
        <f>+"Torre de anclaje, retención intermedia y terminal (15°) Tipo R"&amp;IF(MID(C1010,3,3)="220","C",IF(MID(C1010,3,3)="138","S",""))&amp;IF(MID(C1010,10,1)="D",2,1)&amp;RIGHT(C1010,2)</f>
        <v>Torre de anclaje, retención intermedia y terminal (15°) Tipo R2+3</v>
      </c>
      <c r="E1010" s="37" t="s">
        <v>2918</v>
      </c>
      <c r="F1010" s="38">
        <v>0</v>
      </c>
      <c r="G1010" s="39">
        <f>VLOOKUP(C1010,'[14]Resumen Peso'!$B$1:$D$65536,3,0)*$C$14</f>
        <v>11299.972518876755</v>
      </c>
      <c r="H1010" s="46"/>
      <c r="I1010" s="41"/>
      <c r="J1010" s="42">
        <f>+VLOOKUP(C1010,'[14]Resumen Peso'!$B$1:$D$65536,3,0)</f>
        <v>8670.755267767101</v>
      </c>
    </row>
    <row r="1011" spans="1:10" x14ac:dyDescent="0.25">
      <c r="A1011" s="26"/>
      <c r="B1011" s="34">
        <f t="shared" si="15"/>
        <v>995</v>
      </c>
      <c r="C1011" s="35" t="s">
        <v>1015</v>
      </c>
      <c r="D1011" s="36" t="str">
        <f>+"Torre de suspensión tipo S"&amp;IF(MID(C1011,3,3)="220","C",IF(MID(C1011,3,3)="138","S",""))&amp;IF(MID(C1011,10,1)="D",2,1)&amp;" (5°)Tipo S"&amp;IF(MID(C1011,3,3)="220","C",IF(MID(C1011,3,3)="138","S",""))&amp;IF(MID(C1011,10,1)="D",2,1)&amp;RIGHT(C1011,2)</f>
        <v>Torre de suspensión tipo S2 (5°)Tipo S2-6</v>
      </c>
      <c r="E1011" s="37" t="s">
        <v>2918</v>
      </c>
      <c r="F1011" s="38">
        <v>0</v>
      </c>
      <c r="G1011" s="39">
        <f>VLOOKUP(C1011,'[14]Resumen Peso'!$B$1:$D$65536,3,0)*$C$14</f>
        <v>2652.3807989008487</v>
      </c>
      <c r="H1011" s="46"/>
      <c r="I1011" s="41"/>
      <c r="J1011" s="42">
        <f>+VLOOKUP(C1011,'[14]Resumen Peso'!$B$1:$D$65536,3,0)</f>
        <v>2035.2390013139534</v>
      </c>
    </row>
    <row r="1012" spans="1:10" x14ac:dyDescent="0.25">
      <c r="A1012" s="26"/>
      <c r="B1012" s="34">
        <f t="shared" si="15"/>
        <v>996</v>
      </c>
      <c r="C1012" s="35" t="s">
        <v>1016</v>
      </c>
      <c r="D1012" s="36" t="str">
        <f>+"Torre de suspensión tipo S"&amp;IF(MID(C1012,3,3)="220","C",IF(MID(C1012,3,3)="138","S",""))&amp;IF(MID(C1012,10,1)="D",2,1)&amp;" (5°)Tipo S"&amp;IF(MID(C1012,3,3)="220","C",IF(MID(C1012,3,3)="138","S",""))&amp;IF(MID(C1012,10,1)="D",2,1)&amp;RIGHT(C1012,2)</f>
        <v>Torre de suspensión tipo S2 (5°)Tipo S2-3</v>
      </c>
      <c r="E1012" s="37" t="s">
        <v>2918</v>
      </c>
      <c r="F1012" s="38">
        <v>0</v>
      </c>
      <c r="G1012" s="39">
        <f>VLOOKUP(C1012,'[14]Resumen Peso'!$B$1:$D$65536,3,0)*$C$14</f>
        <v>3034.7059591027732</v>
      </c>
      <c r="H1012" s="46"/>
      <c r="I1012" s="41"/>
      <c r="J1012" s="42">
        <f>+VLOOKUP(C1012,'[14]Resumen Peso'!$B$1:$D$65536,3,0)</f>
        <v>2328.6067852871361</v>
      </c>
    </row>
    <row r="1013" spans="1:10" x14ac:dyDescent="0.25">
      <c r="A1013" s="26"/>
      <c r="B1013" s="34">
        <f t="shared" si="15"/>
        <v>997</v>
      </c>
      <c r="C1013" s="35" t="s">
        <v>1017</v>
      </c>
      <c r="D1013" s="36" t="str">
        <f>+"Torre de suspensión tipo S"&amp;IF(MID(C1013,3,3)="220","C",IF(MID(C1013,3,3)="138","S",""))&amp;IF(MID(C1013,10,1)="D",2,1)&amp;" (5°)Tipo S"&amp;IF(MID(C1013,3,3)="220","C",IF(MID(C1013,3,3)="138","S",""))&amp;IF(MID(C1013,10,1)="D",2,1)&amp;RIGHT(C1013,2)</f>
        <v>Torre de suspensión tipo S2 (5°)Tipo S2±0</v>
      </c>
      <c r="E1013" s="37" t="s">
        <v>2918</v>
      </c>
      <c r="F1013" s="38">
        <v>0</v>
      </c>
      <c r="G1013" s="39">
        <f>VLOOKUP(C1013,'[14]Resumen Peso'!$B$1:$D$65536,3,0)*$C$14</f>
        <v>3413.6175018028944</v>
      </c>
      <c r="H1013" s="46"/>
      <c r="I1013" s="41"/>
      <c r="J1013" s="42">
        <f>+VLOOKUP(C1013,'[14]Resumen Peso'!$B$1:$D$65536,3,0)</f>
        <v>2619.3552140462721</v>
      </c>
    </row>
    <row r="1014" spans="1:10" x14ac:dyDescent="0.25">
      <c r="A1014" s="26"/>
      <c r="B1014" s="34">
        <f t="shared" si="15"/>
        <v>998</v>
      </c>
      <c r="C1014" s="35" t="s">
        <v>1018</v>
      </c>
      <c r="D1014" s="36" t="str">
        <f>+"Torre de suspensión tipo S"&amp;IF(MID(C1014,3,3)="220","C",IF(MID(C1014,3,3)="138","S",""))&amp;IF(MID(C1014,10,1)="D",2,1)&amp;" (5°)Tipo S"&amp;IF(MID(C1014,3,3)="220","C",IF(MID(C1014,3,3)="138","S",""))&amp;IF(MID(C1014,10,1)="D",2,1)&amp;RIGHT(C1014,2)</f>
        <v>Torre de suspensión tipo S2 (5°)Tipo S2+3</v>
      </c>
      <c r="E1014" s="37" t="s">
        <v>2918</v>
      </c>
      <c r="F1014" s="38">
        <v>0</v>
      </c>
      <c r="G1014" s="39">
        <f>VLOOKUP(C1014,'[14]Resumen Peso'!$B$1:$D$65536,3,0)*$C$14</f>
        <v>3789.115427001213</v>
      </c>
      <c r="H1014" s="46"/>
      <c r="I1014" s="41"/>
      <c r="J1014" s="42">
        <f>+VLOOKUP(C1014,'[14]Resumen Peso'!$B$1:$D$65536,3,0)</f>
        <v>2907.4842875913623</v>
      </c>
    </row>
    <row r="1015" spans="1:10" x14ac:dyDescent="0.25">
      <c r="A1015" s="26"/>
      <c r="B1015" s="34">
        <f t="shared" si="15"/>
        <v>999</v>
      </c>
      <c r="C1015" s="35" t="s">
        <v>1019</v>
      </c>
      <c r="D1015" s="36" t="str">
        <f>+"Torre de suspensión tipo S"&amp;IF(MID(C1015,3,3)="220","C",IF(MID(C1015,3,3)="138","S",""))&amp;IF(MID(C1015,10,1)="D",2,1)&amp;" (5°)Tipo S"&amp;IF(MID(C1015,3,3)="220","C",IF(MID(C1015,3,3)="138","S",""))&amp;IF(MID(C1015,10,1)="D",2,1)&amp;RIGHT(C1015,2)</f>
        <v>Torre de suspensión tipo S2 (5°)Tipo S2+6</v>
      </c>
      <c r="E1015" s="37" t="s">
        <v>2918</v>
      </c>
      <c r="F1015" s="38">
        <v>0</v>
      </c>
      <c r="G1015" s="39">
        <f>VLOOKUP(C1015,'[14]Resumen Peso'!$B$1:$D$65536,3,0)*$C$14</f>
        <v>4164.6133521995307</v>
      </c>
      <c r="H1015" s="46"/>
      <c r="I1015" s="41"/>
      <c r="J1015" s="42">
        <f>+VLOOKUP(C1015,'[14]Resumen Peso'!$B$1:$D$65536,3,0)</f>
        <v>3195.6133611364517</v>
      </c>
    </row>
    <row r="1016" spans="1:10" x14ac:dyDescent="0.25">
      <c r="A1016" s="26"/>
      <c r="B1016" s="34">
        <f t="shared" si="15"/>
        <v>1000</v>
      </c>
      <c r="C1016" s="35" t="s">
        <v>1020</v>
      </c>
      <c r="D1016" s="36" t="str">
        <f>+"Torre de ángulo menor tipo A"&amp;IF(MID(C1016,3,3)="220","C",IF(MID(C1016,3,3)="138","S",""))&amp;IF(MID(C1016,10,1)="D",2,1)&amp;" (30°)Tipo A"&amp;IF(MID(C1016,3,3)="220","C",IF(MID(C1016,3,3)="138","S",""))&amp;IF(MID(C1016,10,1)="D",2,1)&amp;RIGHT(C1016,2)</f>
        <v>Torre de ángulo menor tipo A2 (30°)Tipo A2-3</v>
      </c>
      <c r="E1016" s="37" t="s">
        <v>2918</v>
      </c>
      <c r="F1016" s="38">
        <v>0</v>
      </c>
      <c r="G1016" s="39">
        <f>VLOOKUP(C1016,'[14]Resumen Peso'!$B$1:$D$65536,3,0)*$C$14</f>
        <v>4668.8661023308514</v>
      </c>
      <c r="H1016" s="46"/>
      <c r="I1016" s="41"/>
      <c r="J1016" s="42">
        <f>+VLOOKUP(C1016,'[14]Resumen Peso'!$B$1:$D$65536,3,0)</f>
        <v>3582.5392746449393</v>
      </c>
    </row>
    <row r="1017" spans="1:10" x14ac:dyDescent="0.25">
      <c r="A1017" s="26"/>
      <c r="B1017" s="34">
        <f t="shared" si="15"/>
        <v>1001</v>
      </c>
      <c r="C1017" s="35" t="s">
        <v>1021</v>
      </c>
      <c r="D1017" s="36" t="str">
        <f>+"Torre de ángulo menor tipo A"&amp;IF(MID(C1017,3,3)="220","C",IF(MID(C1017,3,3)="138","S",""))&amp;IF(MID(C1017,10,1)="D",2,1)&amp;" (30°)Tipo A"&amp;IF(MID(C1017,3,3)="220","C",IF(MID(C1017,3,3)="138","S",""))&amp;IF(MID(C1017,10,1)="D",2,1)&amp;RIGHT(C1017,2)</f>
        <v>Torre de ángulo menor tipo A2 (30°)Tipo A2±0</v>
      </c>
      <c r="E1017" s="37" t="s">
        <v>2918</v>
      </c>
      <c r="F1017" s="38">
        <v>0</v>
      </c>
      <c r="G1017" s="39">
        <f>VLOOKUP(C1017,'[14]Resumen Peso'!$B$1:$D$65536,3,0)*$C$14</f>
        <v>5181.8713677367932</v>
      </c>
      <c r="H1017" s="46"/>
      <c r="I1017" s="41"/>
      <c r="J1017" s="42">
        <f>+VLOOKUP(C1017,'[14]Resumen Peso'!$B$1:$D$65536,3,0)</f>
        <v>3976.181214922241</v>
      </c>
    </row>
    <row r="1018" spans="1:10" x14ac:dyDescent="0.25">
      <c r="A1018" s="26"/>
      <c r="B1018" s="34">
        <f t="shared" si="15"/>
        <v>1002</v>
      </c>
      <c r="C1018" s="35" t="s">
        <v>1022</v>
      </c>
      <c r="D1018" s="36" t="str">
        <f>+"Torre de ángulo menor tipo A"&amp;IF(MID(C1018,3,3)="220","C",IF(MID(C1018,3,3)="138","S",""))&amp;IF(MID(C1018,10,1)="D",2,1)&amp;" (30°)Tipo A"&amp;IF(MID(C1018,3,3)="220","C",IF(MID(C1018,3,3)="138","S",""))&amp;IF(MID(C1018,10,1)="D",2,1)&amp;RIGHT(C1018,2)</f>
        <v>Torre de ángulo menor tipo A2 (30°)Tipo A2+3</v>
      </c>
      <c r="E1018" s="37" t="s">
        <v>2918</v>
      </c>
      <c r="F1018" s="38">
        <v>0</v>
      </c>
      <c r="G1018" s="39">
        <f>VLOOKUP(C1018,'[14]Resumen Peso'!$B$1:$D$65536,3,0)*$C$14</f>
        <v>5694.8766331427369</v>
      </c>
      <c r="H1018" s="46"/>
      <c r="I1018" s="41"/>
      <c r="J1018" s="42">
        <f>+VLOOKUP(C1018,'[14]Resumen Peso'!$B$1:$D$65536,3,0)</f>
        <v>4369.8231551995432</v>
      </c>
    </row>
    <row r="1019" spans="1:10" x14ac:dyDescent="0.25">
      <c r="A1019" s="26"/>
      <c r="B1019" s="34">
        <f t="shared" si="15"/>
        <v>1003</v>
      </c>
      <c r="C1019" s="35" t="s">
        <v>1023</v>
      </c>
      <c r="D1019" s="36" t="str">
        <f>+"Torre de ángulo mayor tipo B"&amp;IF(MID(C1019,3,3)="220","C",IF(MID(C1019,3,3)="138","S",""))&amp;IF(MID(C1019,10,1)="D",2,1)&amp;" (65°)Tipo B"&amp;IF(MID(C1019,3,3)="220","C",IF(MID(C1019,3,3)="138","S",""))&amp;IF(MID(C1019,10,1)="D",2,1)&amp;RIGHT(C1019,2)</f>
        <v>Torre de ángulo mayor tipo B2 (65°)Tipo B2-3</v>
      </c>
      <c r="E1019" s="37" t="s">
        <v>2918</v>
      </c>
      <c r="F1019" s="38">
        <v>0</v>
      </c>
      <c r="G1019" s="39">
        <f>VLOOKUP(C1019,'[14]Resumen Peso'!$B$1:$D$65536,3,0)*$C$14</f>
        <v>6300.5959410602254</v>
      </c>
      <c r="H1019" s="46"/>
      <c r="I1019" s="41"/>
      <c r="J1019" s="42">
        <f>+VLOOKUP(C1019,'[14]Resumen Peso'!$B$1:$D$65536,3,0)</f>
        <v>4834.6069297742333</v>
      </c>
    </row>
    <row r="1020" spans="1:10" x14ac:dyDescent="0.25">
      <c r="A1020" s="26"/>
      <c r="B1020" s="34">
        <f t="shared" si="15"/>
        <v>1004</v>
      </c>
      <c r="C1020" s="35" t="s">
        <v>1024</v>
      </c>
      <c r="D1020" s="36" t="str">
        <f>+"Torre de ángulo mayor tipo B"&amp;IF(MID(C1020,3,3)="220","C",IF(MID(C1020,3,3)="138","S",""))&amp;IF(MID(C1020,10,1)="D",2,1)&amp;" (65°)Tipo B"&amp;IF(MID(C1020,3,3)="220","C",IF(MID(C1020,3,3)="138","S",""))&amp;IF(MID(C1020,10,1)="D",2,1)&amp;RIGHT(C1020,2)</f>
        <v>Torre de ángulo mayor tipo B2 (65°)Tipo B2±0</v>
      </c>
      <c r="E1020" s="37" t="s">
        <v>2918</v>
      </c>
      <c r="F1020" s="38">
        <v>0</v>
      </c>
      <c r="G1020" s="39">
        <f>VLOOKUP(C1020,'[14]Resumen Peso'!$B$1:$D$65536,3,0)*$C$14</f>
        <v>7016.2538319156183</v>
      </c>
      <c r="H1020" s="46"/>
      <c r="I1020" s="41"/>
      <c r="J1020" s="42">
        <f>+VLOOKUP(C1020,'[14]Resumen Peso'!$B$1:$D$65536,3,0)</f>
        <v>5383.7493650047145</v>
      </c>
    </row>
    <row r="1021" spans="1:10" x14ac:dyDescent="0.25">
      <c r="A1021" s="26"/>
      <c r="B1021" s="34">
        <f t="shared" si="15"/>
        <v>1005</v>
      </c>
      <c r="C1021" s="35" t="s">
        <v>1025</v>
      </c>
      <c r="D1021" s="36" t="str">
        <f>+"Torre de ángulo mayor tipo B"&amp;IF(MID(C1021,3,3)="220","C",IF(MID(C1021,3,3)="138","S",""))&amp;IF(MID(C1021,10,1)="D",2,1)&amp;" (65°)Tipo B"&amp;IF(MID(C1021,3,3)="220","C",IF(MID(C1021,3,3)="138","S",""))&amp;IF(MID(C1021,10,1)="D",2,1)&amp;RIGHT(C1021,2)</f>
        <v>Torre de ángulo mayor tipo B2 (65°)Tipo B2+3</v>
      </c>
      <c r="E1021" s="37" t="s">
        <v>2918</v>
      </c>
      <c r="F1021" s="38">
        <v>0</v>
      </c>
      <c r="G1021" s="39">
        <f>VLOOKUP(C1021,'[14]Resumen Peso'!$B$1:$D$65536,3,0)*$C$14</f>
        <v>7858.2042917454928</v>
      </c>
      <c r="H1021" s="46"/>
      <c r="I1021" s="41"/>
      <c r="J1021" s="42">
        <f>+VLOOKUP(C1021,'[14]Resumen Peso'!$B$1:$D$65536,3,0)</f>
        <v>6029.7992888052804</v>
      </c>
    </row>
    <row r="1022" spans="1:10" x14ac:dyDescent="0.25">
      <c r="A1022" s="26"/>
      <c r="B1022" s="34">
        <f t="shared" si="15"/>
        <v>1006</v>
      </c>
      <c r="C1022" s="35" t="s">
        <v>1026</v>
      </c>
      <c r="D1022" s="36" t="str">
        <f>+"Torre de anclaje, retención intermedia y terminal (15°) Tipo R"&amp;IF(MID(C1022,3,3)="220","C",IF(MID(C1022,3,3)="138","S",""))&amp;IF(MID(C1022,10,1)="D",2,1)&amp;RIGHT(C1022,2)</f>
        <v>Torre de anclaje, retención intermedia y terminal (15°) Tipo R2-3</v>
      </c>
      <c r="E1022" s="37" t="s">
        <v>2918</v>
      </c>
      <c r="F1022" s="38">
        <v>0</v>
      </c>
      <c r="G1022" s="39">
        <f>VLOOKUP(C1022,'[14]Resumen Peso'!$B$1:$D$65536,3,0)*$C$14</f>
        <v>8112.4242168372912</v>
      </c>
      <c r="H1022" s="46"/>
      <c r="I1022" s="41"/>
      <c r="J1022" s="42">
        <f>+VLOOKUP(C1022,'[14]Resumen Peso'!$B$1:$D$65536,3,0)</f>
        <v>6224.868679547496</v>
      </c>
    </row>
    <row r="1023" spans="1:10" x14ac:dyDescent="0.25">
      <c r="A1023" s="26"/>
      <c r="B1023" s="34">
        <f t="shared" si="15"/>
        <v>1007</v>
      </c>
      <c r="C1023" s="35" t="s">
        <v>1027</v>
      </c>
      <c r="D1023" s="36" t="str">
        <f>+"Torre de anclaje, retención intermedia y terminal (15°) Tipo R"&amp;IF(MID(C1023,3,3)="220","C",IF(MID(C1023,3,3)="138","S",""))&amp;IF(MID(C1023,10,1)="D",2,1)&amp;RIGHT(C1023,2)</f>
        <v>Torre de anclaje, retención intermedia y terminal (15°) Tipo R2±0</v>
      </c>
      <c r="E1023" s="37" t="s">
        <v>2918</v>
      </c>
      <c r="F1023" s="38">
        <v>0</v>
      </c>
      <c r="G1023" s="39">
        <f>VLOOKUP(C1023,'[14]Resumen Peso'!$B$1:$D$65536,3,0)*$C$14</f>
        <v>9043.9511893392319</v>
      </c>
      <c r="H1023" s="46"/>
      <c r="I1023" s="41"/>
      <c r="J1023" s="42">
        <f>+VLOOKUP(C1023,'[14]Resumen Peso'!$B$1:$D$65536,3,0)</f>
        <v>6939.6529314910767</v>
      </c>
    </row>
    <row r="1024" spans="1:10" x14ac:dyDescent="0.25">
      <c r="A1024" s="26"/>
      <c r="B1024" s="34">
        <f t="shared" si="15"/>
        <v>1008</v>
      </c>
      <c r="C1024" s="35" t="s">
        <v>1028</v>
      </c>
      <c r="D1024" s="36" t="str">
        <f>+"Torre de anclaje, retención intermedia y terminal (15°) Tipo R"&amp;IF(MID(C1024,3,3)="220","C",IF(MID(C1024,3,3)="138","S",""))&amp;IF(MID(C1024,10,1)="D",2,1)&amp;RIGHT(C1024,2)</f>
        <v>Torre de anclaje, retención intermedia y terminal (15°) Tipo R2+3</v>
      </c>
      <c r="E1024" s="37" t="s">
        <v>2918</v>
      </c>
      <c r="F1024" s="38">
        <v>0</v>
      </c>
      <c r="G1024" s="39">
        <f>VLOOKUP(C1024,'[14]Resumen Peso'!$B$1:$D$65536,3,0)*$C$14</f>
        <v>9975.4781618411726</v>
      </c>
      <c r="H1024" s="46"/>
      <c r="I1024" s="41"/>
      <c r="J1024" s="42">
        <f>+VLOOKUP(C1024,'[14]Resumen Peso'!$B$1:$D$65536,3,0)</f>
        <v>7654.4371834346575</v>
      </c>
    </row>
    <row r="1025" spans="1:10" x14ac:dyDescent="0.25">
      <c r="A1025" s="26"/>
      <c r="B1025" s="34">
        <f t="shared" si="15"/>
        <v>1009</v>
      </c>
      <c r="C1025" s="35" t="s">
        <v>1029</v>
      </c>
      <c r="D1025" s="36" t="str">
        <f>+"Torre de suspensión tipo S"&amp;IF(MID(C1025,3,3)="220","C",IF(MID(C1025,3,3)="138","S",""))&amp;IF(MID(C1025,10,1)="D",2,1)&amp;" (5°)Tipo S"&amp;IF(MID(C1025,3,3)="220","C",IF(MID(C1025,3,3)="138","S",""))&amp;IF(MID(C1025,10,1)="D",2,1)&amp;RIGHT(C1025,2)</f>
        <v>Torre de suspensión tipo SC1 (5°)Tipo SC1-6</v>
      </c>
      <c r="E1025" s="37" t="s">
        <v>2918</v>
      </c>
      <c r="F1025" s="38">
        <v>0</v>
      </c>
      <c r="G1025" s="39">
        <f>VLOOKUP(C1025,'[14]Resumen Peso'!$B$1:$D$65536,3,0)*$C$14</f>
        <v>8744.5653004904507</v>
      </c>
      <c r="H1025" s="46"/>
      <c r="I1025" s="41"/>
      <c r="J1025" s="42">
        <f>+VLOOKUP(C1025,'[14]Resumen Peso'!$B$1:$D$65536,3,0)</f>
        <v>6709.9265522017267</v>
      </c>
    </row>
    <row r="1026" spans="1:10" x14ac:dyDescent="0.25">
      <c r="A1026" s="26"/>
      <c r="B1026" s="34">
        <f t="shared" si="15"/>
        <v>1010</v>
      </c>
      <c r="C1026" s="35" t="s">
        <v>1030</v>
      </c>
      <c r="D1026" s="36" t="str">
        <f>+"Torre de suspensión tipo S"&amp;IF(MID(C1026,3,3)="220","C",IF(MID(C1026,3,3)="138","S",""))&amp;IF(MID(C1026,10,1)="D",2,1)&amp;" (5°)Tipo S"&amp;IF(MID(C1026,3,3)="220","C",IF(MID(C1026,3,3)="138","S",""))&amp;IF(MID(C1026,10,1)="D",2,1)&amp;RIGHT(C1026,2)</f>
        <v>Torre de suspensión tipo SC1 (5°)Tipo SC1-3</v>
      </c>
      <c r="E1026" s="37" t="s">
        <v>2918</v>
      </c>
      <c r="F1026" s="38">
        <v>0</v>
      </c>
      <c r="G1026" s="39">
        <f>VLOOKUP(C1026,'[14]Resumen Peso'!$B$1:$D$65536,3,0)*$C$14</f>
        <v>10005.043181642226</v>
      </c>
      <c r="H1026" s="46"/>
      <c r="I1026" s="41"/>
      <c r="J1026" s="42">
        <f>+VLOOKUP(C1026,'[14]Resumen Peso'!$B$1:$D$65536,3,0)</f>
        <v>7677.1231723389119</v>
      </c>
    </row>
    <row r="1027" spans="1:10" x14ac:dyDescent="0.25">
      <c r="A1027" s="26"/>
      <c r="B1027" s="34">
        <f t="shared" si="15"/>
        <v>1011</v>
      </c>
      <c r="C1027" s="35" t="s">
        <v>1031</v>
      </c>
      <c r="D1027" s="36" t="str">
        <f>+"Torre de suspensión tipo S"&amp;IF(MID(C1027,3,3)="220","C",IF(MID(C1027,3,3)="138","S",""))&amp;IF(MID(C1027,10,1)="D",2,1)&amp;" (5°)Tipo S"&amp;IF(MID(C1027,3,3)="220","C",IF(MID(C1027,3,3)="138","S",""))&amp;IF(MID(C1027,10,1)="D",2,1)&amp;RIGHT(C1027,2)</f>
        <v>Torre de suspensión tipo SC1 (5°)Tipo SC1±0</v>
      </c>
      <c r="E1027" s="37" t="s">
        <v>2918</v>
      </c>
      <c r="F1027" s="38">
        <v>0</v>
      </c>
      <c r="G1027" s="39">
        <f>VLOOKUP(C1027,'[14]Resumen Peso'!$B$1:$D$65536,3,0)*$C$14</f>
        <v>11254.266795998004</v>
      </c>
      <c r="H1027" s="46"/>
      <c r="I1027" s="41"/>
      <c r="J1027" s="42">
        <f>+VLOOKUP(C1027,'[14]Resumen Peso'!$B$1:$D$65536,3,0)</f>
        <v>8635.68410836773</v>
      </c>
    </row>
    <row r="1028" spans="1:10" x14ac:dyDescent="0.25">
      <c r="A1028" s="26"/>
      <c r="B1028" s="34">
        <f t="shared" si="15"/>
        <v>1012</v>
      </c>
      <c r="C1028" s="35" t="s">
        <v>1032</v>
      </c>
      <c r="D1028" s="36" t="str">
        <f>+"Torre de suspensión tipo S"&amp;IF(MID(C1028,3,3)="220","C",IF(MID(C1028,3,3)="138","S",""))&amp;IF(MID(C1028,10,1)="D",2,1)&amp;" (5°)Tipo S"&amp;IF(MID(C1028,3,3)="220","C",IF(MID(C1028,3,3)="138","S",""))&amp;IF(MID(C1028,10,1)="D",2,1)&amp;RIGHT(C1028,2)</f>
        <v>Torre de suspensión tipo SC1 (5°)Tipo SC1+3</v>
      </c>
      <c r="E1028" s="37" t="s">
        <v>2918</v>
      </c>
      <c r="F1028" s="38">
        <v>0</v>
      </c>
      <c r="G1028" s="39">
        <f>VLOOKUP(C1028,'[14]Resumen Peso'!$B$1:$D$65536,3,0)*$C$14</f>
        <v>12492.236143557786</v>
      </c>
      <c r="H1028" s="46"/>
      <c r="I1028" s="41"/>
      <c r="J1028" s="42">
        <f>+VLOOKUP(C1028,'[14]Resumen Peso'!$B$1:$D$65536,3,0)</f>
        <v>9585.6093602881811</v>
      </c>
    </row>
    <row r="1029" spans="1:10" x14ac:dyDescent="0.25">
      <c r="A1029" s="26"/>
      <c r="B1029" s="34">
        <f t="shared" si="15"/>
        <v>1013</v>
      </c>
      <c r="C1029" s="35" t="s">
        <v>1033</v>
      </c>
      <c r="D1029" s="36" t="str">
        <f>+"Torre de suspensión tipo S"&amp;IF(MID(C1029,3,3)="220","C",IF(MID(C1029,3,3)="138","S",""))&amp;IF(MID(C1029,10,1)="D",2,1)&amp;" (5°)Tipo S"&amp;IF(MID(C1029,3,3)="220","C",IF(MID(C1029,3,3)="138","S",""))&amp;IF(MID(C1029,10,1)="D",2,1)&amp;RIGHT(C1029,2)</f>
        <v>Torre de suspensión tipo SC1 (5°)Tipo SC1+6</v>
      </c>
      <c r="E1029" s="37" t="s">
        <v>2918</v>
      </c>
      <c r="F1029" s="38">
        <v>0</v>
      </c>
      <c r="G1029" s="39">
        <f>VLOOKUP(C1029,'[14]Resumen Peso'!$B$1:$D$65536,3,0)*$C$14</f>
        <v>13730.205491117566</v>
      </c>
      <c r="H1029" s="46"/>
      <c r="I1029" s="41"/>
      <c r="J1029" s="42">
        <f>+VLOOKUP(C1029,'[14]Resumen Peso'!$B$1:$D$65536,3,0)</f>
        <v>10535.53461220863</v>
      </c>
    </row>
    <row r="1030" spans="1:10" x14ac:dyDescent="0.25">
      <c r="A1030" s="26"/>
      <c r="B1030" s="34">
        <f t="shared" si="15"/>
        <v>1014</v>
      </c>
      <c r="C1030" s="35" t="s">
        <v>1034</v>
      </c>
      <c r="D1030" s="36" t="str">
        <f>+"Torre de ángulo menor tipo A"&amp;IF(MID(C1030,3,3)="220","C",IF(MID(C1030,3,3)="138","S",""))&amp;IF(MID(C1030,10,1)="D",2,1)&amp;" (30°)Tipo A"&amp;IF(MID(C1030,3,3)="220","C",IF(MID(C1030,3,3)="138","S",""))&amp;IF(MID(C1030,10,1)="D",2,1)&amp;RIGHT(C1030,2)</f>
        <v>Torre de ángulo menor tipo AC1 (30°)Tipo AC1-3</v>
      </c>
      <c r="E1030" s="37" t="s">
        <v>2918</v>
      </c>
      <c r="F1030" s="38">
        <v>0</v>
      </c>
      <c r="G1030" s="39">
        <f>VLOOKUP(C1030,'[14]Resumen Peso'!$B$1:$D$65536,3,0)*$C$14</f>
        <v>15392.663273688799</v>
      </c>
      <c r="H1030" s="46"/>
      <c r="I1030" s="41"/>
      <c r="J1030" s="42">
        <f>+VLOOKUP(C1030,'[14]Resumen Peso'!$B$1:$D$65536,3,0)</f>
        <v>11811.180597328495</v>
      </c>
    </row>
    <row r="1031" spans="1:10" x14ac:dyDescent="0.25">
      <c r="A1031" s="26"/>
      <c r="B1031" s="34">
        <f t="shared" si="15"/>
        <v>1015</v>
      </c>
      <c r="C1031" s="35" t="s">
        <v>1035</v>
      </c>
      <c r="D1031" s="36" t="str">
        <f>+"Torre de ángulo menor tipo A"&amp;IF(MID(C1031,3,3)="220","C",IF(MID(C1031,3,3)="138","S",""))&amp;IF(MID(C1031,10,1)="D",2,1)&amp;" (30°)Tipo A"&amp;IF(MID(C1031,3,3)="220","C",IF(MID(C1031,3,3)="138","S",""))&amp;IF(MID(C1031,10,1)="D",2,1)&amp;RIGHT(C1031,2)</f>
        <v>Torre de ángulo menor tipo AC1 (30°)Tipo AC1±0</v>
      </c>
      <c r="E1031" s="37" t="s">
        <v>2918</v>
      </c>
      <c r="F1031" s="38">
        <v>0</v>
      </c>
      <c r="G1031" s="39">
        <f>VLOOKUP(C1031,'[14]Resumen Peso'!$B$1:$D$65536,3,0)*$C$14</f>
        <v>17083.976996324971</v>
      </c>
      <c r="H1031" s="46"/>
      <c r="I1031" s="41"/>
      <c r="J1031" s="42">
        <f>+VLOOKUP(C1031,'[14]Resumen Peso'!$B$1:$D$65536,3,0)</f>
        <v>13108.968476502214</v>
      </c>
    </row>
    <row r="1032" spans="1:10" x14ac:dyDescent="0.25">
      <c r="A1032" s="26"/>
      <c r="B1032" s="34">
        <f t="shared" si="15"/>
        <v>1016</v>
      </c>
      <c r="C1032" s="35" t="s">
        <v>1036</v>
      </c>
      <c r="D1032" s="36" t="str">
        <f>+"Torre de ángulo menor tipo A"&amp;IF(MID(C1032,3,3)="220","C",IF(MID(C1032,3,3)="138","S",""))&amp;IF(MID(C1032,10,1)="D",2,1)&amp;" (30°)Tipo A"&amp;IF(MID(C1032,3,3)="220","C",IF(MID(C1032,3,3)="138","S",""))&amp;IF(MID(C1032,10,1)="D",2,1)&amp;RIGHT(C1032,2)</f>
        <v>Torre de ángulo menor tipo AC1 (30°)Tipo AC1+3</v>
      </c>
      <c r="E1032" s="37" t="s">
        <v>2918</v>
      </c>
      <c r="F1032" s="38">
        <v>0</v>
      </c>
      <c r="G1032" s="39">
        <f>VLOOKUP(C1032,'[14]Resumen Peso'!$B$1:$D$65536,3,0)*$C$14</f>
        <v>18775.29071896114</v>
      </c>
      <c r="H1032" s="46"/>
      <c r="I1032" s="41"/>
      <c r="J1032" s="42">
        <f>+VLOOKUP(C1032,'[14]Resumen Peso'!$B$1:$D$65536,3,0)</f>
        <v>14406.756355675932</v>
      </c>
    </row>
    <row r="1033" spans="1:10" x14ac:dyDescent="0.25">
      <c r="A1033" s="26"/>
      <c r="B1033" s="34">
        <f t="shared" si="15"/>
        <v>1017</v>
      </c>
      <c r="C1033" s="35" t="s">
        <v>1037</v>
      </c>
      <c r="D1033" s="36" t="str">
        <f>+"Torre de ángulo mayor tipo B"&amp;IF(MID(C1033,3,3)="220","C",IF(MID(C1033,3,3)="138","S",""))&amp;IF(MID(C1033,10,1)="D",2,1)&amp;" (65°)Tipo B"&amp;IF(MID(C1033,3,3)="220","C",IF(MID(C1033,3,3)="138","S",""))&amp;IF(MID(C1033,10,1)="D",2,1)&amp;RIGHT(C1033,2)</f>
        <v>Torre de ángulo mayor tipo BC1 (65°)Tipo BC1-3</v>
      </c>
      <c r="E1033" s="37" t="s">
        <v>2918</v>
      </c>
      <c r="F1033" s="38">
        <v>0</v>
      </c>
      <c r="G1033" s="39">
        <f>VLOOKUP(C1033,'[14]Resumen Peso'!$B$1:$D$65536,3,0)*$C$14</f>
        <v>20772.270958015561</v>
      </c>
      <c r="H1033" s="46"/>
      <c r="I1033" s="41"/>
      <c r="J1033" s="42">
        <f>+VLOOKUP(C1033,'[14]Resumen Peso'!$B$1:$D$65536,3,0)</f>
        <v>15939.089898831231</v>
      </c>
    </row>
    <row r="1034" spans="1:10" x14ac:dyDescent="0.25">
      <c r="A1034" s="26"/>
      <c r="B1034" s="34">
        <f t="shared" si="15"/>
        <v>1018</v>
      </c>
      <c r="C1034" s="35" t="s">
        <v>1038</v>
      </c>
      <c r="D1034" s="36" t="str">
        <f>+"Torre de ángulo mayor tipo B"&amp;IF(MID(C1034,3,3)="220","C",IF(MID(C1034,3,3)="138","S",""))&amp;IF(MID(C1034,10,1)="D",2,1)&amp;" (65°)Tipo B"&amp;IF(MID(C1034,3,3)="220","C",IF(MID(C1034,3,3)="138","S",""))&amp;IF(MID(C1034,10,1)="D",2,1)&amp;RIGHT(C1034,2)</f>
        <v>Torre de ángulo mayor tipo BC1 (65°)Tipo BC1±0</v>
      </c>
      <c r="E1034" s="37" t="s">
        <v>2918</v>
      </c>
      <c r="F1034" s="38">
        <v>0</v>
      </c>
      <c r="G1034" s="39">
        <f>VLOOKUP(C1034,'[14]Resumen Peso'!$B$1:$D$65536,3,0)*$C$14</f>
        <v>23131.70485302401</v>
      </c>
      <c r="H1034" s="46"/>
      <c r="I1034" s="41"/>
      <c r="J1034" s="42">
        <f>+VLOOKUP(C1034,'[14]Resumen Peso'!$B$1:$D$65536,3,0)</f>
        <v>17749.543317183998</v>
      </c>
    </row>
    <row r="1035" spans="1:10" x14ac:dyDescent="0.25">
      <c r="A1035" s="26"/>
      <c r="B1035" s="34">
        <f t="shared" si="15"/>
        <v>1019</v>
      </c>
      <c r="C1035" s="35" t="s">
        <v>1039</v>
      </c>
      <c r="D1035" s="36" t="str">
        <f>+"Torre de ángulo mayor tipo B"&amp;IF(MID(C1035,3,3)="220","C",IF(MID(C1035,3,3)="138","S",""))&amp;IF(MID(C1035,10,1)="D",2,1)&amp;" (65°)Tipo B"&amp;IF(MID(C1035,3,3)="220","C",IF(MID(C1035,3,3)="138","S",""))&amp;IF(MID(C1035,10,1)="D",2,1)&amp;RIGHT(C1035,2)</f>
        <v>Torre de ángulo mayor tipo BC1 (65°)Tipo BC1+3</v>
      </c>
      <c r="E1035" s="37" t="s">
        <v>2918</v>
      </c>
      <c r="F1035" s="38">
        <v>0</v>
      </c>
      <c r="G1035" s="39">
        <f>VLOOKUP(C1035,'[14]Resumen Peso'!$B$1:$D$65536,3,0)*$C$14</f>
        <v>25907.509435386895</v>
      </c>
      <c r="H1035" s="46"/>
      <c r="I1035" s="41"/>
      <c r="J1035" s="42">
        <f>+VLOOKUP(C1035,'[14]Resumen Peso'!$B$1:$D$65536,3,0)</f>
        <v>19879.488515246081</v>
      </c>
    </row>
    <row r="1036" spans="1:10" x14ac:dyDescent="0.25">
      <c r="A1036" s="26"/>
      <c r="B1036" s="34">
        <f t="shared" si="15"/>
        <v>1020</v>
      </c>
      <c r="C1036" s="35" t="s">
        <v>1040</v>
      </c>
      <c r="D1036" s="36" t="str">
        <f>+"Torre de anclaje, retención intermedia y terminal (15°) Tipo R"&amp;IF(MID(C1036,3,3)="220","C",IF(MID(C1036,3,3)="138","S",""))&amp;IF(MID(C1036,10,1)="D",2,1)&amp;RIGHT(C1036,2)</f>
        <v>Torre de anclaje, retención intermedia y terminal (15°) Tipo RC1-3</v>
      </c>
      <c r="E1036" s="37" t="s">
        <v>2918</v>
      </c>
      <c r="F1036" s="38">
        <v>0</v>
      </c>
      <c r="G1036" s="39">
        <f>VLOOKUP(C1036,'[14]Resumen Peso'!$B$1:$D$65536,3,0)*$C$14</f>
        <v>26745.640497326509</v>
      </c>
      <c r="H1036" s="46"/>
      <c r="I1036" s="41"/>
      <c r="J1036" s="42">
        <f>+VLOOKUP(C1036,'[14]Resumen Peso'!$B$1:$D$65536,3,0)</f>
        <v>20522.607718257605</v>
      </c>
    </row>
    <row r="1037" spans="1:10" x14ac:dyDescent="0.25">
      <c r="A1037" s="26"/>
      <c r="B1037" s="34">
        <f t="shared" si="15"/>
        <v>1021</v>
      </c>
      <c r="C1037" s="35" t="s">
        <v>1041</v>
      </c>
      <c r="D1037" s="36" t="str">
        <f>+"Torre de anclaje, retención intermedia y terminal (15°) Tipo R"&amp;IF(MID(C1037,3,3)="220","C",IF(MID(C1037,3,3)="138","S",""))&amp;IF(MID(C1037,10,1)="D",2,1)&amp;RIGHT(C1037,2)</f>
        <v>Torre de anclaje, retención intermedia y terminal (15°) Tipo RC1±0</v>
      </c>
      <c r="E1037" s="37" t="s">
        <v>2918</v>
      </c>
      <c r="F1037" s="38">
        <v>0</v>
      </c>
      <c r="G1037" s="39">
        <f>VLOOKUP(C1037,'[14]Resumen Peso'!$B$1:$D$65536,3,0)*$C$14</f>
        <v>29816.767555547947</v>
      </c>
      <c r="H1037" s="46"/>
      <c r="I1037" s="41"/>
      <c r="J1037" s="42">
        <f>+VLOOKUP(C1037,'[14]Resumen Peso'!$B$1:$D$65536,3,0)</f>
        <v>22879.161335850171</v>
      </c>
    </row>
    <row r="1038" spans="1:10" x14ac:dyDescent="0.25">
      <c r="A1038" s="26"/>
      <c r="B1038" s="34">
        <f t="shared" si="15"/>
        <v>1022</v>
      </c>
      <c r="C1038" s="35" t="s">
        <v>1042</v>
      </c>
      <c r="D1038" s="36" t="str">
        <f>+"Torre de anclaje, retención intermedia y terminal (15°) Tipo R"&amp;IF(MID(C1038,3,3)="220","C",IF(MID(C1038,3,3)="138","S",""))&amp;IF(MID(C1038,10,1)="D",2,1)&amp;RIGHT(C1038,2)</f>
        <v>Torre de anclaje, retención intermedia y terminal (15°) Tipo RC1+3</v>
      </c>
      <c r="E1038" s="37" t="s">
        <v>2918</v>
      </c>
      <c r="F1038" s="38">
        <v>0</v>
      </c>
      <c r="G1038" s="39">
        <f>VLOOKUP(C1038,'[14]Resumen Peso'!$B$1:$D$65536,3,0)*$C$14</f>
        <v>32887.894613769386</v>
      </c>
      <c r="H1038" s="46"/>
      <c r="I1038" s="41"/>
      <c r="J1038" s="42">
        <f>+VLOOKUP(C1038,'[14]Resumen Peso'!$B$1:$D$65536,3,0)</f>
        <v>25235.714953442737</v>
      </c>
    </row>
    <row r="1039" spans="1:10" x14ac:dyDescent="0.25">
      <c r="A1039" s="26"/>
      <c r="B1039" s="34">
        <f t="shared" si="15"/>
        <v>1023</v>
      </c>
      <c r="C1039" s="35" t="s">
        <v>1043</v>
      </c>
      <c r="D1039" s="36" t="str">
        <f>+"Torre de suspensión tipo S"&amp;IF(MID(C1039,3,3)="220","C",IF(MID(C1039,3,3)="138","S",""))&amp;IF(MID(C1039,10,1)="D",2,1)&amp;" (5°)Tipo S"&amp;IF(MID(C1039,3,3)="220","C",IF(MID(C1039,3,3)="138","S",""))&amp;IF(MID(C1039,10,1)="D",2,1)&amp;RIGHT(C1039,2)</f>
        <v>Torre de suspensión tipo SC1 (5°)Tipo SC1-6</v>
      </c>
      <c r="E1039" s="37" t="s">
        <v>2918</v>
      </c>
      <c r="F1039" s="38">
        <v>0</v>
      </c>
      <c r="G1039" s="39">
        <f>VLOOKUP(C1039,'[14]Resumen Peso'!$B$1:$D$65536,3,0)*$C$14</f>
        <v>8289.3170489948607</v>
      </c>
      <c r="H1039" s="46"/>
      <c r="I1039" s="41"/>
      <c r="J1039" s="42">
        <f>+VLOOKUP(C1039,'[14]Resumen Peso'!$B$1:$D$65536,3,0)</f>
        <v>6360.6030323256346</v>
      </c>
    </row>
    <row r="1040" spans="1:10" x14ac:dyDescent="0.25">
      <c r="A1040" s="26"/>
      <c r="B1040" s="34">
        <f t="shared" si="15"/>
        <v>1024</v>
      </c>
      <c r="C1040" s="35" t="s">
        <v>1044</v>
      </c>
      <c r="D1040" s="36" t="str">
        <f>+"Torre de suspensión tipo S"&amp;IF(MID(C1040,3,3)="220","C",IF(MID(C1040,3,3)="138","S",""))&amp;IF(MID(C1040,10,1)="D",2,1)&amp;" (5°)Tipo S"&amp;IF(MID(C1040,3,3)="220","C",IF(MID(C1040,3,3)="138","S",""))&amp;IF(MID(C1040,10,1)="D",2,1)&amp;RIGHT(C1040,2)</f>
        <v>Torre de suspensión tipo SC1 (5°)Tipo SC1-3</v>
      </c>
      <c r="E1040" s="37" t="s">
        <v>2918</v>
      </c>
      <c r="F1040" s="38">
        <v>0</v>
      </c>
      <c r="G1040" s="39">
        <f>VLOOKUP(C1040,'[14]Resumen Peso'!$B$1:$D$65536,3,0)*$C$14</f>
        <v>9484.1735605616868</v>
      </c>
      <c r="H1040" s="46"/>
      <c r="I1040" s="41"/>
      <c r="J1040" s="42">
        <f>+VLOOKUP(C1040,'[14]Resumen Peso'!$B$1:$D$65536,3,0)</f>
        <v>7277.4467126608606</v>
      </c>
    </row>
    <row r="1041" spans="1:10" x14ac:dyDescent="0.25">
      <c r="A1041" s="26"/>
      <c r="B1041" s="34">
        <f t="shared" si="15"/>
        <v>1025</v>
      </c>
      <c r="C1041" s="35" t="s">
        <v>1045</v>
      </c>
      <c r="D1041" s="36" t="str">
        <f>+"Torre de suspensión tipo S"&amp;IF(MID(C1041,3,3)="220","C",IF(MID(C1041,3,3)="138","S",""))&amp;IF(MID(C1041,10,1)="D",2,1)&amp;" (5°)Tipo S"&amp;IF(MID(C1041,3,3)="220","C",IF(MID(C1041,3,3)="138","S",""))&amp;IF(MID(C1041,10,1)="D",2,1)&amp;RIGHT(C1041,2)</f>
        <v>Torre de suspensión tipo SC1 (5°)Tipo SC1±0</v>
      </c>
      <c r="E1041" s="37" t="s">
        <v>2918</v>
      </c>
      <c r="F1041" s="38">
        <v>0</v>
      </c>
      <c r="G1041" s="39">
        <f>VLOOKUP(C1041,'[14]Resumen Peso'!$B$1:$D$65536,3,0)*$C$14</f>
        <v>10668.361710418096</v>
      </c>
      <c r="H1041" s="46"/>
      <c r="I1041" s="41"/>
      <c r="J1041" s="42">
        <f>+VLOOKUP(C1041,'[14]Resumen Peso'!$B$1:$D$65536,3,0)</f>
        <v>8186.10428870738</v>
      </c>
    </row>
    <row r="1042" spans="1:10" x14ac:dyDescent="0.25">
      <c r="A1042" s="26"/>
      <c r="B1042" s="34">
        <f t="shared" ref="B1042:B1105" si="16">1+B1041</f>
        <v>1026</v>
      </c>
      <c r="C1042" s="35" t="s">
        <v>1046</v>
      </c>
      <c r="D1042" s="36" t="str">
        <f>+"Torre de suspensión tipo S"&amp;IF(MID(C1042,3,3)="220","C",IF(MID(C1042,3,3)="138","S",""))&amp;IF(MID(C1042,10,1)="D",2,1)&amp;" (5°)Tipo S"&amp;IF(MID(C1042,3,3)="220","C",IF(MID(C1042,3,3)="138","S",""))&amp;IF(MID(C1042,10,1)="D",2,1)&amp;RIGHT(C1042,2)</f>
        <v>Torre de suspensión tipo SC1 (5°)Tipo SC1+3</v>
      </c>
      <c r="E1042" s="37" t="s">
        <v>2918</v>
      </c>
      <c r="F1042" s="38">
        <v>0</v>
      </c>
      <c r="G1042" s="39">
        <f>VLOOKUP(C1042,'[14]Resumen Peso'!$B$1:$D$65536,3,0)*$C$14</f>
        <v>11841.881498564087</v>
      </c>
      <c r="H1042" s="46"/>
      <c r="I1042" s="41"/>
      <c r="J1042" s="42">
        <f>+VLOOKUP(C1042,'[14]Resumen Peso'!$B$1:$D$65536,3,0)</f>
        <v>9086.5757604651917</v>
      </c>
    </row>
    <row r="1043" spans="1:10" x14ac:dyDescent="0.25">
      <c r="A1043" s="26"/>
      <c r="B1043" s="34">
        <f t="shared" si="16"/>
        <v>1027</v>
      </c>
      <c r="C1043" s="35" t="s">
        <v>1047</v>
      </c>
      <c r="D1043" s="36" t="str">
        <f>+"Torre de suspensión tipo S"&amp;IF(MID(C1043,3,3)="220","C",IF(MID(C1043,3,3)="138","S",""))&amp;IF(MID(C1043,10,1)="D",2,1)&amp;" (5°)Tipo S"&amp;IF(MID(C1043,3,3)="220","C",IF(MID(C1043,3,3)="138","S",""))&amp;IF(MID(C1043,10,1)="D",2,1)&amp;RIGHT(C1043,2)</f>
        <v>Torre de suspensión tipo SC1 (5°)Tipo SC1+6</v>
      </c>
      <c r="E1043" s="37" t="s">
        <v>2918</v>
      </c>
      <c r="F1043" s="38">
        <v>0</v>
      </c>
      <c r="G1043" s="39">
        <f>VLOOKUP(C1043,'[14]Resumen Peso'!$B$1:$D$65536,3,0)*$C$14</f>
        <v>13015.401286710077</v>
      </c>
      <c r="H1043" s="46"/>
      <c r="I1043" s="41"/>
      <c r="J1043" s="42">
        <f>+VLOOKUP(C1043,'[14]Resumen Peso'!$B$1:$D$65536,3,0)</f>
        <v>9987.0472322230034</v>
      </c>
    </row>
    <row r="1044" spans="1:10" x14ac:dyDescent="0.25">
      <c r="A1044" s="26"/>
      <c r="B1044" s="34">
        <f t="shared" si="16"/>
        <v>1028</v>
      </c>
      <c r="C1044" s="35" t="s">
        <v>1048</v>
      </c>
      <c r="D1044" s="36" t="str">
        <f>+"Torre de ángulo menor tipo A"&amp;IF(MID(C1044,3,3)="220","C",IF(MID(C1044,3,3)="138","S",""))&amp;IF(MID(C1044,10,1)="D",2,1)&amp;" (30°)Tipo A"&amp;IF(MID(C1044,3,3)="220","C",IF(MID(C1044,3,3)="138","S",""))&amp;IF(MID(C1044,10,1)="D",2,1)&amp;RIGHT(C1044,2)</f>
        <v>Torre de ángulo menor tipo AC1 (30°)Tipo AC1-3</v>
      </c>
      <c r="E1044" s="37" t="s">
        <v>2918</v>
      </c>
      <c r="F1044" s="38">
        <v>0</v>
      </c>
      <c r="G1044" s="39">
        <f>VLOOKUP(C1044,'[14]Resumen Peso'!$B$1:$D$65536,3,0)*$C$14</f>
        <v>14591.310341849618</v>
      </c>
      <c r="H1044" s="46"/>
      <c r="I1044" s="41"/>
      <c r="J1044" s="42">
        <f>+VLOOKUP(C1044,'[14]Resumen Peso'!$B$1:$D$65536,3,0)</f>
        <v>11196.282185542281</v>
      </c>
    </row>
    <row r="1045" spans="1:10" x14ac:dyDescent="0.25">
      <c r="A1045" s="26"/>
      <c r="B1045" s="34">
        <f t="shared" si="16"/>
        <v>1029</v>
      </c>
      <c r="C1045" s="35" t="s">
        <v>1049</v>
      </c>
      <c r="D1045" s="36" t="str">
        <f>+"Torre de ángulo menor tipo A"&amp;IF(MID(C1045,3,3)="220","C",IF(MID(C1045,3,3)="138","S",""))&amp;IF(MID(C1045,10,1)="D",2,1)&amp;" (30°)Tipo A"&amp;IF(MID(C1045,3,3)="220","C",IF(MID(C1045,3,3)="138","S",""))&amp;IF(MID(C1045,10,1)="D",2,1)&amp;RIGHT(C1045,2)</f>
        <v>Torre de ángulo menor tipo AC1 (30°)Tipo AC1±0</v>
      </c>
      <c r="E1045" s="37" t="s">
        <v>2918</v>
      </c>
      <c r="F1045" s="38">
        <v>0</v>
      </c>
      <c r="G1045" s="39">
        <f>VLOOKUP(C1045,'[14]Resumen Peso'!$B$1:$D$65536,3,0)*$C$14</f>
        <v>16194.57307641467</v>
      </c>
      <c r="H1045" s="46"/>
      <c r="I1045" s="41"/>
      <c r="J1045" s="42">
        <f>+VLOOKUP(C1045,'[14]Resumen Peso'!$B$1:$D$65536,3,0)</f>
        <v>12426.506310257802</v>
      </c>
    </row>
    <row r="1046" spans="1:10" x14ac:dyDescent="0.25">
      <c r="A1046" s="26"/>
      <c r="B1046" s="34">
        <f t="shared" si="16"/>
        <v>1030</v>
      </c>
      <c r="C1046" s="35" t="s">
        <v>1050</v>
      </c>
      <c r="D1046" s="36" t="str">
        <f>+"Torre de ángulo menor tipo A"&amp;IF(MID(C1046,3,3)="220","C",IF(MID(C1046,3,3)="138","S",""))&amp;IF(MID(C1046,10,1)="D",2,1)&amp;" (30°)Tipo A"&amp;IF(MID(C1046,3,3)="220","C",IF(MID(C1046,3,3)="138","S",""))&amp;IF(MID(C1046,10,1)="D",2,1)&amp;RIGHT(C1046,2)</f>
        <v>Torre de ángulo menor tipo AC1 (30°)Tipo AC1+3</v>
      </c>
      <c r="E1046" s="37" t="s">
        <v>2918</v>
      </c>
      <c r="F1046" s="38">
        <v>0</v>
      </c>
      <c r="G1046" s="39">
        <f>VLOOKUP(C1046,'[14]Resumen Peso'!$B$1:$D$65536,3,0)*$C$14</f>
        <v>17797.835810979719</v>
      </c>
      <c r="H1046" s="46"/>
      <c r="I1046" s="41"/>
      <c r="J1046" s="42">
        <f>+VLOOKUP(C1046,'[14]Resumen Peso'!$B$1:$D$65536,3,0)</f>
        <v>13656.730434973324</v>
      </c>
    </row>
    <row r="1047" spans="1:10" x14ac:dyDescent="0.25">
      <c r="A1047" s="26"/>
      <c r="B1047" s="34">
        <f t="shared" si="16"/>
        <v>1031</v>
      </c>
      <c r="C1047" s="35" t="s">
        <v>1051</v>
      </c>
      <c r="D1047" s="36" t="str">
        <f>+"Torre de ángulo mayor tipo B"&amp;IF(MID(C1047,3,3)="220","C",IF(MID(C1047,3,3)="138","S",""))&amp;IF(MID(C1047,10,1)="D",2,1)&amp;" (65°)Tipo B"&amp;IF(MID(C1047,3,3)="220","C",IF(MID(C1047,3,3)="138","S",""))&amp;IF(MID(C1047,10,1)="D",2,1)&amp;RIGHT(C1047,2)</f>
        <v>Torre de ángulo mayor tipo BC1 (65°)Tipo BC1-3</v>
      </c>
      <c r="E1047" s="37" t="s">
        <v>2918</v>
      </c>
      <c r="F1047" s="38">
        <v>0</v>
      </c>
      <c r="G1047" s="39">
        <f>VLOOKUP(C1047,'[14]Resumen Peso'!$B$1:$D$65536,3,0)*$C$14</f>
        <v>19690.851847027985</v>
      </c>
      <c r="H1047" s="46"/>
      <c r="I1047" s="41"/>
      <c r="J1047" s="42">
        <f>+VLOOKUP(C1047,'[14]Resumen Peso'!$B$1:$D$65536,3,0)</f>
        <v>15109.289610591981</v>
      </c>
    </row>
    <row r="1048" spans="1:10" x14ac:dyDescent="0.25">
      <c r="A1048" s="26"/>
      <c r="B1048" s="34">
        <f t="shared" si="16"/>
        <v>1032</v>
      </c>
      <c r="C1048" s="35" t="s">
        <v>1052</v>
      </c>
      <c r="D1048" s="36" t="str">
        <f>+"Torre de ángulo mayor tipo B"&amp;IF(MID(C1048,3,3)="220","C",IF(MID(C1048,3,3)="138","S",""))&amp;IF(MID(C1048,10,1)="D",2,1)&amp;" (65°)Tipo B"&amp;IF(MID(C1048,3,3)="220","C",IF(MID(C1048,3,3)="138","S",""))&amp;IF(MID(C1048,10,1)="D",2,1)&amp;RIGHT(C1048,2)</f>
        <v>Torre de ángulo mayor tipo BC1 (65°)Tipo BC1±0</v>
      </c>
      <c r="E1048" s="37" t="s">
        <v>2918</v>
      </c>
      <c r="F1048" s="38">
        <v>0</v>
      </c>
      <c r="G1048" s="39">
        <f>VLOOKUP(C1048,'[14]Resumen Peso'!$B$1:$D$65536,3,0)*$C$14</f>
        <v>21927.451945465462</v>
      </c>
      <c r="H1048" s="46"/>
      <c r="I1048" s="41"/>
      <c r="J1048" s="42">
        <f>+VLOOKUP(C1048,'[14]Resumen Peso'!$B$1:$D$65536,3,0)</f>
        <v>16825.489544089065</v>
      </c>
    </row>
    <row r="1049" spans="1:10" x14ac:dyDescent="0.25">
      <c r="A1049" s="26"/>
      <c r="B1049" s="34">
        <f t="shared" si="16"/>
        <v>1033</v>
      </c>
      <c r="C1049" s="35" t="s">
        <v>1053</v>
      </c>
      <c r="D1049" s="36" t="str">
        <f>+"Torre de ángulo mayor tipo B"&amp;IF(MID(C1049,3,3)="220","C",IF(MID(C1049,3,3)="138","S",""))&amp;IF(MID(C1049,10,1)="D",2,1)&amp;" (65°)Tipo B"&amp;IF(MID(C1049,3,3)="220","C",IF(MID(C1049,3,3)="138","S",""))&amp;IF(MID(C1049,10,1)="D",2,1)&amp;RIGHT(C1049,2)</f>
        <v>Torre de ángulo mayor tipo BC1 (65°)Tipo BC1+3</v>
      </c>
      <c r="E1049" s="37" t="s">
        <v>2918</v>
      </c>
      <c r="F1049" s="38">
        <v>0</v>
      </c>
      <c r="G1049" s="39">
        <f>VLOOKUP(C1049,'[14]Resumen Peso'!$B$1:$D$65536,3,0)*$C$14</f>
        <v>24558.746178921323</v>
      </c>
      <c r="H1049" s="46"/>
      <c r="I1049" s="41"/>
      <c r="J1049" s="42">
        <f>+VLOOKUP(C1049,'[14]Resumen Peso'!$B$1:$D$65536,3,0)</f>
        <v>18844.548289379756</v>
      </c>
    </row>
    <row r="1050" spans="1:10" x14ac:dyDescent="0.25">
      <c r="A1050" s="26"/>
      <c r="B1050" s="34">
        <f t="shared" si="16"/>
        <v>1034</v>
      </c>
      <c r="C1050" s="35" t="s">
        <v>1054</v>
      </c>
      <c r="D1050" s="36" t="str">
        <f>+"Torre de anclaje, retención intermedia y terminal (15°) Tipo R"&amp;IF(MID(C1050,3,3)="220","C",IF(MID(C1050,3,3)="138","S",""))&amp;IF(MID(C1050,10,1)="D",2,1)&amp;RIGHT(C1050,2)</f>
        <v>Torre de anclaje, retención intermedia y terminal (15°) Tipo RC1-3</v>
      </c>
      <c r="E1050" s="37" t="s">
        <v>2918</v>
      </c>
      <c r="F1050" s="38">
        <v>0</v>
      </c>
      <c r="G1050" s="39">
        <f>VLOOKUP(C1050,'[14]Resumen Peso'!$B$1:$D$65536,3,0)*$C$14</f>
        <v>25353.243545261364</v>
      </c>
      <c r="H1050" s="46"/>
      <c r="I1050" s="41"/>
      <c r="J1050" s="42">
        <f>+VLOOKUP(C1050,'[14]Resumen Peso'!$B$1:$D$65536,3,0)</f>
        <v>19454.18625203073</v>
      </c>
    </row>
    <row r="1051" spans="1:10" x14ac:dyDescent="0.25">
      <c r="A1051" s="26"/>
      <c r="B1051" s="34">
        <f t="shared" si="16"/>
        <v>1035</v>
      </c>
      <c r="C1051" s="35" t="s">
        <v>1055</v>
      </c>
      <c r="D1051" s="36" t="str">
        <f>+"Torre de anclaje, retención intermedia y terminal (15°) Tipo R"&amp;IF(MID(C1051,3,3)="220","C",IF(MID(C1051,3,3)="138","S",""))&amp;IF(MID(C1051,10,1)="D",2,1)&amp;RIGHT(C1051,2)</f>
        <v>Torre de anclaje, retención intermedia y terminal (15°) Tipo RC1±0</v>
      </c>
      <c r="E1051" s="37" t="s">
        <v>2918</v>
      </c>
      <c r="F1051" s="38">
        <v>0</v>
      </c>
      <c r="G1051" s="39">
        <f>VLOOKUP(C1051,'[14]Resumen Peso'!$B$1:$D$65536,3,0)*$C$14</f>
        <v>28264.485557704978</v>
      </c>
      <c r="H1051" s="46"/>
      <c r="I1051" s="41"/>
      <c r="J1051" s="42">
        <f>+VLOOKUP(C1051,'[14]Resumen Peso'!$B$1:$D$65536,3,0)</f>
        <v>21688.056022330802</v>
      </c>
    </row>
    <row r="1052" spans="1:10" x14ac:dyDescent="0.25">
      <c r="A1052" s="26"/>
      <c r="B1052" s="34">
        <f t="shared" si="16"/>
        <v>1036</v>
      </c>
      <c r="C1052" s="35" t="s">
        <v>1056</v>
      </c>
      <c r="D1052" s="36" t="str">
        <f>+"Torre de anclaje, retención intermedia y terminal (15°) Tipo R"&amp;IF(MID(C1052,3,3)="220","C",IF(MID(C1052,3,3)="138","S",""))&amp;IF(MID(C1052,10,1)="D",2,1)&amp;RIGHT(C1052,2)</f>
        <v>Torre de anclaje, retención intermedia y terminal (15°) Tipo RC1+3</v>
      </c>
      <c r="E1052" s="37" t="s">
        <v>2918</v>
      </c>
      <c r="F1052" s="38">
        <v>0</v>
      </c>
      <c r="G1052" s="39">
        <f>VLOOKUP(C1052,'[14]Resumen Peso'!$B$1:$D$65536,3,0)*$C$14</f>
        <v>31175.727570148592</v>
      </c>
      <c r="H1052" s="46"/>
      <c r="I1052" s="41"/>
      <c r="J1052" s="42">
        <f>+VLOOKUP(C1052,'[14]Resumen Peso'!$B$1:$D$65536,3,0)</f>
        <v>23921.925792630875</v>
      </c>
    </row>
    <row r="1053" spans="1:10" x14ac:dyDescent="0.25">
      <c r="A1053" s="26"/>
      <c r="B1053" s="34">
        <f t="shared" si="16"/>
        <v>1037</v>
      </c>
      <c r="C1053" s="35" t="s">
        <v>1057</v>
      </c>
      <c r="D1053" s="36" t="str">
        <f>+"Torre de suspensión tipo S"&amp;IF(MID(C1053,3,3)="220","C",IF(MID(C1053,3,3)="138","S",""))&amp;IF(MID(C1053,10,1)="D",2,1)&amp;" (5°)Tipo S"&amp;IF(MID(C1053,3,3)="220","C",IF(MID(C1053,3,3)="138","S",""))&amp;IF(MID(C1053,10,1)="D",2,1)&amp;RIGHT(C1053,2)</f>
        <v>Torre de suspensión tipo SC2 (5°)Tipo SC2-6</v>
      </c>
      <c r="E1053" s="37" t="s">
        <v>2918</v>
      </c>
      <c r="F1053" s="38">
        <v>0</v>
      </c>
      <c r="G1053" s="39">
        <f>VLOOKUP(C1053,'[14]Resumen Peso'!$B$1:$D$65536,3,0)*$C$14</f>
        <v>11317.066271621432</v>
      </c>
      <c r="H1053" s="46"/>
      <c r="I1053" s="41"/>
      <c r="J1053" s="42">
        <f>+VLOOKUP(C1053,'[14]Resumen Peso'!$B$1:$D$65536,3,0)</f>
        <v>8683.8717374230418</v>
      </c>
    </row>
    <row r="1054" spans="1:10" x14ac:dyDescent="0.25">
      <c r="A1054" s="26"/>
      <c r="B1054" s="34">
        <f t="shared" si="16"/>
        <v>1038</v>
      </c>
      <c r="C1054" s="35" t="s">
        <v>1058</v>
      </c>
      <c r="D1054" s="36" t="str">
        <f>+"Torre de suspensión tipo S"&amp;IF(MID(C1054,3,3)="220","C",IF(MID(C1054,3,3)="138","S",""))&amp;IF(MID(C1054,10,1)="D",2,1)&amp;" (5°)Tipo S"&amp;IF(MID(C1054,3,3)="220","C",IF(MID(C1054,3,3)="138","S",""))&amp;IF(MID(C1054,10,1)="D",2,1)&amp;RIGHT(C1054,2)</f>
        <v>Torre de suspensión tipo SC2 (5°)Tipo SC2-3</v>
      </c>
      <c r="E1054" s="37" t="s">
        <v>2918</v>
      </c>
      <c r="F1054" s="38">
        <v>0</v>
      </c>
      <c r="G1054" s="39">
        <f>VLOOKUP(C1054,'[14]Resumen Peso'!$B$1:$D$65536,3,0)*$C$14</f>
        <v>12948.355103566864</v>
      </c>
      <c r="H1054" s="46"/>
      <c r="I1054" s="41"/>
      <c r="J1054" s="42">
        <f>+VLOOKUP(C1054,'[14]Resumen Peso'!$B$1:$D$65536,3,0)</f>
        <v>9935.6009968714079</v>
      </c>
    </row>
    <row r="1055" spans="1:10" x14ac:dyDescent="0.25">
      <c r="A1055" s="26"/>
      <c r="B1055" s="34">
        <f t="shared" si="16"/>
        <v>1039</v>
      </c>
      <c r="C1055" s="35" t="s">
        <v>1059</v>
      </c>
      <c r="D1055" s="36" t="str">
        <f>+"Torre de suspensión tipo S"&amp;IF(MID(C1055,3,3)="220","C",IF(MID(C1055,3,3)="138","S",""))&amp;IF(MID(C1055,10,1)="D",2,1)&amp;" (5°)Tipo S"&amp;IF(MID(C1055,3,3)="220","C",IF(MID(C1055,3,3)="138","S",""))&amp;IF(MID(C1055,10,1)="D",2,1)&amp;RIGHT(C1055,2)</f>
        <v>Torre de suspensión tipo SC2 (5°)Tipo SC2±0</v>
      </c>
      <c r="E1055" s="37" t="s">
        <v>2918</v>
      </c>
      <c r="F1055" s="38">
        <v>0</v>
      </c>
      <c r="G1055" s="39">
        <f>VLOOKUP(C1055,'[14]Resumen Peso'!$B$1:$D$65536,3,0)*$C$14</f>
        <v>14565.07885665564</v>
      </c>
      <c r="H1055" s="46"/>
      <c r="I1055" s="41"/>
      <c r="J1055" s="42">
        <f>+VLOOKUP(C1055,'[14]Resumen Peso'!$B$1:$D$65536,3,0)</f>
        <v>11176.154102217557</v>
      </c>
    </row>
    <row r="1056" spans="1:10" x14ac:dyDescent="0.25">
      <c r="A1056" s="26"/>
      <c r="B1056" s="34">
        <f t="shared" si="16"/>
        <v>1040</v>
      </c>
      <c r="C1056" s="35" t="s">
        <v>1060</v>
      </c>
      <c r="D1056" s="36" t="str">
        <f>+"Torre de suspensión tipo S"&amp;IF(MID(C1056,3,3)="220","C",IF(MID(C1056,3,3)="138","S",""))&amp;IF(MID(C1056,10,1)="D",2,1)&amp;" (5°)Tipo S"&amp;IF(MID(C1056,3,3)="220","C",IF(MID(C1056,3,3)="138","S",""))&amp;IF(MID(C1056,10,1)="D",2,1)&amp;RIGHT(C1056,2)</f>
        <v>Torre de suspensión tipo SC2 (5°)Tipo SC2+3</v>
      </c>
      <c r="E1056" s="37" t="s">
        <v>2918</v>
      </c>
      <c r="F1056" s="38">
        <v>0</v>
      </c>
      <c r="G1056" s="39">
        <f>VLOOKUP(C1056,'[14]Resumen Peso'!$B$1:$D$65536,3,0)*$C$14</f>
        <v>16167.237530887762</v>
      </c>
      <c r="H1056" s="46"/>
      <c r="I1056" s="41"/>
      <c r="J1056" s="42">
        <f>+VLOOKUP(C1056,'[14]Resumen Peso'!$B$1:$D$65536,3,0)</f>
        <v>12405.531053461489</v>
      </c>
    </row>
    <row r="1057" spans="1:10" x14ac:dyDescent="0.25">
      <c r="A1057" s="26"/>
      <c r="B1057" s="34">
        <f t="shared" si="16"/>
        <v>1041</v>
      </c>
      <c r="C1057" s="35" t="s">
        <v>1061</v>
      </c>
      <c r="D1057" s="36" t="str">
        <f>+"Torre de suspensión tipo S"&amp;IF(MID(C1057,3,3)="220","C",IF(MID(C1057,3,3)="138","S",""))&amp;IF(MID(C1057,10,1)="D",2,1)&amp;" (5°)Tipo S"&amp;IF(MID(C1057,3,3)="220","C",IF(MID(C1057,3,3)="138","S",""))&amp;IF(MID(C1057,10,1)="D",2,1)&amp;RIGHT(C1057,2)</f>
        <v>Torre de suspensión tipo SC2 (5°)Tipo SC2+6</v>
      </c>
      <c r="E1057" s="37" t="s">
        <v>2918</v>
      </c>
      <c r="F1057" s="38">
        <v>0</v>
      </c>
      <c r="G1057" s="39">
        <f>VLOOKUP(C1057,'[14]Resumen Peso'!$B$1:$D$65536,3,0)*$C$14</f>
        <v>17769.39620511988</v>
      </c>
      <c r="H1057" s="46"/>
      <c r="I1057" s="41"/>
      <c r="J1057" s="42">
        <f>+VLOOKUP(C1057,'[14]Resumen Peso'!$B$1:$D$65536,3,0)</f>
        <v>13634.908004705419</v>
      </c>
    </row>
    <row r="1058" spans="1:10" x14ac:dyDescent="0.25">
      <c r="A1058" s="26"/>
      <c r="B1058" s="34">
        <f t="shared" si="16"/>
        <v>1042</v>
      </c>
      <c r="C1058" s="35" t="s">
        <v>1062</v>
      </c>
      <c r="D1058" s="36" t="str">
        <f>+"Torre de ángulo menor tipo A"&amp;IF(MID(C1058,3,3)="220","C",IF(MID(C1058,3,3)="138","S",""))&amp;IF(MID(C1058,10,1)="D",2,1)&amp;" (30°)Tipo A"&amp;IF(MID(C1058,3,3)="220","C",IF(MID(C1058,3,3)="138","S",""))&amp;IF(MID(C1058,10,1)="D",2,1)&amp;RIGHT(C1058,2)</f>
        <v>Torre de ángulo menor tipo AC2 (30°)Tipo AC2-3</v>
      </c>
      <c r="E1058" s="37" t="s">
        <v>2918</v>
      </c>
      <c r="F1058" s="38">
        <v>0</v>
      </c>
      <c r="G1058" s="39">
        <f>VLOOKUP(C1058,'[14]Resumen Peso'!$B$1:$D$65536,3,0)*$C$14</f>
        <v>19920.920523667341</v>
      </c>
      <c r="H1058" s="46"/>
      <c r="I1058" s="41"/>
      <c r="J1058" s="42">
        <f>+VLOOKUP(C1058,'[14]Resumen Peso'!$B$1:$D$65536,3,0)</f>
        <v>15285.827136376793</v>
      </c>
    </row>
    <row r="1059" spans="1:10" x14ac:dyDescent="0.25">
      <c r="A1059" s="26"/>
      <c r="B1059" s="34">
        <f t="shared" si="16"/>
        <v>1043</v>
      </c>
      <c r="C1059" s="35" t="s">
        <v>1063</v>
      </c>
      <c r="D1059" s="36" t="str">
        <f>+"Torre de ángulo menor tipo A"&amp;IF(MID(C1059,3,3)="220","C",IF(MID(C1059,3,3)="138","S",""))&amp;IF(MID(C1059,10,1)="D",2,1)&amp;" (30°)Tipo A"&amp;IF(MID(C1059,3,3)="220","C",IF(MID(C1059,3,3)="138","S",""))&amp;IF(MID(C1059,10,1)="D",2,1)&amp;RIGHT(C1059,2)</f>
        <v>Torre de ángulo menor tipo AC2 (30°)Tipo AC2±0</v>
      </c>
      <c r="E1059" s="37" t="s">
        <v>2918</v>
      </c>
      <c r="F1059" s="38">
        <v>0</v>
      </c>
      <c r="G1059" s="39">
        <f>VLOOKUP(C1059,'[14]Resumen Peso'!$B$1:$D$65536,3,0)*$C$14</f>
        <v>22109.789704403262</v>
      </c>
      <c r="H1059" s="46"/>
      <c r="I1059" s="41"/>
      <c r="J1059" s="42">
        <f>+VLOOKUP(C1059,'[14]Resumen Peso'!$B$1:$D$65536,3,0)</f>
        <v>16965.401927166251</v>
      </c>
    </row>
    <row r="1060" spans="1:10" x14ac:dyDescent="0.25">
      <c r="A1060" s="26"/>
      <c r="B1060" s="34">
        <f t="shared" si="16"/>
        <v>1044</v>
      </c>
      <c r="C1060" s="35" t="s">
        <v>1064</v>
      </c>
      <c r="D1060" s="36" t="str">
        <f>+"Torre de ángulo menor tipo A"&amp;IF(MID(C1060,3,3)="220","C",IF(MID(C1060,3,3)="138","S",""))&amp;IF(MID(C1060,10,1)="D",2,1)&amp;" (30°)Tipo A"&amp;IF(MID(C1060,3,3)="220","C",IF(MID(C1060,3,3)="138","S",""))&amp;IF(MID(C1060,10,1)="D",2,1)&amp;RIGHT(C1060,2)</f>
        <v>Torre de ángulo menor tipo AC2 (30°)Tipo AC2+3</v>
      </c>
      <c r="E1060" s="37" t="s">
        <v>2918</v>
      </c>
      <c r="F1060" s="38">
        <v>0</v>
      </c>
      <c r="G1060" s="39">
        <f>VLOOKUP(C1060,'[14]Resumen Peso'!$B$1:$D$65536,3,0)*$C$14</f>
        <v>24298.658885139183</v>
      </c>
      <c r="H1060" s="46"/>
      <c r="I1060" s="41"/>
      <c r="J1060" s="42">
        <f>+VLOOKUP(C1060,'[14]Resumen Peso'!$B$1:$D$65536,3,0)</f>
        <v>18644.976717955709</v>
      </c>
    </row>
    <row r="1061" spans="1:10" x14ac:dyDescent="0.25">
      <c r="A1061" s="26"/>
      <c r="B1061" s="34">
        <f t="shared" si="16"/>
        <v>1045</v>
      </c>
      <c r="C1061" s="35" t="s">
        <v>1065</v>
      </c>
      <c r="D1061" s="36" t="str">
        <f>+"Torre de ángulo mayor tipo B"&amp;IF(MID(C1061,3,3)="220","C",IF(MID(C1061,3,3)="138","S",""))&amp;IF(MID(C1061,10,1)="D",2,1)&amp;" (65°)Tipo B"&amp;IF(MID(C1061,3,3)="220","C",IF(MID(C1061,3,3)="138","S",""))&amp;IF(MID(C1061,10,1)="D",2,1)&amp;RIGHT(C1061,2)</f>
        <v>Torre de ángulo mayor tipo BC2 (65°)Tipo BC2-3</v>
      </c>
      <c r="E1061" s="37" t="s">
        <v>2918</v>
      </c>
      <c r="F1061" s="38">
        <v>0</v>
      </c>
      <c r="G1061" s="39">
        <f>VLOOKUP(C1061,'[14]Resumen Peso'!$B$1:$D$65536,3,0)*$C$14</f>
        <v>26883.116423266292</v>
      </c>
      <c r="H1061" s="46"/>
      <c r="I1061" s="41"/>
      <c r="J1061" s="42">
        <f>+VLOOKUP(C1061,'[14]Resumen Peso'!$B$1:$D$65536,3,0)</f>
        <v>20628.09648002603</v>
      </c>
    </row>
    <row r="1062" spans="1:10" x14ac:dyDescent="0.25">
      <c r="A1062" s="26"/>
      <c r="B1062" s="34">
        <f t="shared" si="16"/>
        <v>1046</v>
      </c>
      <c r="C1062" s="35" t="s">
        <v>1066</v>
      </c>
      <c r="D1062" s="36" t="str">
        <f>+"Torre de ángulo mayor tipo B"&amp;IF(MID(C1062,3,3)="220","C",IF(MID(C1062,3,3)="138","S",""))&amp;IF(MID(C1062,10,1)="D",2,1)&amp;" (65°)Tipo B"&amp;IF(MID(C1062,3,3)="220","C",IF(MID(C1062,3,3)="138","S",""))&amp;IF(MID(C1062,10,1)="D",2,1)&amp;RIGHT(C1062,2)</f>
        <v>Torre de ángulo mayor tipo BC2 (65°)Tipo BC2±0</v>
      </c>
      <c r="E1062" s="37" t="s">
        <v>2918</v>
      </c>
      <c r="F1062" s="38">
        <v>0</v>
      </c>
      <c r="G1062" s="39">
        <f>VLOOKUP(C1062,'[14]Resumen Peso'!$B$1:$D$65536,3,0)*$C$14</f>
        <v>29936.655259762018</v>
      </c>
      <c r="H1062" s="46"/>
      <c r="I1062" s="41"/>
      <c r="J1062" s="42">
        <f>+VLOOKUP(C1062,'[14]Resumen Peso'!$B$1:$D$65536,3,0)</f>
        <v>22971.154209383105</v>
      </c>
    </row>
    <row r="1063" spans="1:10" x14ac:dyDescent="0.25">
      <c r="A1063" s="26"/>
      <c r="B1063" s="34">
        <f t="shared" si="16"/>
        <v>1047</v>
      </c>
      <c r="C1063" s="35" t="s">
        <v>1067</v>
      </c>
      <c r="D1063" s="36" t="str">
        <f>+"Torre de ángulo mayor tipo B"&amp;IF(MID(C1063,3,3)="220","C",IF(MID(C1063,3,3)="138","S",""))&amp;IF(MID(C1063,10,1)="D",2,1)&amp;" (65°)Tipo B"&amp;IF(MID(C1063,3,3)="220","C",IF(MID(C1063,3,3)="138","S",""))&amp;IF(MID(C1063,10,1)="D",2,1)&amp;RIGHT(C1063,2)</f>
        <v>Torre de ángulo mayor tipo BC2 (65°)Tipo BC2+3</v>
      </c>
      <c r="E1063" s="37" t="s">
        <v>2918</v>
      </c>
      <c r="F1063" s="38">
        <v>0</v>
      </c>
      <c r="G1063" s="39">
        <f>VLOOKUP(C1063,'[14]Resumen Peso'!$B$1:$D$65536,3,0)*$C$14</f>
        <v>33529.053890933465</v>
      </c>
      <c r="H1063" s="46"/>
      <c r="I1063" s="41"/>
      <c r="J1063" s="42">
        <f>+VLOOKUP(C1063,'[14]Resumen Peso'!$B$1:$D$65536,3,0)</f>
        <v>25727.692714509081</v>
      </c>
    </row>
    <row r="1064" spans="1:10" x14ac:dyDescent="0.25">
      <c r="A1064" s="26"/>
      <c r="B1064" s="34">
        <f t="shared" si="16"/>
        <v>1048</v>
      </c>
      <c r="C1064" s="35" t="s">
        <v>1068</v>
      </c>
      <c r="D1064" s="36" t="str">
        <f>+"Torre de anclaje, retención intermedia y terminal (15°) Tipo R"&amp;IF(MID(C1064,3,3)="220","C",IF(MID(C1064,3,3)="138","S",""))&amp;IF(MID(C1064,10,1)="D",2,1)&amp;RIGHT(C1064,2)</f>
        <v>Torre de anclaje, retención intermedia y terminal (15°) Tipo RC2-3</v>
      </c>
      <c r="E1064" s="37" t="s">
        <v>2918</v>
      </c>
      <c r="F1064" s="38">
        <v>0</v>
      </c>
      <c r="G1064" s="39">
        <f>VLOOKUP(C1064,'[14]Resumen Peso'!$B$1:$D$65536,3,0)*$C$14</f>
        <v>34613.748720960415</v>
      </c>
      <c r="H1064" s="46"/>
      <c r="I1064" s="41"/>
      <c r="J1064" s="42">
        <f>+VLOOKUP(C1064,'[14]Resumen Peso'!$B$1:$D$65536,3,0)</f>
        <v>26560.006544977656</v>
      </c>
    </row>
    <row r="1065" spans="1:10" x14ac:dyDescent="0.25">
      <c r="A1065" s="26"/>
      <c r="B1065" s="34">
        <f t="shared" si="16"/>
        <v>1049</v>
      </c>
      <c r="C1065" s="35" t="s">
        <v>1069</v>
      </c>
      <c r="D1065" s="36" t="str">
        <f>+"Torre de anclaje, retención intermedia y terminal (15°) Tipo R"&amp;IF(MID(C1065,3,3)="220","C",IF(MID(C1065,3,3)="138","S",""))&amp;IF(MID(C1065,10,1)="D",2,1)&amp;RIGHT(C1065,2)</f>
        <v>Torre de anclaje, retención intermedia y terminal (15°) Tipo RC2±0</v>
      </c>
      <c r="E1065" s="37" t="s">
        <v>2918</v>
      </c>
      <c r="F1065" s="38">
        <v>0</v>
      </c>
      <c r="G1065" s="39">
        <f>VLOOKUP(C1065,'[14]Resumen Peso'!$B$1:$D$65536,3,0)*$C$14</f>
        <v>38588.348629833243</v>
      </c>
      <c r="H1065" s="46"/>
      <c r="I1065" s="41"/>
      <c r="J1065" s="42">
        <f>+VLOOKUP(C1065,'[14]Resumen Peso'!$B$1:$D$65536,3,0)</f>
        <v>29609.817775894822</v>
      </c>
    </row>
    <row r="1066" spans="1:10" x14ac:dyDescent="0.25">
      <c r="A1066" s="26"/>
      <c r="B1066" s="34">
        <f t="shared" si="16"/>
        <v>1050</v>
      </c>
      <c r="C1066" s="35" t="s">
        <v>1070</v>
      </c>
      <c r="D1066" s="36" t="str">
        <f>+"Torre de anclaje, retención intermedia y terminal (15°) Tipo R"&amp;IF(MID(C1066,3,3)="220","C",IF(MID(C1066,3,3)="138","S",""))&amp;IF(MID(C1066,10,1)="D",2,1)&amp;RIGHT(C1066,2)</f>
        <v>Torre de anclaje, retención intermedia y terminal (15°) Tipo RC2+3</v>
      </c>
      <c r="E1066" s="37" t="s">
        <v>2918</v>
      </c>
      <c r="F1066" s="38">
        <v>0</v>
      </c>
      <c r="G1066" s="39">
        <f>VLOOKUP(C1066,'[14]Resumen Peso'!$B$1:$D$65536,3,0)*$C$14</f>
        <v>42562.948538706063</v>
      </c>
      <c r="H1066" s="46"/>
      <c r="I1066" s="41"/>
      <c r="J1066" s="42">
        <f>+VLOOKUP(C1066,'[14]Resumen Peso'!$B$1:$D$65536,3,0)</f>
        <v>32659.629006811989</v>
      </c>
    </row>
    <row r="1067" spans="1:10" x14ac:dyDescent="0.25">
      <c r="A1067" s="26"/>
      <c r="B1067" s="34">
        <f t="shared" si="16"/>
        <v>1051</v>
      </c>
      <c r="C1067" s="35" t="s">
        <v>1071</v>
      </c>
      <c r="D1067" s="36" t="str">
        <f>+"Torre de suspensión tipo S"&amp;IF(MID(C1067,3,3)="220","C",IF(MID(C1067,3,3)="138","S",""))&amp;IF(MID(C1067,10,1)="D",2,1)&amp;" (5°)Tipo S"&amp;IF(MID(C1067,3,3)="220","C",IF(MID(C1067,3,3)="138","S",""))&amp;IF(MID(C1067,10,1)="D",2,1)&amp;RIGHT(C1067,2)</f>
        <v>Torre de suspensión tipo SC2 (5°)Tipo SC2-6</v>
      </c>
      <c r="E1067" s="37" t="s">
        <v>2918</v>
      </c>
      <c r="F1067" s="38">
        <v>0</v>
      </c>
      <c r="G1067" s="39">
        <f>VLOOKUP(C1067,'[14]Resumen Peso'!$B$1:$D$65536,3,0)*$C$14</f>
        <v>10628.982274649434</v>
      </c>
      <c r="H1067" s="46"/>
      <c r="I1067" s="41"/>
      <c r="J1067" s="42">
        <f>+VLOOKUP(C1067,'[14]Resumen Peso'!$B$1:$D$65536,3,0)</f>
        <v>8155.8874497228217</v>
      </c>
    </row>
    <row r="1068" spans="1:10" x14ac:dyDescent="0.25">
      <c r="A1068" s="26"/>
      <c r="B1068" s="34">
        <f t="shared" si="16"/>
        <v>1052</v>
      </c>
      <c r="C1068" s="35" t="s">
        <v>1072</v>
      </c>
      <c r="D1068" s="36" t="str">
        <f>+"Torre de suspensión tipo S"&amp;IF(MID(C1068,3,3)="220","C",IF(MID(C1068,3,3)="138","S",""))&amp;IF(MID(C1068,10,1)="D",2,1)&amp;" (5°)Tipo S"&amp;IF(MID(C1068,3,3)="220","C",IF(MID(C1068,3,3)="138","S",""))&amp;IF(MID(C1068,10,1)="D",2,1)&amp;RIGHT(C1068,2)</f>
        <v>Torre de suspensión tipo SC2 (5°)Tipo SC2-3</v>
      </c>
      <c r="E1068" s="37" t="s">
        <v>2918</v>
      </c>
      <c r="F1068" s="38">
        <v>0</v>
      </c>
      <c r="G1068" s="39">
        <f>VLOOKUP(C1068,'[14]Resumen Peso'!$B$1:$D$65536,3,0)*$C$14</f>
        <v>12161.087827752051</v>
      </c>
      <c r="H1068" s="46"/>
      <c r="I1068" s="41"/>
      <c r="J1068" s="42">
        <f>+VLOOKUP(C1068,'[14]Resumen Peso'!$B$1:$D$65536,3,0)</f>
        <v>9331.510865899083</v>
      </c>
    </row>
    <row r="1069" spans="1:10" x14ac:dyDescent="0.25">
      <c r="A1069" s="26"/>
      <c r="B1069" s="34">
        <f t="shared" si="16"/>
        <v>1053</v>
      </c>
      <c r="C1069" s="35" t="s">
        <v>1073</v>
      </c>
      <c r="D1069" s="36" t="str">
        <f>+"Torre de suspensión tipo S"&amp;IF(MID(C1069,3,3)="220","C",IF(MID(C1069,3,3)="138","S",""))&amp;IF(MID(C1069,10,1)="D",2,1)&amp;" (5°)Tipo S"&amp;IF(MID(C1069,3,3)="220","C",IF(MID(C1069,3,3)="138","S",""))&amp;IF(MID(C1069,10,1)="D",2,1)&amp;RIGHT(C1069,2)</f>
        <v>Torre de suspensión tipo SC2 (5°)Tipo SC2±0</v>
      </c>
      <c r="E1069" s="37" t="s">
        <v>2918</v>
      </c>
      <c r="F1069" s="38">
        <v>0</v>
      </c>
      <c r="G1069" s="39">
        <f>VLOOKUP(C1069,'[14]Resumen Peso'!$B$1:$D$65536,3,0)*$C$14</f>
        <v>13679.513866987687</v>
      </c>
      <c r="H1069" s="46"/>
      <c r="I1069" s="41"/>
      <c r="J1069" s="42">
        <f>+VLOOKUP(C1069,'[14]Resumen Peso'!$B$1:$D$65536,3,0)</f>
        <v>10496.637644430915</v>
      </c>
    </row>
    <row r="1070" spans="1:10" x14ac:dyDescent="0.25">
      <c r="A1070" s="26"/>
      <c r="B1070" s="34">
        <f t="shared" si="16"/>
        <v>1054</v>
      </c>
      <c r="C1070" s="35" t="s">
        <v>1074</v>
      </c>
      <c r="D1070" s="36" t="str">
        <f>+"Torre de suspensión tipo S"&amp;IF(MID(C1070,3,3)="220","C",IF(MID(C1070,3,3)="138","S",""))&amp;IF(MID(C1070,10,1)="D",2,1)&amp;" (5°)Tipo S"&amp;IF(MID(C1070,3,3)="220","C",IF(MID(C1070,3,3)="138","S",""))&amp;IF(MID(C1070,10,1)="D",2,1)&amp;RIGHT(C1070,2)</f>
        <v>Torre de suspensión tipo SC2 (5°)Tipo SC2+3</v>
      </c>
      <c r="E1070" s="37" t="s">
        <v>2918</v>
      </c>
      <c r="F1070" s="38">
        <v>0</v>
      </c>
      <c r="G1070" s="39">
        <f>VLOOKUP(C1070,'[14]Resumen Peso'!$B$1:$D$65536,3,0)*$C$14</f>
        <v>15184.260392356335</v>
      </c>
      <c r="H1070" s="46"/>
      <c r="I1070" s="41"/>
      <c r="J1070" s="42">
        <f>+VLOOKUP(C1070,'[14]Resumen Peso'!$B$1:$D$65536,3,0)</f>
        <v>11651.267785318318</v>
      </c>
    </row>
    <row r="1071" spans="1:10" x14ac:dyDescent="0.25">
      <c r="A1071" s="26"/>
      <c r="B1071" s="34">
        <f t="shared" si="16"/>
        <v>1055</v>
      </c>
      <c r="C1071" s="35" t="s">
        <v>1075</v>
      </c>
      <c r="D1071" s="36" t="str">
        <f>+"Torre de suspensión tipo S"&amp;IF(MID(C1071,3,3)="220","C",IF(MID(C1071,3,3)="138","S",""))&amp;IF(MID(C1071,10,1)="D",2,1)&amp;" (5°)Tipo S"&amp;IF(MID(C1071,3,3)="220","C",IF(MID(C1071,3,3)="138","S",""))&amp;IF(MID(C1071,10,1)="D",2,1)&amp;RIGHT(C1071,2)</f>
        <v>Torre de suspensión tipo SC2 (5°)Tipo SC2+6</v>
      </c>
      <c r="E1071" s="37" t="s">
        <v>2918</v>
      </c>
      <c r="F1071" s="38">
        <v>0</v>
      </c>
      <c r="G1071" s="39">
        <f>VLOOKUP(C1071,'[14]Resumen Peso'!$B$1:$D$65536,3,0)*$C$14</f>
        <v>16689.006917724979</v>
      </c>
      <c r="H1071" s="46"/>
      <c r="I1071" s="41"/>
      <c r="J1071" s="42">
        <f>+VLOOKUP(C1071,'[14]Resumen Peso'!$B$1:$D$65536,3,0)</f>
        <v>12805.897926205716</v>
      </c>
    </row>
    <row r="1072" spans="1:10" x14ac:dyDescent="0.25">
      <c r="A1072" s="26"/>
      <c r="B1072" s="34">
        <f t="shared" si="16"/>
        <v>1056</v>
      </c>
      <c r="C1072" s="35" t="s">
        <v>1076</v>
      </c>
      <c r="D1072" s="36" t="str">
        <f>+"Torre de ángulo menor tipo A"&amp;IF(MID(C1072,3,3)="220","C",IF(MID(C1072,3,3)="138","S",""))&amp;IF(MID(C1072,10,1)="D",2,1)&amp;" (30°)Tipo A"&amp;IF(MID(C1072,3,3)="220","C",IF(MID(C1072,3,3)="138","S",""))&amp;IF(MID(C1072,10,1)="D",2,1)&amp;RIGHT(C1072,2)</f>
        <v>Torre de ángulo menor tipo AC2 (30°)Tipo AC2-3</v>
      </c>
      <c r="E1072" s="37" t="s">
        <v>2918</v>
      </c>
      <c r="F1072" s="38">
        <v>0</v>
      </c>
      <c r="G1072" s="39">
        <f>VLOOKUP(C1072,'[14]Resumen Peso'!$B$1:$D$65536,3,0)*$C$14</f>
        <v>18709.717347128666</v>
      </c>
      <c r="H1072" s="46"/>
      <c r="I1072" s="41"/>
      <c r="J1072" s="42">
        <f>+VLOOKUP(C1072,'[14]Resumen Peso'!$B$1:$D$65536,3,0)</f>
        <v>14356.440245765763</v>
      </c>
    </row>
    <row r="1073" spans="1:10" x14ac:dyDescent="0.25">
      <c r="A1073" s="26"/>
      <c r="B1073" s="34">
        <f t="shared" si="16"/>
        <v>1057</v>
      </c>
      <c r="C1073" s="35" t="s">
        <v>1077</v>
      </c>
      <c r="D1073" s="36" t="str">
        <f>+"Torre de ángulo menor tipo A"&amp;IF(MID(C1073,3,3)="220","C",IF(MID(C1073,3,3)="138","S",""))&amp;IF(MID(C1073,10,1)="D",2,1)&amp;" (30°)Tipo A"&amp;IF(MID(C1073,3,3)="220","C",IF(MID(C1073,3,3)="138","S",""))&amp;IF(MID(C1073,10,1)="D",2,1)&amp;RIGHT(C1073,2)</f>
        <v>Torre de ángulo menor tipo AC2 (30°)Tipo AC2±0</v>
      </c>
      <c r="E1073" s="37" t="s">
        <v>2918</v>
      </c>
      <c r="F1073" s="38">
        <v>0</v>
      </c>
      <c r="G1073" s="39">
        <f>VLOOKUP(C1073,'[14]Resumen Peso'!$B$1:$D$65536,3,0)*$C$14</f>
        <v>20765.502050087307</v>
      </c>
      <c r="H1073" s="46"/>
      <c r="I1073" s="41"/>
      <c r="J1073" s="42">
        <f>+VLOOKUP(C1073,'[14]Resumen Peso'!$B$1:$D$65536,3,0)</f>
        <v>15933.895944246129</v>
      </c>
    </row>
    <row r="1074" spans="1:10" x14ac:dyDescent="0.25">
      <c r="A1074" s="26"/>
      <c r="B1074" s="34">
        <f t="shared" si="16"/>
        <v>1058</v>
      </c>
      <c r="C1074" s="35" t="s">
        <v>1078</v>
      </c>
      <c r="D1074" s="36" t="str">
        <f>+"Torre de ángulo menor tipo A"&amp;IF(MID(C1074,3,3)="220","C",IF(MID(C1074,3,3)="138","S",""))&amp;IF(MID(C1074,10,1)="D",2,1)&amp;" (30°)Tipo A"&amp;IF(MID(C1074,3,3)="220","C",IF(MID(C1074,3,3)="138","S",""))&amp;IF(MID(C1074,10,1)="D",2,1)&amp;RIGHT(C1074,2)</f>
        <v>Torre de ángulo menor tipo AC2 (30°)Tipo AC2+3</v>
      </c>
      <c r="E1074" s="37" t="s">
        <v>2918</v>
      </c>
      <c r="F1074" s="38">
        <v>0</v>
      </c>
      <c r="G1074" s="39">
        <f>VLOOKUP(C1074,'[14]Resumen Peso'!$B$1:$D$65536,3,0)*$C$14</f>
        <v>22821.286753045948</v>
      </c>
      <c r="H1074" s="46"/>
      <c r="I1074" s="41"/>
      <c r="J1074" s="42">
        <f>+VLOOKUP(C1074,'[14]Resumen Peso'!$B$1:$D$65536,3,0)</f>
        <v>17511.351642726495</v>
      </c>
    </row>
    <row r="1075" spans="1:10" x14ac:dyDescent="0.25">
      <c r="A1075" s="26"/>
      <c r="B1075" s="34">
        <f t="shared" si="16"/>
        <v>1059</v>
      </c>
      <c r="C1075" s="35" t="s">
        <v>1079</v>
      </c>
      <c r="D1075" s="36" t="str">
        <f>+"Torre de ángulo mayor tipo B"&amp;IF(MID(C1075,3,3)="220","C",IF(MID(C1075,3,3)="138","S",""))&amp;IF(MID(C1075,10,1)="D",2,1)&amp;" (65°)Tipo B"&amp;IF(MID(C1075,3,3)="220","C",IF(MID(C1075,3,3)="138","S",""))&amp;IF(MID(C1075,10,1)="D",2,1)&amp;RIGHT(C1075,2)</f>
        <v>Torre de ángulo mayor tipo BC2 (65°)Tipo BC2-3</v>
      </c>
      <c r="E1075" s="37" t="s">
        <v>2918</v>
      </c>
      <c r="F1075" s="38">
        <v>0</v>
      </c>
      <c r="G1075" s="39">
        <f>VLOOKUP(C1075,'[14]Resumen Peso'!$B$1:$D$65536,3,0)*$C$14</f>
        <v>25248.607818684763</v>
      </c>
      <c r="H1075" s="46"/>
      <c r="I1075" s="41"/>
      <c r="J1075" s="42">
        <f>+VLOOKUP(C1075,'[14]Resumen Peso'!$B$1:$D$65536,3,0)</f>
        <v>19373.896607441318</v>
      </c>
    </row>
    <row r="1076" spans="1:10" x14ac:dyDescent="0.25">
      <c r="A1076" s="26"/>
      <c r="B1076" s="34">
        <f t="shared" si="16"/>
        <v>1060</v>
      </c>
      <c r="C1076" s="35" t="s">
        <v>1080</v>
      </c>
      <c r="D1076" s="36" t="str">
        <f>+"Torre de ángulo mayor tipo B"&amp;IF(MID(C1076,3,3)="220","C",IF(MID(C1076,3,3)="138","S",""))&amp;IF(MID(C1076,10,1)="D",2,1)&amp;" (65°)Tipo B"&amp;IF(MID(C1076,3,3)="220","C",IF(MID(C1076,3,3)="138","S",""))&amp;IF(MID(C1076,10,1)="D",2,1)&amp;RIGHT(C1076,2)</f>
        <v>Torre de ángulo mayor tipo BC2 (65°)Tipo BC2±0</v>
      </c>
      <c r="E1076" s="37" t="s">
        <v>2918</v>
      </c>
      <c r="F1076" s="38">
        <v>0</v>
      </c>
      <c r="G1076" s="39">
        <f>VLOOKUP(C1076,'[14]Resumen Peso'!$B$1:$D$65536,3,0)*$C$14</f>
        <v>28116.48977581822</v>
      </c>
      <c r="H1076" s="46"/>
      <c r="I1076" s="41"/>
      <c r="J1076" s="42">
        <f>+VLOOKUP(C1076,'[14]Resumen Peso'!$B$1:$D$65536,3,0)</f>
        <v>21574.495108509262</v>
      </c>
    </row>
    <row r="1077" spans="1:10" x14ac:dyDescent="0.25">
      <c r="A1077" s="26"/>
      <c r="B1077" s="34">
        <f t="shared" si="16"/>
        <v>1061</v>
      </c>
      <c r="C1077" s="35" t="s">
        <v>1081</v>
      </c>
      <c r="D1077" s="36" t="str">
        <f>+"Torre de ángulo mayor tipo B"&amp;IF(MID(C1077,3,3)="220","C",IF(MID(C1077,3,3)="138","S",""))&amp;IF(MID(C1077,10,1)="D",2,1)&amp;" (65°)Tipo B"&amp;IF(MID(C1077,3,3)="220","C",IF(MID(C1077,3,3)="138","S",""))&amp;IF(MID(C1077,10,1)="D",2,1)&amp;RIGHT(C1077,2)</f>
        <v>Torre de ángulo mayor tipo BC2 (65°)Tipo BC2+3</v>
      </c>
      <c r="E1077" s="37" t="s">
        <v>2918</v>
      </c>
      <c r="F1077" s="38">
        <v>0</v>
      </c>
      <c r="G1077" s="39">
        <f>VLOOKUP(C1077,'[14]Resumen Peso'!$B$1:$D$65536,3,0)*$C$14</f>
        <v>31490.468548916408</v>
      </c>
      <c r="H1077" s="46"/>
      <c r="I1077" s="41"/>
      <c r="J1077" s="42">
        <f>+VLOOKUP(C1077,'[14]Resumen Peso'!$B$1:$D$65536,3,0)</f>
        <v>24163.434521530377</v>
      </c>
    </row>
    <row r="1078" spans="1:10" x14ac:dyDescent="0.25">
      <c r="A1078" s="26"/>
      <c r="B1078" s="34">
        <f t="shared" si="16"/>
        <v>1062</v>
      </c>
      <c r="C1078" s="35" t="s">
        <v>1082</v>
      </c>
      <c r="D1078" s="36" t="str">
        <f>+"Torre de anclaje, retención intermedia y terminal (15°) Tipo R"&amp;IF(MID(C1078,3,3)="220","C",IF(MID(C1078,3,3)="138","S",""))&amp;IF(MID(C1078,10,1)="D",2,1)&amp;RIGHT(C1078,2)</f>
        <v>Torre de anclaje, retención intermedia y terminal (15°) Tipo RC2-3</v>
      </c>
      <c r="E1078" s="37" t="s">
        <v>2918</v>
      </c>
      <c r="F1078" s="38">
        <v>0</v>
      </c>
      <c r="G1078" s="39">
        <f>VLOOKUP(C1078,'[14]Resumen Peso'!$B$1:$D$65536,3,0)*$C$14</f>
        <v>32509.213322963627</v>
      </c>
      <c r="H1078" s="46"/>
      <c r="I1078" s="41"/>
      <c r="J1078" s="42">
        <f>+VLOOKUP(C1078,'[14]Resumen Peso'!$B$1:$D$65536,3,0)</f>
        <v>24945.143202796989</v>
      </c>
    </row>
    <row r="1079" spans="1:10" x14ac:dyDescent="0.25">
      <c r="A1079" s="26"/>
      <c r="B1079" s="34">
        <f t="shared" si="16"/>
        <v>1063</v>
      </c>
      <c r="C1079" s="35" t="s">
        <v>1083</v>
      </c>
      <c r="D1079" s="36" t="str">
        <f>+"Torre de anclaje, retención intermedia y terminal (15°) Tipo R"&amp;IF(MID(C1079,3,3)="220","C",IF(MID(C1079,3,3)="138","S",""))&amp;IF(MID(C1079,10,1)="D",2,1)&amp;RIGHT(C1079,2)</f>
        <v>Torre de anclaje, retención intermedia y terminal (15°) Tipo RC2±0</v>
      </c>
      <c r="E1079" s="37" t="s">
        <v>2918</v>
      </c>
      <c r="F1079" s="38">
        <v>0</v>
      </c>
      <c r="G1079" s="39">
        <f>VLOOKUP(C1079,'[14]Resumen Peso'!$B$1:$D$65536,3,0)*$C$14</f>
        <v>36242.155321029684</v>
      </c>
      <c r="H1079" s="46"/>
      <c r="I1079" s="41"/>
      <c r="J1079" s="42">
        <f>+VLOOKUP(C1079,'[14]Resumen Peso'!$B$1:$D$65536,3,0)</f>
        <v>27809.524194868438</v>
      </c>
    </row>
    <row r="1080" spans="1:10" x14ac:dyDescent="0.25">
      <c r="A1080" s="26"/>
      <c r="B1080" s="34">
        <f t="shared" si="16"/>
        <v>1064</v>
      </c>
      <c r="C1080" s="35" t="s">
        <v>1084</v>
      </c>
      <c r="D1080" s="36" t="str">
        <f>+"Torre de anclaje, retención intermedia y terminal (15°) Tipo R"&amp;IF(MID(C1080,3,3)="220","C",IF(MID(C1080,3,3)="138","S",""))&amp;IF(MID(C1080,10,1)="D",2,1)&amp;RIGHT(C1080,2)</f>
        <v>Torre de anclaje, retención intermedia y terminal (15°) Tipo RC2+3</v>
      </c>
      <c r="E1080" s="37" t="s">
        <v>2918</v>
      </c>
      <c r="F1080" s="38">
        <v>0</v>
      </c>
      <c r="G1080" s="39">
        <f>VLOOKUP(C1080,'[14]Resumen Peso'!$B$1:$D$65536,3,0)*$C$14</f>
        <v>39975.097319095737</v>
      </c>
      <c r="H1080" s="46"/>
      <c r="I1080" s="41"/>
      <c r="J1080" s="42">
        <f>+VLOOKUP(C1080,'[14]Resumen Peso'!$B$1:$D$65536,3,0)</f>
        <v>30673.905186939886</v>
      </c>
    </row>
    <row r="1081" spans="1:10" x14ac:dyDescent="0.25">
      <c r="A1081" s="26"/>
      <c r="B1081" s="34">
        <f t="shared" si="16"/>
        <v>1065</v>
      </c>
      <c r="C1081" s="35" t="s">
        <v>1085</v>
      </c>
      <c r="D1081" s="36" t="str">
        <f>+"Torre de suspensión tipo S"&amp;IF(MID(C1081,3,3)="220","C",IF(MID(C1081,3,3)="138","S",""))&amp;IF(MID(C1081,10,1)="D",2,1)&amp;" (5°)Tipo S"&amp;IF(MID(C1081,3,3)="220","C",IF(MID(C1081,3,3)="138","S",""))&amp;IF(MID(C1081,10,1)="D",2,1)&amp;RIGHT(C1081,2)</f>
        <v>Torre de suspensión tipo SC1 (5°)Tipo SC1-6</v>
      </c>
      <c r="E1081" s="37" t="s">
        <v>2918</v>
      </c>
      <c r="F1081" s="38">
        <v>0</v>
      </c>
      <c r="G1081" s="39">
        <f>VLOOKUP(C1081,'[14]Resumen Peso'!$B$1:$D$65536,3,0)*$C$14</f>
        <v>8198.4414683694395</v>
      </c>
      <c r="H1081" s="46"/>
      <c r="I1081" s="41"/>
      <c r="J1081" s="42">
        <f>+VLOOKUP(C1081,'[14]Resumen Peso'!$B$1:$D$65536,3,0)</f>
        <v>6290.8718964221653</v>
      </c>
    </row>
    <row r="1082" spans="1:10" x14ac:dyDescent="0.25">
      <c r="A1082" s="26"/>
      <c r="B1082" s="34">
        <f t="shared" si="16"/>
        <v>1066</v>
      </c>
      <c r="C1082" s="35" t="s">
        <v>1086</v>
      </c>
      <c r="D1082" s="36" t="str">
        <f>+"Torre de suspensión tipo S"&amp;IF(MID(C1082,3,3)="220","C",IF(MID(C1082,3,3)="138","S",""))&amp;IF(MID(C1082,10,1)="D",2,1)&amp;" (5°)Tipo S"&amp;IF(MID(C1082,3,3)="220","C",IF(MID(C1082,3,3)="138","S",""))&amp;IF(MID(C1082,10,1)="D",2,1)&amp;RIGHT(C1082,2)</f>
        <v>Torre de suspensión tipo SC1 (5°)Tipo SC1-3</v>
      </c>
      <c r="E1082" s="37" t="s">
        <v>2918</v>
      </c>
      <c r="F1082" s="38">
        <v>0</v>
      </c>
      <c r="G1082" s="39">
        <f>VLOOKUP(C1082,'[14]Resumen Peso'!$B$1:$D$65536,3,0)*$C$14</f>
        <v>9380.1987971434137</v>
      </c>
      <c r="H1082" s="46"/>
      <c r="I1082" s="41"/>
      <c r="J1082" s="42">
        <f>+VLOOKUP(C1082,'[14]Resumen Peso'!$B$1:$D$65536,3,0)</f>
        <v>7197.6642418523879</v>
      </c>
    </row>
    <row r="1083" spans="1:10" x14ac:dyDescent="0.25">
      <c r="A1083" s="26"/>
      <c r="B1083" s="34">
        <f t="shared" si="16"/>
        <v>1067</v>
      </c>
      <c r="C1083" s="35" t="s">
        <v>1087</v>
      </c>
      <c r="D1083" s="36" t="str">
        <f>+"Torre de suspensión tipo S"&amp;IF(MID(C1083,3,3)="220","C",IF(MID(C1083,3,3)="138","S",""))&amp;IF(MID(C1083,10,1)="D",2,1)&amp;" (5°)Tipo S"&amp;IF(MID(C1083,3,3)="220","C",IF(MID(C1083,3,3)="138","S",""))&amp;IF(MID(C1083,10,1)="D",2,1)&amp;RIGHT(C1083,2)</f>
        <v>Torre de suspensión tipo SC1 (5°)Tipo SC1±0</v>
      </c>
      <c r="E1083" s="37" t="s">
        <v>2918</v>
      </c>
      <c r="F1083" s="38">
        <v>0</v>
      </c>
      <c r="G1083" s="39">
        <f>VLOOKUP(C1083,'[14]Resumen Peso'!$B$1:$D$65536,3,0)*$C$14</f>
        <v>10551.404721196192</v>
      </c>
      <c r="H1083" s="46"/>
      <c r="I1083" s="41"/>
      <c r="J1083" s="42">
        <f>+VLOOKUP(C1083,'[14]Resumen Peso'!$B$1:$D$65536,3,0)</f>
        <v>8096.3602270555539</v>
      </c>
    </row>
    <row r="1084" spans="1:10" x14ac:dyDescent="0.25">
      <c r="A1084" s="26"/>
      <c r="B1084" s="34">
        <f t="shared" si="16"/>
        <v>1068</v>
      </c>
      <c r="C1084" s="35" t="s">
        <v>1088</v>
      </c>
      <c r="D1084" s="36" t="str">
        <f>+"Torre de suspensión tipo S"&amp;IF(MID(C1084,3,3)="220","C",IF(MID(C1084,3,3)="138","S",""))&amp;IF(MID(C1084,10,1)="D",2,1)&amp;" (5°)Tipo S"&amp;IF(MID(C1084,3,3)="220","C",IF(MID(C1084,3,3)="138","S",""))&amp;IF(MID(C1084,10,1)="D",2,1)&amp;RIGHT(C1084,2)</f>
        <v>Torre de suspensión tipo SC1 (5°)Tipo SC1+3</v>
      </c>
      <c r="E1084" s="37" t="s">
        <v>2918</v>
      </c>
      <c r="F1084" s="38">
        <v>0</v>
      </c>
      <c r="G1084" s="39">
        <f>VLOOKUP(C1084,'[14]Resumen Peso'!$B$1:$D$65536,3,0)*$C$14</f>
        <v>11712.059240527771</v>
      </c>
      <c r="H1084" s="46"/>
      <c r="I1084" s="41"/>
      <c r="J1084" s="42">
        <f>+VLOOKUP(C1084,'[14]Resumen Peso'!$B$1:$D$65536,3,0)</f>
        <v>8986.9598520316649</v>
      </c>
    </row>
    <row r="1085" spans="1:10" x14ac:dyDescent="0.25">
      <c r="A1085" s="26"/>
      <c r="B1085" s="34">
        <f t="shared" si="16"/>
        <v>1069</v>
      </c>
      <c r="C1085" s="35" t="s">
        <v>1089</v>
      </c>
      <c r="D1085" s="36" t="str">
        <f>+"Torre de suspensión tipo S"&amp;IF(MID(C1085,3,3)="220","C",IF(MID(C1085,3,3)="138","S",""))&amp;IF(MID(C1085,10,1)="D",2,1)&amp;" (5°)Tipo S"&amp;IF(MID(C1085,3,3)="220","C",IF(MID(C1085,3,3)="138","S",""))&amp;IF(MID(C1085,10,1)="D",2,1)&amp;RIGHT(C1085,2)</f>
        <v>Torre de suspensión tipo SC1 (5°)Tipo SC1+6</v>
      </c>
      <c r="E1085" s="37" t="s">
        <v>2918</v>
      </c>
      <c r="F1085" s="38">
        <v>0</v>
      </c>
      <c r="G1085" s="39">
        <f>VLOOKUP(C1085,'[14]Resumen Peso'!$B$1:$D$65536,3,0)*$C$14</f>
        <v>12872.713759859353</v>
      </c>
      <c r="H1085" s="46"/>
      <c r="I1085" s="41"/>
      <c r="J1085" s="42">
        <f>+VLOOKUP(C1085,'[14]Resumen Peso'!$B$1:$D$65536,3,0)</f>
        <v>9877.5594770077751</v>
      </c>
    </row>
    <row r="1086" spans="1:10" x14ac:dyDescent="0.25">
      <c r="A1086" s="26"/>
      <c r="B1086" s="34">
        <f t="shared" si="16"/>
        <v>1070</v>
      </c>
      <c r="C1086" s="35" t="s">
        <v>1090</v>
      </c>
      <c r="D1086" s="36" t="str">
        <f>+"Torre de ángulo menor tipo A"&amp;IF(MID(C1086,3,3)="220","C",IF(MID(C1086,3,3)="138","S",""))&amp;IF(MID(C1086,10,1)="D",2,1)&amp;" (30°)Tipo A"&amp;IF(MID(C1086,3,3)="220","C",IF(MID(C1086,3,3)="138","S",""))&amp;IF(MID(C1086,10,1)="D",2,1)&amp;RIGHT(C1086,2)</f>
        <v>Torre de ángulo menor tipo AC1 (30°)Tipo AC1-3</v>
      </c>
      <c r="E1086" s="37" t="s">
        <v>2918</v>
      </c>
      <c r="F1086" s="38">
        <v>0</v>
      </c>
      <c r="G1086" s="39">
        <f>VLOOKUP(C1086,'[14]Resumen Peso'!$B$1:$D$65536,3,0)*$C$14</f>
        <v>14431.346162465012</v>
      </c>
      <c r="H1086" s="46"/>
      <c r="I1086" s="41"/>
      <c r="J1086" s="42">
        <f>+VLOOKUP(C1086,'[14]Resumen Peso'!$B$1:$D$65536,3,0)</f>
        <v>11073.537617027969</v>
      </c>
    </row>
    <row r="1087" spans="1:10" x14ac:dyDescent="0.25">
      <c r="A1087" s="26"/>
      <c r="B1087" s="34">
        <f t="shared" si="16"/>
        <v>1071</v>
      </c>
      <c r="C1087" s="35" t="s">
        <v>1091</v>
      </c>
      <c r="D1087" s="36" t="str">
        <f>+"Torre de ángulo menor tipo A"&amp;IF(MID(C1087,3,3)="220","C",IF(MID(C1087,3,3)="138","S",""))&amp;IF(MID(C1087,10,1)="D",2,1)&amp;" (30°)Tipo A"&amp;IF(MID(C1087,3,3)="220","C",IF(MID(C1087,3,3)="138","S",""))&amp;IF(MID(C1087,10,1)="D",2,1)&amp;RIGHT(C1087,2)</f>
        <v>Torre de ángulo menor tipo AC1 (30°)Tipo AC1±0</v>
      </c>
      <c r="E1087" s="37" t="s">
        <v>2918</v>
      </c>
      <c r="F1087" s="38">
        <v>0</v>
      </c>
      <c r="G1087" s="39">
        <f>VLOOKUP(C1087,'[14]Resumen Peso'!$B$1:$D$65536,3,0)*$C$14</f>
        <v>16017.032366775817</v>
      </c>
      <c r="H1087" s="46"/>
      <c r="I1087" s="41"/>
      <c r="J1087" s="42">
        <f>+VLOOKUP(C1087,'[14]Resumen Peso'!$B$1:$D$65536,3,0)</f>
        <v>12290.27482467033</v>
      </c>
    </row>
    <row r="1088" spans="1:10" x14ac:dyDescent="0.25">
      <c r="A1088" s="26"/>
      <c r="B1088" s="34">
        <f t="shared" si="16"/>
        <v>1072</v>
      </c>
      <c r="C1088" s="35" t="s">
        <v>1092</v>
      </c>
      <c r="D1088" s="36" t="str">
        <f>+"Torre de ángulo menor tipo A"&amp;IF(MID(C1088,3,3)="220","C",IF(MID(C1088,3,3)="138","S",""))&amp;IF(MID(C1088,10,1)="D",2,1)&amp;" (30°)Tipo A"&amp;IF(MID(C1088,3,3)="220","C",IF(MID(C1088,3,3)="138","S",""))&amp;IF(MID(C1088,10,1)="D",2,1)&amp;RIGHT(C1088,2)</f>
        <v>Torre de ángulo menor tipo AC1 (30°)Tipo AC1+3</v>
      </c>
      <c r="E1088" s="37" t="s">
        <v>2918</v>
      </c>
      <c r="F1088" s="38">
        <v>0</v>
      </c>
      <c r="G1088" s="39">
        <f>VLOOKUP(C1088,'[14]Resumen Peso'!$B$1:$D$65536,3,0)*$C$14</f>
        <v>17602.718571086622</v>
      </c>
      <c r="H1088" s="46"/>
      <c r="I1088" s="41"/>
      <c r="J1088" s="42">
        <f>+VLOOKUP(C1088,'[14]Resumen Peso'!$B$1:$D$65536,3,0)</f>
        <v>13507.012032312692</v>
      </c>
    </row>
    <row r="1089" spans="1:10" x14ac:dyDescent="0.25">
      <c r="A1089" s="26"/>
      <c r="B1089" s="34">
        <f t="shared" si="16"/>
        <v>1073</v>
      </c>
      <c r="C1089" s="35" t="s">
        <v>1093</v>
      </c>
      <c r="D1089" s="36" t="str">
        <f>+"Torre de ángulo mayor tipo B"&amp;IF(MID(C1089,3,3)="220","C",IF(MID(C1089,3,3)="138","S",""))&amp;IF(MID(C1089,10,1)="D",2,1)&amp;" (65°)Tipo B"&amp;IF(MID(C1089,3,3)="220","C",IF(MID(C1089,3,3)="138","S",""))&amp;IF(MID(C1089,10,1)="D",2,1)&amp;RIGHT(C1089,2)</f>
        <v>Torre de ángulo mayor tipo BC1 (65°)Tipo BC1-3</v>
      </c>
      <c r="E1089" s="37" t="s">
        <v>2918</v>
      </c>
      <c r="F1089" s="38">
        <v>0</v>
      </c>
      <c r="G1089" s="39">
        <f>VLOOKUP(C1089,'[14]Resumen Peso'!$B$1:$D$65536,3,0)*$C$14</f>
        <v>19474.981518503784</v>
      </c>
      <c r="H1089" s="46"/>
      <c r="I1089" s="41"/>
      <c r="J1089" s="42">
        <f>+VLOOKUP(C1089,'[14]Resumen Peso'!$B$1:$D$65536,3,0)</f>
        <v>14943.646837118058</v>
      </c>
    </row>
    <row r="1090" spans="1:10" x14ac:dyDescent="0.25">
      <c r="A1090" s="26"/>
      <c r="B1090" s="34">
        <f t="shared" si="16"/>
        <v>1074</v>
      </c>
      <c r="C1090" s="35" t="s">
        <v>1094</v>
      </c>
      <c r="D1090" s="36" t="str">
        <f>+"Torre de ángulo mayor tipo B"&amp;IF(MID(C1090,3,3)="220","C",IF(MID(C1090,3,3)="138","S",""))&amp;IF(MID(C1090,10,1)="D",2,1)&amp;" (65°)Tipo B"&amp;IF(MID(C1090,3,3)="220","C",IF(MID(C1090,3,3)="138","S",""))&amp;IF(MID(C1090,10,1)="D",2,1)&amp;RIGHT(C1090,2)</f>
        <v>Torre de ángulo mayor tipo BC1 (65°)Tipo BC1±0</v>
      </c>
      <c r="E1090" s="37" t="s">
        <v>2918</v>
      </c>
      <c r="F1090" s="38">
        <v>0</v>
      </c>
      <c r="G1090" s="39">
        <f>VLOOKUP(C1090,'[14]Resumen Peso'!$B$1:$D$65536,3,0)*$C$14</f>
        <v>21687.061824614459</v>
      </c>
      <c r="H1090" s="46"/>
      <c r="I1090" s="41"/>
      <c r="J1090" s="42">
        <f>+VLOOKUP(C1090,'[14]Resumen Peso'!$B$1:$D$65536,3,0)</f>
        <v>16641.032112603629</v>
      </c>
    </row>
    <row r="1091" spans="1:10" x14ac:dyDescent="0.25">
      <c r="A1091" s="26"/>
      <c r="B1091" s="34">
        <f t="shared" si="16"/>
        <v>1075</v>
      </c>
      <c r="C1091" s="35" t="s">
        <v>1095</v>
      </c>
      <c r="D1091" s="36" t="str">
        <f>+"Torre de ángulo mayor tipo B"&amp;IF(MID(C1091,3,3)="220","C",IF(MID(C1091,3,3)="138","S",""))&amp;IF(MID(C1091,10,1)="D",2,1)&amp;" (65°)Tipo B"&amp;IF(MID(C1091,3,3)="220","C",IF(MID(C1091,3,3)="138","S",""))&amp;IF(MID(C1091,10,1)="D",2,1)&amp;RIGHT(C1091,2)</f>
        <v>Torre de ángulo mayor tipo BC1 (65°)Tipo BC1+3</v>
      </c>
      <c r="E1091" s="37" t="s">
        <v>2918</v>
      </c>
      <c r="F1091" s="38">
        <v>0</v>
      </c>
      <c r="G1091" s="39">
        <f>VLOOKUP(C1091,'[14]Resumen Peso'!$B$1:$D$65536,3,0)*$C$14</f>
        <v>24289.509243568198</v>
      </c>
      <c r="H1091" s="46"/>
      <c r="I1091" s="41"/>
      <c r="J1091" s="42">
        <f>+VLOOKUP(C1091,'[14]Resumen Peso'!$B$1:$D$65536,3,0)</f>
        <v>18637.955966116067</v>
      </c>
    </row>
    <row r="1092" spans="1:10" x14ac:dyDescent="0.25">
      <c r="A1092" s="26"/>
      <c r="B1092" s="34">
        <f t="shared" si="16"/>
        <v>1076</v>
      </c>
      <c r="C1092" s="35" t="s">
        <v>1096</v>
      </c>
      <c r="D1092" s="36" t="str">
        <f>+"Torre de anclaje, retención intermedia y terminal (15°) Tipo R"&amp;IF(MID(C1092,3,3)="220","C",IF(MID(C1092,3,3)="138","S",""))&amp;IF(MID(C1092,10,1)="D",2,1)&amp;RIGHT(C1092,2)</f>
        <v>Torre de anclaje, retención intermedia y terminal (15°) Tipo RC1-3</v>
      </c>
      <c r="E1092" s="37" t="s">
        <v>2918</v>
      </c>
      <c r="F1092" s="38">
        <v>0</v>
      </c>
      <c r="G1092" s="39">
        <f>VLOOKUP(C1092,'[14]Resumen Peso'!$B$1:$D$65536,3,0)*$C$14</f>
        <v>25075.296554659446</v>
      </c>
      <c r="H1092" s="46"/>
      <c r="I1092" s="41"/>
      <c r="J1092" s="42">
        <f>+VLOOKUP(C1092,'[14]Resumen Peso'!$B$1:$D$65536,3,0)</f>
        <v>19240.910482652031</v>
      </c>
    </row>
    <row r="1093" spans="1:10" x14ac:dyDescent="0.25">
      <c r="A1093" s="26"/>
      <c r="B1093" s="34">
        <f t="shared" si="16"/>
        <v>1077</v>
      </c>
      <c r="C1093" s="35" t="s">
        <v>1097</v>
      </c>
      <c r="D1093" s="36" t="str">
        <f>+"Torre de anclaje, retención intermedia y terminal (15°) Tipo R"&amp;IF(MID(C1093,3,3)="220","C",IF(MID(C1093,3,3)="138","S",""))&amp;IF(MID(C1093,10,1)="D",2,1)&amp;RIGHT(C1093,2)</f>
        <v>Torre de anclaje, retención intermedia y terminal (15°) Tipo RC1±0</v>
      </c>
      <c r="E1093" s="37" t="s">
        <v>2918</v>
      </c>
      <c r="F1093" s="38">
        <v>0</v>
      </c>
      <c r="G1093" s="39">
        <f>VLOOKUP(C1093,'[14]Resumen Peso'!$B$1:$D$65536,3,0)*$C$14</f>
        <v>27954.622691928034</v>
      </c>
      <c r="H1093" s="46"/>
      <c r="I1093" s="41"/>
      <c r="J1093" s="42">
        <f>+VLOOKUP(C1093,'[14]Resumen Peso'!$B$1:$D$65536,3,0)</f>
        <v>21450.290393146075</v>
      </c>
    </row>
    <row r="1094" spans="1:10" x14ac:dyDescent="0.25">
      <c r="A1094" s="26"/>
      <c r="B1094" s="34">
        <f t="shared" si="16"/>
        <v>1078</v>
      </c>
      <c r="C1094" s="35" t="s">
        <v>1098</v>
      </c>
      <c r="D1094" s="36" t="str">
        <f>+"Torre de anclaje, retención intermedia y terminal (15°) Tipo R"&amp;IF(MID(C1094,3,3)="220","C",IF(MID(C1094,3,3)="138","S",""))&amp;IF(MID(C1094,10,1)="D",2,1)&amp;RIGHT(C1094,2)</f>
        <v>Torre de anclaje, retención intermedia y terminal (15°) Tipo RC1+3</v>
      </c>
      <c r="E1094" s="37" t="s">
        <v>2918</v>
      </c>
      <c r="F1094" s="38">
        <v>0</v>
      </c>
      <c r="G1094" s="39">
        <f>VLOOKUP(C1094,'[14]Resumen Peso'!$B$1:$D$65536,3,0)*$C$14</f>
        <v>30833.948829196619</v>
      </c>
      <c r="H1094" s="46"/>
      <c r="I1094" s="41"/>
      <c r="J1094" s="42">
        <f>+VLOOKUP(C1094,'[14]Resumen Peso'!$B$1:$D$65536,3,0)</f>
        <v>23659.67030364012</v>
      </c>
    </row>
    <row r="1095" spans="1:10" x14ac:dyDescent="0.25">
      <c r="A1095" s="26"/>
      <c r="B1095" s="34">
        <f t="shared" si="16"/>
        <v>1079</v>
      </c>
      <c r="C1095" s="35" t="s">
        <v>1099</v>
      </c>
      <c r="D1095" s="36" t="str">
        <f>+"Torre de suspensión tipo S"&amp;IF(MID(C1095,3,3)="220","C",IF(MID(C1095,3,3)="138","S",""))&amp;IF(MID(C1095,10,1)="D",2,1)&amp;" (5°)Tipo S"&amp;IF(MID(C1095,3,3)="220","C",IF(MID(C1095,3,3)="138","S",""))&amp;IF(MID(C1095,10,1)="D",2,1)&amp;RIGHT(C1095,2)</f>
        <v>Torre de suspensión tipo SC1 (5°)Tipo SC1-6</v>
      </c>
      <c r="E1095" s="37" t="s">
        <v>2918</v>
      </c>
      <c r="F1095" s="38">
        <v>0</v>
      </c>
      <c r="G1095" s="39">
        <f>VLOOKUP(C1095,'[14]Resumen Peso'!$B$1:$D$65536,3,0)*$C$14</f>
        <v>7722.9083872968358</v>
      </c>
      <c r="H1095" s="46"/>
      <c r="I1095" s="41"/>
      <c r="J1095" s="42">
        <f>+VLOOKUP(C1095,'[14]Resumen Peso'!$B$1:$D$65536,3,0)</f>
        <v>5925.9833127711972</v>
      </c>
    </row>
    <row r="1096" spans="1:10" x14ac:dyDescent="0.25">
      <c r="A1096" s="26"/>
      <c r="B1096" s="34">
        <f t="shared" si="16"/>
        <v>1080</v>
      </c>
      <c r="C1096" s="35" t="s">
        <v>1100</v>
      </c>
      <c r="D1096" s="36" t="str">
        <f>+"Torre de suspensión tipo S"&amp;IF(MID(C1096,3,3)="220","C",IF(MID(C1096,3,3)="138","S",""))&amp;IF(MID(C1096,10,1)="D",2,1)&amp;" (5°)Tipo S"&amp;IF(MID(C1096,3,3)="220","C",IF(MID(C1096,3,3)="138","S",""))&amp;IF(MID(C1096,10,1)="D",2,1)&amp;RIGHT(C1096,2)</f>
        <v>Torre de suspensión tipo SC1 (5°)Tipo SC1-3</v>
      </c>
      <c r="E1096" s="37" t="s">
        <v>2918</v>
      </c>
      <c r="F1096" s="38">
        <v>0</v>
      </c>
      <c r="G1096" s="39">
        <f>VLOOKUP(C1096,'[14]Resumen Peso'!$B$1:$D$65536,3,0)*$C$14</f>
        <v>8836.1204070873719</v>
      </c>
      <c r="H1096" s="46"/>
      <c r="I1096" s="41"/>
      <c r="J1096" s="42">
        <f>+VLOOKUP(C1096,'[14]Resumen Peso'!$B$1:$D$65536,3,0)</f>
        <v>6780.1791056030816</v>
      </c>
    </row>
    <row r="1097" spans="1:10" x14ac:dyDescent="0.25">
      <c r="A1097" s="26"/>
      <c r="B1097" s="34">
        <f t="shared" si="16"/>
        <v>1081</v>
      </c>
      <c r="C1097" s="35" t="s">
        <v>1101</v>
      </c>
      <c r="D1097" s="36" t="str">
        <f>+"Torre de suspensión tipo S"&amp;IF(MID(C1097,3,3)="220","C",IF(MID(C1097,3,3)="138","S",""))&amp;IF(MID(C1097,10,1)="D",2,1)&amp;" (5°)Tipo S"&amp;IF(MID(C1097,3,3)="220","C",IF(MID(C1097,3,3)="138","S",""))&amp;IF(MID(C1097,10,1)="D",2,1)&amp;RIGHT(C1097,2)</f>
        <v>Torre de suspensión tipo SC1 (5°)Tipo SC1±0</v>
      </c>
      <c r="E1097" s="37" t="s">
        <v>2918</v>
      </c>
      <c r="F1097" s="38">
        <v>0</v>
      </c>
      <c r="G1097" s="39">
        <f>VLOOKUP(C1097,'[14]Resumen Peso'!$B$1:$D$65536,3,0)*$C$14</f>
        <v>9939.3930338440623</v>
      </c>
      <c r="H1097" s="46"/>
      <c r="I1097" s="41"/>
      <c r="J1097" s="42">
        <f>+VLOOKUP(C1097,'[14]Resumen Peso'!$B$1:$D$65536,3,0)</f>
        <v>7626.7481502846813</v>
      </c>
    </row>
    <row r="1098" spans="1:10" x14ac:dyDescent="0.25">
      <c r="A1098" s="26"/>
      <c r="B1098" s="34">
        <f t="shared" si="16"/>
        <v>1082</v>
      </c>
      <c r="C1098" s="35" t="s">
        <v>1102</v>
      </c>
      <c r="D1098" s="36" t="str">
        <f>+"Torre de suspensión tipo S"&amp;IF(MID(C1098,3,3)="220","C",IF(MID(C1098,3,3)="138","S",""))&amp;IF(MID(C1098,10,1)="D",2,1)&amp;" (5°)Tipo S"&amp;IF(MID(C1098,3,3)="220","C",IF(MID(C1098,3,3)="138","S",""))&amp;IF(MID(C1098,10,1)="D",2,1)&amp;RIGHT(C1098,2)</f>
        <v>Torre de suspensión tipo SC1 (5°)Tipo SC1+3</v>
      </c>
      <c r="E1098" s="37" t="s">
        <v>2918</v>
      </c>
      <c r="F1098" s="38">
        <v>0</v>
      </c>
      <c r="G1098" s="39">
        <f>VLOOKUP(C1098,'[14]Resumen Peso'!$B$1:$D$65536,3,0)*$C$14</f>
        <v>11032.72626756691</v>
      </c>
      <c r="H1098" s="46"/>
      <c r="I1098" s="41"/>
      <c r="J1098" s="42">
        <f>+VLOOKUP(C1098,'[14]Resumen Peso'!$B$1:$D$65536,3,0)</f>
        <v>8465.6904468159973</v>
      </c>
    </row>
    <row r="1099" spans="1:10" x14ac:dyDescent="0.25">
      <c r="A1099" s="26"/>
      <c r="B1099" s="34">
        <f t="shared" si="16"/>
        <v>1083</v>
      </c>
      <c r="C1099" s="35" t="s">
        <v>1103</v>
      </c>
      <c r="D1099" s="36" t="str">
        <f>+"Torre de suspensión tipo S"&amp;IF(MID(C1099,3,3)="220","C",IF(MID(C1099,3,3)="138","S",""))&amp;IF(MID(C1099,10,1)="D",2,1)&amp;" (5°)Tipo S"&amp;IF(MID(C1099,3,3)="220","C",IF(MID(C1099,3,3)="138","S",""))&amp;IF(MID(C1099,10,1)="D",2,1)&amp;RIGHT(C1099,2)</f>
        <v>Torre de suspensión tipo SC1 (5°)Tipo SC1+6</v>
      </c>
      <c r="E1099" s="37" t="s">
        <v>2918</v>
      </c>
      <c r="F1099" s="38">
        <v>0</v>
      </c>
      <c r="G1099" s="39">
        <f>VLOOKUP(C1099,'[14]Resumen Peso'!$B$1:$D$65536,3,0)*$C$14</f>
        <v>12126.059501289756</v>
      </c>
      <c r="H1099" s="46"/>
      <c r="I1099" s="41"/>
      <c r="J1099" s="42">
        <f>+VLOOKUP(C1099,'[14]Resumen Peso'!$B$1:$D$65536,3,0)</f>
        <v>9304.6327433473107</v>
      </c>
    </row>
    <row r="1100" spans="1:10" x14ac:dyDescent="0.25">
      <c r="A1100" s="26"/>
      <c r="B1100" s="34">
        <f t="shared" si="16"/>
        <v>1084</v>
      </c>
      <c r="C1100" s="35" t="s">
        <v>1104</v>
      </c>
      <c r="D1100" s="36" t="str">
        <f>+"Torre de ángulo menor tipo A"&amp;IF(MID(C1100,3,3)="220","C",IF(MID(C1100,3,3)="138","S",""))&amp;IF(MID(C1100,10,1)="D",2,1)&amp;" (30°)Tipo A"&amp;IF(MID(C1100,3,3)="220","C",IF(MID(C1100,3,3)="138","S",""))&amp;IF(MID(C1100,10,1)="D",2,1)&amp;RIGHT(C1100,2)</f>
        <v>Torre de ángulo menor tipo AC1 (30°)Tipo AC1-3</v>
      </c>
      <c r="E1100" s="37" t="s">
        <v>2918</v>
      </c>
      <c r="F1100" s="38">
        <v>0</v>
      </c>
      <c r="G1100" s="39">
        <f>VLOOKUP(C1100,'[14]Resumen Peso'!$B$1:$D$65536,3,0)*$C$14</f>
        <v>13594.286761463134</v>
      </c>
      <c r="H1100" s="46"/>
      <c r="I1100" s="41"/>
      <c r="J1100" s="42">
        <f>+VLOOKUP(C1100,'[14]Resumen Peso'!$B$1:$D$65536,3,0)</f>
        <v>10431.240726611064</v>
      </c>
    </row>
    <row r="1101" spans="1:10" x14ac:dyDescent="0.25">
      <c r="A1101" s="26"/>
      <c r="B1101" s="34">
        <f t="shared" si="16"/>
        <v>1085</v>
      </c>
      <c r="C1101" s="35" t="s">
        <v>1105</v>
      </c>
      <c r="D1101" s="36" t="str">
        <f>+"Torre de ángulo menor tipo A"&amp;IF(MID(C1101,3,3)="220","C",IF(MID(C1101,3,3)="138","S",""))&amp;IF(MID(C1101,10,1)="D",2,1)&amp;" (30°)Tipo A"&amp;IF(MID(C1101,3,3)="220","C",IF(MID(C1101,3,3)="138","S",""))&amp;IF(MID(C1101,10,1)="D",2,1)&amp;RIGHT(C1101,2)</f>
        <v>Torre de ángulo menor tipo AC1 (30°)Tipo AC1±0</v>
      </c>
      <c r="E1101" s="37" t="s">
        <v>2918</v>
      </c>
      <c r="F1101" s="38">
        <v>0</v>
      </c>
      <c r="G1101" s="39">
        <f>VLOOKUP(C1101,'[14]Resumen Peso'!$B$1:$D$65536,3,0)*$C$14</f>
        <v>15087.998625375285</v>
      </c>
      <c r="H1101" s="46"/>
      <c r="I1101" s="41"/>
      <c r="J1101" s="42">
        <f>+VLOOKUP(C1101,'[14]Resumen Peso'!$B$1:$D$65536,3,0)</f>
        <v>11577.403692132146</v>
      </c>
    </row>
    <row r="1102" spans="1:10" x14ac:dyDescent="0.25">
      <c r="A1102" s="26"/>
      <c r="B1102" s="34">
        <f t="shared" si="16"/>
        <v>1086</v>
      </c>
      <c r="C1102" s="35" t="s">
        <v>1106</v>
      </c>
      <c r="D1102" s="36" t="str">
        <f>+"Torre de ángulo menor tipo A"&amp;IF(MID(C1102,3,3)="220","C",IF(MID(C1102,3,3)="138","S",""))&amp;IF(MID(C1102,10,1)="D",2,1)&amp;" (30°)Tipo A"&amp;IF(MID(C1102,3,3)="220","C",IF(MID(C1102,3,3)="138","S",""))&amp;IF(MID(C1102,10,1)="D",2,1)&amp;RIGHT(C1102,2)</f>
        <v>Torre de ángulo menor tipo AC1 (30°)Tipo AC1+3</v>
      </c>
      <c r="E1102" s="37" t="s">
        <v>2918</v>
      </c>
      <c r="F1102" s="38">
        <v>0</v>
      </c>
      <c r="G1102" s="39">
        <f>VLOOKUP(C1102,'[14]Resumen Peso'!$B$1:$D$65536,3,0)*$C$14</f>
        <v>16581.710489287438</v>
      </c>
      <c r="H1102" s="46"/>
      <c r="I1102" s="41"/>
      <c r="J1102" s="42">
        <f>+VLOOKUP(C1102,'[14]Resumen Peso'!$B$1:$D$65536,3,0)</f>
        <v>12723.566657653228</v>
      </c>
    </row>
    <row r="1103" spans="1:10" x14ac:dyDescent="0.25">
      <c r="A1103" s="26"/>
      <c r="B1103" s="34">
        <f t="shared" si="16"/>
        <v>1087</v>
      </c>
      <c r="C1103" s="35" t="s">
        <v>1107</v>
      </c>
      <c r="D1103" s="36" t="str">
        <f>+"Torre de ángulo mayor tipo B"&amp;IF(MID(C1103,3,3)="220","C",IF(MID(C1103,3,3)="138","S",""))&amp;IF(MID(C1103,10,1)="D",2,1)&amp;" (65°)Tipo B"&amp;IF(MID(C1103,3,3)="220","C",IF(MID(C1103,3,3)="138","S",""))&amp;IF(MID(C1103,10,1)="D",2,1)&amp;RIGHT(C1103,2)</f>
        <v>Torre de ángulo mayor tipo BC1 (65°)Tipo BC1-3</v>
      </c>
      <c r="E1103" s="37" t="s">
        <v>2918</v>
      </c>
      <c r="F1103" s="38">
        <v>0</v>
      </c>
      <c r="G1103" s="39">
        <f>VLOOKUP(C1103,'[14]Resumen Peso'!$B$1:$D$65536,3,0)*$C$14</f>
        <v>18345.376824604806</v>
      </c>
      <c r="H1103" s="46"/>
      <c r="I1103" s="41"/>
      <c r="J1103" s="42">
        <f>+VLOOKUP(C1103,'[14]Resumen Peso'!$B$1:$D$65536,3,0)</f>
        <v>14076.872530033939</v>
      </c>
    </row>
    <row r="1104" spans="1:10" x14ac:dyDescent="0.25">
      <c r="A1104" s="26"/>
      <c r="B1104" s="34">
        <f t="shared" si="16"/>
        <v>1088</v>
      </c>
      <c r="C1104" s="35" t="s">
        <v>1108</v>
      </c>
      <c r="D1104" s="36" t="str">
        <f>+"Torre de ángulo mayor tipo B"&amp;IF(MID(C1104,3,3)="220","C",IF(MID(C1104,3,3)="138","S",""))&amp;IF(MID(C1104,10,1)="D",2,1)&amp;" (65°)Tipo B"&amp;IF(MID(C1104,3,3)="220","C",IF(MID(C1104,3,3)="138","S",""))&amp;IF(MID(C1104,10,1)="D",2,1)&amp;RIGHT(C1104,2)</f>
        <v>Torre de ángulo mayor tipo BC1 (65°)Tipo BC1±0</v>
      </c>
      <c r="E1104" s="37" t="s">
        <v>2918</v>
      </c>
      <c r="F1104" s="38">
        <v>0</v>
      </c>
      <c r="G1104" s="39">
        <f>VLOOKUP(C1104,'[14]Resumen Peso'!$B$1:$D$65536,3,0)*$C$14</f>
        <v>20429.150138758137</v>
      </c>
      <c r="H1104" s="46"/>
      <c r="I1104" s="41"/>
      <c r="J1104" s="42">
        <f>+VLOOKUP(C1104,'[14]Resumen Peso'!$B$1:$D$65536,3,0)</f>
        <v>15675.804599146926</v>
      </c>
    </row>
    <row r="1105" spans="1:10" x14ac:dyDescent="0.25">
      <c r="A1105" s="26"/>
      <c r="B1105" s="34">
        <f t="shared" si="16"/>
        <v>1089</v>
      </c>
      <c r="C1105" s="35" t="s">
        <v>1109</v>
      </c>
      <c r="D1105" s="36" t="str">
        <f>+"Torre de ángulo mayor tipo B"&amp;IF(MID(C1105,3,3)="220","C",IF(MID(C1105,3,3)="138","S",""))&amp;IF(MID(C1105,10,1)="D",2,1)&amp;" (65°)Tipo B"&amp;IF(MID(C1105,3,3)="220","C",IF(MID(C1105,3,3)="138","S",""))&amp;IF(MID(C1105,10,1)="D",2,1)&amp;RIGHT(C1105,2)</f>
        <v>Torre de ángulo mayor tipo BC1 (65°)Tipo BC1+3</v>
      </c>
      <c r="E1105" s="37" t="s">
        <v>2918</v>
      </c>
      <c r="F1105" s="38">
        <v>0</v>
      </c>
      <c r="G1105" s="39">
        <f>VLOOKUP(C1105,'[14]Resumen Peso'!$B$1:$D$65536,3,0)*$C$14</f>
        <v>22880.648155409119</v>
      </c>
      <c r="H1105" s="46"/>
      <c r="I1105" s="41"/>
      <c r="J1105" s="42">
        <f>+VLOOKUP(C1105,'[14]Resumen Peso'!$B$1:$D$65536,3,0)</f>
        <v>17556.90115104456</v>
      </c>
    </row>
    <row r="1106" spans="1:10" x14ac:dyDescent="0.25">
      <c r="A1106" s="26"/>
      <c r="B1106" s="34">
        <f t="shared" ref="B1106:B1169" si="17">1+B1105</f>
        <v>1090</v>
      </c>
      <c r="C1106" s="35" t="s">
        <v>1110</v>
      </c>
      <c r="D1106" s="36" t="str">
        <f>+"Torre de anclaje, retención intermedia y terminal (15°) Tipo R"&amp;IF(MID(C1106,3,3)="220","C",IF(MID(C1106,3,3)="138","S",""))&amp;IF(MID(C1106,10,1)="D",2,1)&amp;RIGHT(C1106,2)</f>
        <v>Torre de anclaje, retención intermedia y terminal (15°) Tipo RC1-3</v>
      </c>
      <c r="E1106" s="37" t="s">
        <v>2918</v>
      </c>
      <c r="F1106" s="38">
        <v>0</v>
      </c>
      <c r="G1106" s="39">
        <f>VLOOKUP(C1106,'[14]Resumen Peso'!$B$1:$D$65536,3,0)*$C$14</f>
        <v>23620.857552386737</v>
      </c>
      <c r="H1106" s="46"/>
      <c r="I1106" s="41"/>
      <c r="J1106" s="42">
        <f>+VLOOKUP(C1106,'[14]Resumen Peso'!$B$1:$D$65536,3,0)</f>
        <v>18124.882579085446</v>
      </c>
    </row>
    <row r="1107" spans="1:10" x14ac:dyDescent="0.25">
      <c r="A1107" s="26"/>
      <c r="B1107" s="34">
        <f t="shared" si="17"/>
        <v>1091</v>
      </c>
      <c r="C1107" s="35" t="s">
        <v>1111</v>
      </c>
      <c r="D1107" s="36" t="str">
        <f>+"Torre de anclaje, retención intermedia y terminal (15°) Tipo R"&amp;IF(MID(C1107,3,3)="220","C",IF(MID(C1107,3,3)="138","S",""))&amp;IF(MID(C1107,10,1)="D",2,1)&amp;RIGHT(C1107,2)</f>
        <v>Torre de anclaje, retención intermedia y terminal (15°) Tipo RC1±0</v>
      </c>
      <c r="E1107" s="37" t="s">
        <v>2918</v>
      </c>
      <c r="F1107" s="38">
        <v>0</v>
      </c>
      <c r="G1107" s="39">
        <f>VLOOKUP(C1107,'[14]Resumen Peso'!$B$1:$D$65536,3,0)*$C$14</f>
        <v>26333.174528859236</v>
      </c>
      <c r="H1107" s="46"/>
      <c r="I1107" s="41"/>
      <c r="J1107" s="42">
        <f>+VLOOKUP(C1107,'[14]Resumen Peso'!$B$1:$D$65536,3,0)</f>
        <v>20206.112128300385</v>
      </c>
    </row>
    <row r="1108" spans="1:10" x14ac:dyDescent="0.25">
      <c r="A1108" s="26"/>
      <c r="B1108" s="34">
        <f t="shared" si="17"/>
        <v>1092</v>
      </c>
      <c r="C1108" s="35" t="s">
        <v>1112</v>
      </c>
      <c r="D1108" s="36" t="str">
        <f>+"Torre de anclaje, retención intermedia y terminal (15°) Tipo R"&amp;IF(MID(C1108,3,3)="220","C",IF(MID(C1108,3,3)="138","S",""))&amp;IF(MID(C1108,10,1)="D",2,1)&amp;RIGHT(C1108,2)</f>
        <v>Torre de anclaje, retención intermedia y terminal (15°) Tipo RC1+3</v>
      </c>
      <c r="E1108" s="37" t="s">
        <v>2918</v>
      </c>
      <c r="F1108" s="38">
        <v>0</v>
      </c>
      <c r="G1108" s="39">
        <f>VLOOKUP(C1108,'[14]Resumen Peso'!$B$1:$D$65536,3,0)*$C$14</f>
        <v>29045.491505331735</v>
      </c>
      <c r="H1108" s="46"/>
      <c r="I1108" s="41"/>
      <c r="J1108" s="42">
        <f>+VLOOKUP(C1108,'[14]Resumen Peso'!$B$1:$D$65536,3,0)</f>
        <v>22287.341677515324</v>
      </c>
    </row>
    <row r="1109" spans="1:10" x14ac:dyDescent="0.25">
      <c r="A1109" s="26"/>
      <c r="B1109" s="34">
        <f t="shared" si="17"/>
        <v>1093</v>
      </c>
      <c r="C1109" s="35" t="s">
        <v>1113</v>
      </c>
      <c r="D1109" s="36" t="str">
        <f>+"Torre de suspensión tipo S"&amp;IF(MID(C1109,3,3)="220","C",IF(MID(C1109,3,3)="138","S",""))&amp;IF(MID(C1109,10,1)="D",2,1)&amp;" (5°)Tipo S"&amp;IF(MID(C1109,3,3)="220","C",IF(MID(C1109,3,3)="138","S",""))&amp;IF(MID(C1109,10,1)="D",2,1)&amp;RIGHT(C1109,2)</f>
        <v>Torre de suspensión tipo SC1 (5°)Tipo SC1-6</v>
      </c>
      <c r="E1109" s="37" t="s">
        <v>2918</v>
      </c>
      <c r="F1109" s="38">
        <v>0</v>
      </c>
      <c r="G1109" s="39">
        <f>VLOOKUP(C1109,'[14]Resumen Peso'!$B$1:$D$65536,3,0)*$C$14</f>
        <v>6515.1293332351706</v>
      </c>
      <c r="H1109" s="46"/>
      <c r="I1109" s="41"/>
      <c r="J1109" s="42">
        <f>+VLOOKUP(C1109,'[14]Resumen Peso'!$B$1:$D$65536,3,0)</f>
        <v>4999.2238381078969</v>
      </c>
    </row>
    <row r="1110" spans="1:10" x14ac:dyDescent="0.25">
      <c r="A1110" s="26"/>
      <c r="B1110" s="34">
        <f t="shared" si="17"/>
        <v>1094</v>
      </c>
      <c r="C1110" s="35" t="s">
        <v>1114</v>
      </c>
      <c r="D1110" s="36" t="str">
        <f>+"Torre de suspensión tipo S"&amp;IF(MID(C1110,3,3)="220","C",IF(MID(C1110,3,3)="138","S",""))&amp;IF(MID(C1110,10,1)="D",2,1)&amp;" (5°)Tipo S"&amp;IF(MID(C1110,3,3)="220","C",IF(MID(C1110,3,3)="138","S",""))&amp;IF(MID(C1110,10,1)="D",2,1)&amp;RIGHT(C1110,2)</f>
        <v>Torre de suspensión tipo SC1 (5°)Tipo SC1-3</v>
      </c>
      <c r="E1110" s="37" t="s">
        <v>2918</v>
      </c>
      <c r="F1110" s="38">
        <v>0</v>
      </c>
      <c r="G1110" s="39">
        <f>VLOOKUP(C1110,'[14]Resumen Peso'!$B$1:$D$65536,3,0)*$C$14</f>
        <v>7454.2470749627628</v>
      </c>
      <c r="H1110" s="46"/>
      <c r="I1110" s="41"/>
      <c r="J1110" s="42">
        <f>+VLOOKUP(C1110,'[14]Resumen Peso'!$B$1:$D$65536,3,0)</f>
        <v>5719.8326796369629</v>
      </c>
    </row>
    <row r="1111" spans="1:10" x14ac:dyDescent="0.25">
      <c r="A1111" s="26"/>
      <c r="B1111" s="34">
        <f t="shared" si="17"/>
        <v>1095</v>
      </c>
      <c r="C1111" s="35" t="s">
        <v>1115</v>
      </c>
      <c r="D1111" s="36" t="str">
        <f>+"Torre de suspensión tipo S"&amp;IF(MID(C1111,3,3)="220","C",IF(MID(C1111,3,3)="138","S",""))&amp;IF(MID(C1111,10,1)="D",2,1)&amp;" (5°)Tipo S"&amp;IF(MID(C1111,3,3)="220","C",IF(MID(C1111,3,3)="138","S",""))&amp;IF(MID(C1111,10,1)="D",2,1)&amp;RIGHT(C1111,2)</f>
        <v>Torre de suspensión tipo SC1 (5°)Tipo SC1±0</v>
      </c>
      <c r="E1111" s="37" t="s">
        <v>2918</v>
      </c>
      <c r="F1111" s="38">
        <v>0</v>
      </c>
      <c r="G1111" s="39">
        <f>VLOOKUP(C1111,'[14]Resumen Peso'!$B$1:$D$65536,3,0)*$C$14</f>
        <v>8384.9798368535012</v>
      </c>
      <c r="H1111" s="46"/>
      <c r="I1111" s="41"/>
      <c r="J1111" s="42">
        <f>+VLOOKUP(C1111,'[14]Resumen Peso'!$B$1:$D$65536,3,0)</f>
        <v>6434.0075136523765</v>
      </c>
    </row>
    <row r="1112" spans="1:10" x14ac:dyDescent="0.25">
      <c r="A1112" s="26"/>
      <c r="B1112" s="34">
        <f t="shared" si="17"/>
        <v>1096</v>
      </c>
      <c r="C1112" s="35" t="s">
        <v>1116</v>
      </c>
      <c r="D1112" s="36" t="str">
        <f>+"Torre de suspensión tipo S"&amp;IF(MID(C1112,3,3)="220","C",IF(MID(C1112,3,3)="138","S",""))&amp;IF(MID(C1112,10,1)="D",2,1)&amp;" (5°)Tipo S"&amp;IF(MID(C1112,3,3)="220","C",IF(MID(C1112,3,3)="138","S",""))&amp;IF(MID(C1112,10,1)="D",2,1)&amp;RIGHT(C1112,2)</f>
        <v>Torre de suspensión tipo SC1 (5°)Tipo SC1+3</v>
      </c>
      <c r="E1112" s="37" t="s">
        <v>2918</v>
      </c>
      <c r="F1112" s="38">
        <v>0</v>
      </c>
      <c r="G1112" s="39">
        <f>VLOOKUP(C1112,'[14]Resumen Peso'!$B$1:$D$65536,3,0)*$C$14</f>
        <v>9307.3276189073858</v>
      </c>
      <c r="H1112" s="46"/>
      <c r="I1112" s="41"/>
      <c r="J1112" s="42">
        <f>+VLOOKUP(C1112,'[14]Resumen Peso'!$B$1:$D$65536,3,0)</f>
        <v>7141.7483401541385</v>
      </c>
    </row>
    <row r="1113" spans="1:10" x14ac:dyDescent="0.25">
      <c r="A1113" s="26"/>
      <c r="B1113" s="34">
        <f t="shared" si="17"/>
        <v>1097</v>
      </c>
      <c r="C1113" s="35" t="s">
        <v>1117</v>
      </c>
      <c r="D1113" s="36" t="str">
        <f>+"Torre de suspensión tipo S"&amp;IF(MID(C1113,3,3)="220","C",IF(MID(C1113,3,3)="138","S",""))&amp;IF(MID(C1113,10,1)="D",2,1)&amp;" (5°)Tipo S"&amp;IF(MID(C1113,3,3)="220","C",IF(MID(C1113,3,3)="138","S",""))&amp;IF(MID(C1113,10,1)="D",2,1)&amp;RIGHT(C1113,2)</f>
        <v>Torre de suspensión tipo SC1 (5°)Tipo SC1+6</v>
      </c>
      <c r="E1113" s="37" t="s">
        <v>2918</v>
      </c>
      <c r="F1113" s="38">
        <v>0</v>
      </c>
      <c r="G1113" s="39">
        <f>VLOOKUP(C1113,'[14]Resumen Peso'!$B$1:$D$65536,3,0)*$C$14</f>
        <v>10229.67540096127</v>
      </c>
      <c r="H1113" s="46"/>
      <c r="I1113" s="41"/>
      <c r="J1113" s="42">
        <f>+VLOOKUP(C1113,'[14]Resumen Peso'!$B$1:$D$65536,3,0)</f>
        <v>7849.4891666558988</v>
      </c>
    </row>
    <row r="1114" spans="1:10" x14ac:dyDescent="0.25">
      <c r="A1114" s="26"/>
      <c r="B1114" s="34">
        <f t="shared" si="17"/>
        <v>1098</v>
      </c>
      <c r="C1114" s="35" t="s">
        <v>1118</v>
      </c>
      <c r="D1114" s="36" t="str">
        <f>+"Torre de ángulo menor tipo A"&amp;IF(MID(C1114,3,3)="220","C",IF(MID(C1114,3,3)="138","S",""))&amp;IF(MID(C1114,10,1)="D",2,1)&amp;" (30°)Tipo A"&amp;IF(MID(C1114,3,3)="220","C",IF(MID(C1114,3,3)="138","S",""))&amp;IF(MID(C1114,10,1)="D",2,1)&amp;RIGHT(C1114,2)</f>
        <v>Torre de ángulo menor tipo AC1 (30°)Tipo AC1-3</v>
      </c>
      <c r="E1114" s="37" t="s">
        <v>2918</v>
      </c>
      <c r="F1114" s="38">
        <v>0</v>
      </c>
      <c r="G1114" s="39">
        <f>VLOOKUP(C1114,'[14]Resumen Peso'!$B$1:$D$65536,3,0)*$C$14</f>
        <v>11468.287852501597</v>
      </c>
      <c r="H1114" s="46"/>
      <c r="I1114" s="41"/>
      <c r="J1114" s="42">
        <f>+VLOOKUP(C1114,'[14]Resumen Peso'!$B$1:$D$65536,3,0)</f>
        <v>8799.9078885576018</v>
      </c>
    </row>
    <row r="1115" spans="1:10" x14ac:dyDescent="0.25">
      <c r="A1115" s="26"/>
      <c r="B1115" s="34">
        <f t="shared" si="17"/>
        <v>1099</v>
      </c>
      <c r="C1115" s="35" t="s">
        <v>1119</v>
      </c>
      <c r="D1115" s="36" t="str">
        <f>+"Torre de ángulo menor tipo A"&amp;IF(MID(C1115,3,3)="220","C",IF(MID(C1115,3,3)="138","S",""))&amp;IF(MID(C1115,10,1)="D",2,1)&amp;" (30°)Tipo A"&amp;IF(MID(C1115,3,3)="220","C",IF(MID(C1115,3,3)="138","S",""))&amp;IF(MID(C1115,10,1)="D",2,1)&amp;RIGHT(C1115,2)</f>
        <v>Torre de ángulo menor tipo AC1 (30°)Tipo AC1±0</v>
      </c>
      <c r="E1115" s="37" t="s">
        <v>2918</v>
      </c>
      <c r="F1115" s="38">
        <v>0</v>
      </c>
      <c r="G1115" s="39">
        <f>VLOOKUP(C1115,'[14]Resumen Peso'!$B$1:$D$65536,3,0)*$C$14</f>
        <v>12728.399392343616</v>
      </c>
      <c r="H1115" s="46"/>
      <c r="I1115" s="41"/>
      <c r="J1115" s="42">
        <f>+VLOOKUP(C1115,'[14]Resumen Peso'!$B$1:$D$65536,3,0)</f>
        <v>9766.823405724308</v>
      </c>
    </row>
    <row r="1116" spans="1:10" x14ac:dyDescent="0.25">
      <c r="A1116" s="26"/>
      <c r="B1116" s="34">
        <f t="shared" si="17"/>
        <v>1100</v>
      </c>
      <c r="C1116" s="35" t="s">
        <v>1120</v>
      </c>
      <c r="D1116" s="36" t="str">
        <f>+"Torre de ángulo menor tipo A"&amp;IF(MID(C1116,3,3)="220","C",IF(MID(C1116,3,3)="138","S",""))&amp;IF(MID(C1116,10,1)="D",2,1)&amp;" (30°)Tipo A"&amp;IF(MID(C1116,3,3)="220","C",IF(MID(C1116,3,3)="138","S",""))&amp;IF(MID(C1116,10,1)="D",2,1)&amp;RIGHT(C1116,2)</f>
        <v>Torre de ángulo menor tipo AC1 (30°)Tipo AC1+3</v>
      </c>
      <c r="E1116" s="37" t="s">
        <v>2918</v>
      </c>
      <c r="F1116" s="38">
        <v>0</v>
      </c>
      <c r="G1116" s="39">
        <f>VLOOKUP(C1116,'[14]Resumen Peso'!$B$1:$D$65536,3,0)*$C$14</f>
        <v>13988.510932185633</v>
      </c>
      <c r="H1116" s="46"/>
      <c r="I1116" s="41"/>
      <c r="J1116" s="42">
        <f>+VLOOKUP(C1116,'[14]Resumen Peso'!$B$1:$D$65536,3,0)</f>
        <v>10733.738922891014</v>
      </c>
    </row>
    <row r="1117" spans="1:10" x14ac:dyDescent="0.25">
      <c r="A1117" s="26"/>
      <c r="B1117" s="34">
        <f t="shared" si="17"/>
        <v>1101</v>
      </c>
      <c r="C1117" s="35" t="s">
        <v>1121</v>
      </c>
      <c r="D1117" s="36" t="str">
        <f>+"Torre de ángulo mayor tipo B"&amp;IF(MID(C1117,3,3)="220","C",IF(MID(C1117,3,3)="138","S",""))&amp;IF(MID(C1117,10,1)="D",2,1)&amp;" (65°)Tipo B"&amp;IF(MID(C1117,3,3)="220","C",IF(MID(C1117,3,3)="138","S",""))&amp;IF(MID(C1117,10,1)="D",2,1)&amp;RIGHT(C1117,2)</f>
        <v>Torre de ángulo mayor tipo BC1 (65°)Tipo BC1-3</v>
      </c>
      <c r="E1117" s="37" t="s">
        <v>2918</v>
      </c>
      <c r="F1117" s="38">
        <v>0</v>
      </c>
      <c r="G1117" s="39">
        <f>VLOOKUP(C1117,'[14]Resumen Peso'!$B$1:$D$65536,3,0)*$C$14</f>
        <v>15476.358993955462</v>
      </c>
      <c r="H1117" s="46"/>
      <c r="I1117" s="41"/>
      <c r="J1117" s="42">
        <f>+VLOOKUP(C1117,'[14]Resumen Peso'!$B$1:$D$65536,3,0)</f>
        <v>11875.402444432941</v>
      </c>
    </row>
    <row r="1118" spans="1:10" x14ac:dyDescent="0.25">
      <c r="A1118" s="26"/>
      <c r="B1118" s="34">
        <f t="shared" si="17"/>
        <v>1102</v>
      </c>
      <c r="C1118" s="35" t="s">
        <v>1122</v>
      </c>
      <c r="D1118" s="36" t="str">
        <f>+"Torre de ángulo mayor tipo B"&amp;IF(MID(C1118,3,3)="220","C",IF(MID(C1118,3,3)="138","S",""))&amp;IF(MID(C1118,10,1)="D",2,1)&amp;" (65°)Tipo B"&amp;IF(MID(C1118,3,3)="220","C",IF(MID(C1118,3,3)="138","S",""))&amp;IF(MID(C1118,10,1)="D",2,1)&amp;RIGHT(C1118,2)</f>
        <v>Torre de ángulo mayor tipo BC1 (65°)Tipo BC1±0</v>
      </c>
      <c r="E1118" s="37" t="s">
        <v>2918</v>
      </c>
      <c r="F1118" s="38">
        <v>0</v>
      </c>
      <c r="G1118" s="39">
        <f>VLOOKUP(C1118,'[14]Resumen Peso'!$B$1:$D$65536,3,0)*$C$14</f>
        <v>17234.252777233254</v>
      </c>
      <c r="H1118" s="46"/>
      <c r="I1118" s="41"/>
      <c r="J1118" s="42">
        <f>+VLOOKUP(C1118,'[14]Resumen Peso'!$B$1:$D$65536,3,0)</f>
        <v>13224.278891350714</v>
      </c>
    </row>
    <row r="1119" spans="1:10" x14ac:dyDescent="0.25">
      <c r="A1119" s="26"/>
      <c r="B1119" s="34">
        <f t="shared" si="17"/>
        <v>1103</v>
      </c>
      <c r="C1119" s="35" t="s">
        <v>1123</v>
      </c>
      <c r="D1119" s="36" t="str">
        <f>+"Torre de ángulo mayor tipo B"&amp;IF(MID(C1119,3,3)="220","C",IF(MID(C1119,3,3)="138","S",""))&amp;IF(MID(C1119,10,1)="D",2,1)&amp;" (65°)Tipo B"&amp;IF(MID(C1119,3,3)="220","C",IF(MID(C1119,3,3)="138","S",""))&amp;IF(MID(C1119,10,1)="D",2,1)&amp;RIGHT(C1119,2)</f>
        <v>Torre de ángulo mayor tipo BC1 (65°)Tipo BC1+3</v>
      </c>
      <c r="E1119" s="37" t="s">
        <v>2918</v>
      </c>
      <c r="F1119" s="38">
        <v>0</v>
      </c>
      <c r="G1119" s="39">
        <f>VLOOKUP(C1119,'[14]Resumen Peso'!$B$1:$D$65536,3,0)*$C$14</f>
        <v>19302.363110501246</v>
      </c>
      <c r="H1119" s="46"/>
      <c r="I1119" s="41"/>
      <c r="J1119" s="42">
        <f>+VLOOKUP(C1119,'[14]Resumen Peso'!$B$1:$D$65536,3,0)</f>
        <v>14811.192358312801</v>
      </c>
    </row>
    <row r="1120" spans="1:10" x14ac:dyDescent="0.25">
      <c r="A1120" s="26"/>
      <c r="B1120" s="34">
        <f t="shared" si="17"/>
        <v>1104</v>
      </c>
      <c r="C1120" s="35" t="s">
        <v>1124</v>
      </c>
      <c r="D1120" s="36" t="str">
        <f>+"Torre de anclaje, retención intermedia y terminal (15°) Tipo R"&amp;IF(MID(C1120,3,3)="220","C",IF(MID(C1120,3,3)="138","S",""))&amp;IF(MID(C1120,10,1)="D",2,1)&amp;RIGHT(C1120,2)</f>
        <v>Torre de anclaje, retención intermedia y terminal (15°) Tipo RC1-3</v>
      </c>
      <c r="E1120" s="37" t="s">
        <v>2918</v>
      </c>
      <c r="F1120" s="38">
        <v>0</v>
      </c>
      <c r="G1120" s="39">
        <f>VLOOKUP(C1120,'[14]Resumen Peso'!$B$1:$D$65536,3,0)*$C$14</f>
        <v>19926.811791378739</v>
      </c>
      <c r="H1120" s="46"/>
      <c r="I1120" s="41"/>
      <c r="J1120" s="42">
        <f>+VLOOKUP(C1120,'[14]Resumen Peso'!$B$1:$D$65536,3,0)</f>
        <v>15290.34765538311</v>
      </c>
    </row>
    <row r="1121" spans="1:10" x14ac:dyDescent="0.25">
      <c r="A1121" s="26"/>
      <c r="B1121" s="34">
        <f t="shared" si="17"/>
        <v>1105</v>
      </c>
      <c r="C1121" s="35" t="s">
        <v>1125</v>
      </c>
      <c r="D1121" s="36" t="str">
        <f>+"Torre de anclaje, retención intermedia y terminal (15°) Tipo R"&amp;IF(MID(C1121,3,3)="220","C",IF(MID(C1121,3,3)="138","S",""))&amp;IF(MID(C1121,10,1)="D",2,1)&amp;RIGHT(C1121,2)</f>
        <v>Torre de anclaje, retención intermedia y terminal (15°) Tipo RC1±0</v>
      </c>
      <c r="E1121" s="37" t="s">
        <v>2918</v>
      </c>
      <c r="F1121" s="38">
        <v>0</v>
      </c>
      <c r="G1121" s="39">
        <f>VLOOKUP(C1121,'[14]Resumen Peso'!$B$1:$D$65536,3,0)*$C$14</f>
        <v>22214.951829853664</v>
      </c>
      <c r="H1121" s="46"/>
      <c r="I1121" s="41"/>
      <c r="J1121" s="42">
        <f>+VLOOKUP(C1121,'[14]Resumen Peso'!$B$1:$D$65536,3,0)</f>
        <v>17046.095490951069</v>
      </c>
    </row>
    <row r="1122" spans="1:10" x14ac:dyDescent="0.25">
      <c r="A1122" s="26"/>
      <c r="B1122" s="34">
        <f t="shared" si="17"/>
        <v>1106</v>
      </c>
      <c r="C1122" s="35" t="s">
        <v>1126</v>
      </c>
      <c r="D1122" s="36" t="str">
        <f>+"Torre de anclaje, retención intermedia y terminal (15°) Tipo R"&amp;IF(MID(C1122,3,3)="220","C",IF(MID(C1122,3,3)="138","S",""))&amp;IF(MID(C1122,10,1)="D",2,1)&amp;RIGHT(C1122,2)</f>
        <v>Torre de anclaje, retención intermedia y terminal (15°) Tipo RC1+3</v>
      </c>
      <c r="E1122" s="37" t="s">
        <v>2918</v>
      </c>
      <c r="F1122" s="38">
        <v>0</v>
      </c>
      <c r="G1122" s="39">
        <f>VLOOKUP(C1122,'[14]Resumen Peso'!$B$1:$D$65536,3,0)*$C$14</f>
        <v>24503.091868328593</v>
      </c>
      <c r="H1122" s="46"/>
      <c r="I1122" s="41"/>
      <c r="J1122" s="42">
        <f>+VLOOKUP(C1122,'[14]Resumen Peso'!$B$1:$D$65536,3,0)</f>
        <v>18801.843326519029</v>
      </c>
    </row>
    <row r="1123" spans="1:10" x14ac:dyDescent="0.25">
      <c r="A1123" s="26"/>
      <c r="B1123" s="34">
        <f t="shared" si="17"/>
        <v>1107</v>
      </c>
      <c r="C1123" s="35" t="s">
        <v>1127</v>
      </c>
      <c r="D1123" s="36" t="str">
        <f>+"Torre de suspensión tipo S"&amp;IF(MID(C1123,3,3)="220","C",IF(MID(C1123,3,3)="138","S",""))&amp;IF(MID(C1123,10,1)="D",2,1)&amp;" (5°)Tipo S"&amp;IF(MID(C1123,3,3)="220","C",IF(MID(C1123,3,3)="138","S",""))&amp;IF(MID(C1123,10,1)="D",2,1)&amp;RIGHT(C1123,2)</f>
        <v>Torre de suspensión tipo SC1 (5°)Tipo SC1-6</v>
      </c>
      <c r="E1123" s="37" t="s">
        <v>2918</v>
      </c>
      <c r="F1123" s="38">
        <v>0</v>
      </c>
      <c r="G1123" s="39">
        <f>VLOOKUP(C1123,'[14]Resumen Peso'!$B$1:$D$65536,3,0)*$C$14</f>
        <v>6022.2730071338146</v>
      </c>
      <c r="H1123" s="46"/>
      <c r="I1123" s="41"/>
      <c r="J1123" s="42">
        <f>+VLOOKUP(C1123,'[14]Resumen Peso'!$B$1:$D$65536,3,0)</f>
        <v>4621.0426895558239</v>
      </c>
    </row>
    <row r="1124" spans="1:10" x14ac:dyDescent="0.25">
      <c r="A1124" s="26"/>
      <c r="B1124" s="34">
        <f t="shared" si="17"/>
        <v>1108</v>
      </c>
      <c r="C1124" s="35" t="s">
        <v>1128</v>
      </c>
      <c r="D1124" s="36" t="str">
        <f>+"Torre de suspensión tipo S"&amp;IF(MID(C1124,3,3)="220","C",IF(MID(C1124,3,3)="138","S",""))&amp;IF(MID(C1124,10,1)="D",2,1)&amp;" (5°)Tipo S"&amp;IF(MID(C1124,3,3)="220","C",IF(MID(C1124,3,3)="138","S",""))&amp;IF(MID(C1124,10,1)="D",2,1)&amp;RIGHT(C1124,2)</f>
        <v>Torre de suspensión tipo SC1 (5°)Tipo SC1-3</v>
      </c>
      <c r="E1124" s="37" t="s">
        <v>2918</v>
      </c>
      <c r="F1124" s="38">
        <v>0</v>
      </c>
      <c r="G1124" s="39">
        <f>VLOOKUP(C1124,'[14]Resumen Peso'!$B$1:$D$65536,3,0)*$C$14</f>
        <v>6890.3483955494985</v>
      </c>
      <c r="H1124" s="46"/>
      <c r="I1124" s="41"/>
      <c r="J1124" s="42">
        <f>+VLOOKUP(C1124,'[14]Resumen Peso'!$B$1:$D$65536,3,0)</f>
        <v>5287.1389330954016</v>
      </c>
    </row>
    <row r="1125" spans="1:10" x14ac:dyDescent="0.25">
      <c r="A1125" s="26"/>
      <c r="B1125" s="34">
        <f t="shared" si="17"/>
        <v>1109</v>
      </c>
      <c r="C1125" s="35" t="s">
        <v>1129</v>
      </c>
      <c r="D1125" s="36" t="str">
        <f>+"Torre de suspensión tipo S"&amp;IF(MID(C1125,3,3)="220","C",IF(MID(C1125,3,3)="138","S",""))&amp;IF(MID(C1125,10,1)="D",2,1)&amp;" (5°)Tipo S"&amp;IF(MID(C1125,3,3)="220","C",IF(MID(C1125,3,3)="138","S",""))&amp;IF(MID(C1125,10,1)="D",2,1)&amp;RIGHT(C1125,2)</f>
        <v>Torre de suspensión tipo SC1 (5°)Tipo SC1±0</v>
      </c>
      <c r="E1125" s="37" t="s">
        <v>2918</v>
      </c>
      <c r="F1125" s="38">
        <v>0</v>
      </c>
      <c r="G1125" s="39">
        <f>VLOOKUP(C1125,'[14]Resumen Peso'!$B$1:$D$65536,3,0)*$C$14</f>
        <v>7750.6731108543299</v>
      </c>
      <c r="H1125" s="46"/>
      <c r="I1125" s="41"/>
      <c r="J1125" s="42">
        <f>+VLOOKUP(C1125,'[14]Resumen Peso'!$B$1:$D$65536,3,0)</f>
        <v>5947.2878887462339</v>
      </c>
    </row>
    <row r="1126" spans="1:10" x14ac:dyDescent="0.25">
      <c r="A1126" s="26"/>
      <c r="B1126" s="34">
        <f t="shared" si="17"/>
        <v>1110</v>
      </c>
      <c r="C1126" s="35" t="s">
        <v>1130</v>
      </c>
      <c r="D1126" s="36" t="str">
        <f>+"Torre de suspensión tipo S"&amp;IF(MID(C1126,3,3)="220","C",IF(MID(C1126,3,3)="138","S",""))&amp;IF(MID(C1126,10,1)="D",2,1)&amp;" (5°)Tipo S"&amp;IF(MID(C1126,3,3)="220","C",IF(MID(C1126,3,3)="138","S",""))&amp;IF(MID(C1126,10,1)="D",2,1)&amp;RIGHT(C1126,2)</f>
        <v>Torre de suspensión tipo SC1 (5°)Tipo SC1+3</v>
      </c>
      <c r="E1126" s="37" t="s">
        <v>2918</v>
      </c>
      <c r="F1126" s="38">
        <v>0</v>
      </c>
      <c r="G1126" s="39">
        <f>VLOOKUP(C1126,'[14]Resumen Peso'!$B$1:$D$65536,3,0)*$C$14</f>
        <v>8603.2471530483072</v>
      </c>
      <c r="H1126" s="46"/>
      <c r="I1126" s="41"/>
      <c r="J1126" s="42">
        <f>+VLOOKUP(C1126,'[14]Resumen Peso'!$B$1:$D$65536,3,0)</f>
        <v>6601.4895565083198</v>
      </c>
    </row>
    <row r="1127" spans="1:10" x14ac:dyDescent="0.25">
      <c r="A1127" s="26"/>
      <c r="B1127" s="34">
        <f t="shared" si="17"/>
        <v>1111</v>
      </c>
      <c r="C1127" s="35" t="s">
        <v>1131</v>
      </c>
      <c r="D1127" s="36" t="str">
        <f>+"Torre de suspensión tipo S"&amp;IF(MID(C1127,3,3)="220","C",IF(MID(C1127,3,3)="138","S",""))&amp;IF(MID(C1127,10,1)="D",2,1)&amp;" (5°)Tipo S"&amp;IF(MID(C1127,3,3)="220","C",IF(MID(C1127,3,3)="138","S",""))&amp;IF(MID(C1127,10,1)="D",2,1)&amp;RIGHT(C1127,2)</f>
        <v>Torre de suspensión tipo SC1 (5°)Tipo SC1+6</v>
      </c>
      <c r="E1127" s="37" t="s">
        <v>2918</v>
      </c>
      <c r="F1127" s="38">
        <v>0</v>
      </c>
      <c r="G1127" s="39">
        <f>VLOOKUP(C1127,'[14]Resumen Peso'!$B$1:$D$65536,3,0)*$C$14</f>
        <v>9455.8211952422807</v>
      </c>
      <c r="H1127" s="46"/>
      <c r="I1127" s="41"/>
      <c r="J1127" s="42">
        <f>+VLOOKUP(C1127,'[14]Resumen Peso'!$B$1:$D$65536,3,0)</f>
        <v>7255.6912242704047</v>
      </c>
    </row>
    <row r="1128" spans="1:10" x14ac:dyDescent="0.25">
      <c r="A1128" s="26"/>
      <c r="B1128" s="34">
        <f t="shared" si="17"/>
        <v>1112</v>
      </c>
      <c r="C1128" s="35" t="s">
        <v>1132</v>
      </c>
      <c r="D1128" s="36" t="str">
        <f>+"Torre de ángulo menor tipo A"&amp;IF(MID(C1128,3,3)="220","C",IF(MID(C1128,3,3)="138","S",""))&amp;IF(MID(C1128,10,1)="D",2,1)&amp;" (30°)Tipo A"&amp;IF(MID(C1128,3,3)="220","C",IF(MID(C1128,3,3)="138","S",""))&amp;IF(MID(C1128,10,1)="D",2,1)&amp;RIGHT(C1128,2)</f>
        <v>Torre de ángulo menor tipo AC1 (30°)Tipo AC1-3</v>
      </c>
      <c r="E1128" s="37" t="s">
        <v>2918</v>
      </c>
      <c r="F1128" s="38">
        <v>0</v>
      </c>
      <c r="G1128" s="39">
        <f>VLOOKUP(C1128,'[14]Resumen Peso'!$B$1:$D$65536,3,0)*$C$14</f>
        <v>10600.735125831463</v>
      </c>
      <c r="H1128" s="46"/>
      <c r="I1128" s="41"/>
      <c r="J1128" s="42">
        <f>+VLOOKUP(C1128,'[14]Resumen Peso'!$B$1:$D$65536,3,0)</f>
        <v>8134.2126966202213</v>
      </c>
    </row>
    <row r="1129" spans="1:10" x14ac:dyDescent="0.25">
      <c r="A1129" s="26"/>
      <c r="B1129" s="34">
        <f t="shared" si="17"/>
        <v>1113</v>
      </c>
      <c r="C1129" s="35" t="s">
        <v>1133</v>
      </c>
      <c r="D1129" s="36" t="str">
        <f>+"Torre de ángulo menor tipo A"&amp;IF(MID(C1129,3,3)="220","C",IF(MID(C1129,3,3)="138","S",""))&amp;IF(MID(C1129,10,1)="D",2,1)&amp;" (30°)Tipo A"&amp;IF(MID(C1129,3,3)="220","C",IF(MID(C1129,3,3)="138","S",""))&amp;IF(MID(C1129,10,1)="D",2,1)&amp;RIGHT(C1129,2)</f>
        <v>Torre de ángulo menor tipo AC1 (30°)Tipo AC1±0</v>
      </c>
      <c r="E1129" s="37" t="s">
        <v>2918</v>
      </c>
      <c r="F1129" s="38">
        <v>0</v>
      </c>
      <c r="G1129" s="39">
        <f>VLOOKUP(C1129,'[14]Resumen Peso'!$B$1:$D$65536,3,0)*$C$14</f>
        <v>11765.521782276872</v>
      </c>
      <c r="H1129" s="46"/>
      <c r="I1129" s="41"/>
      <c r="J1129" s="42">
        <f>+VLOOKUP(C1129,'[14]Resumen Peso'!$B$1:$D$65536,3,0)</f>
        <v>9027.9830151167826</v>
      </c>
    </row>
    <row r="1130" spans="1:10" x14ac:dyDescent="0.25">
      <c r="A1130" s="26"/>
      <c r="B1130" s="34">
        <f t="shared" si="17"/>
        <v>1114</v>
      </c>
      <c r="C1130" s="35" t="s">
        <v>1134</v>
      </c>
      <c r="D1130" s="36" t="str">
        <f>+"Torre de ángulo menor tipo A"&amp;IF(MID(C1130,3,3)="220","C",IF(MID(C1130,3,3)="138","S",""))&amp;IF(MID(C1130,10,1)="D",2,1)&amp;" (30°)Tipo A"&amp;IF(MID(C1130,3,3)="220","C",IF(MID(C1130,3,3)="138","S",""))&amp;IF(MID(C1130,10,1)="D",2,1)&amp;RIGHT(C1130,2)</f>
        <v>Torre de ángulo menor tipo AC1 (30°)Tipo AC1+3</v>
      </c>
      <c r="E1130" s="37" t="s">
        <v>2918</v>
      </c>
      <c r="F1130" s="38">
        <v>0</v>
      </c>
      <c r="G1130" s="39">
        <f>VLOOKUP(C1130,'[14]Resumen Peso'!$B$1:$D$65536,3,0)*$C$14</f>
        <v>12930.308438722283</v>
      </c>
      <c r="H1130" s="46"/>
      <c r="I1130" s="41"/>
      <c r="J1130" s="42">
        <f>+VLOOKUP(C1130,'[14]Resumen Peso'!$B$1:$D$65536,3,0)</f>
        <v>9921.7533336133438</v>
      </c>
    </row>
    <row r="1131" spans="1:10" x14ac:dyDescent="0.25">
      <c r="A1131" s="26"/>
      <c r="B1131" s="34">
        <f t="shared" si="17"/>
        <v>1115</v>
      </c>
      <c r="C1131" s="35" t="s">
        <v>1135</v>
      </c>
      <c r="D1131" s="36" t="str">
        <f>+"Torre de ángulo mayor tipo B"&amp;IF(MID(C1131,3,3)="220","C",IF(MID(C1131,3,3)="138","S",""))&amp;IF(MID(C1131,10,1)="D",2,1)&amp;" (65°)Tipo B"&amp;IF(MID(C1131,3,3)="220","C",IF(MID(C1131,3,3)="138","S",""))&amp;IF(MID(C1131,10,1)="D",2,1)&amp;RIGHT(C1131,2)</f>
        <v>Torre de ángulo mayor tipo BC1 (65°)Tipo BC1-3</v>
      </c>
      <c r="E1131" s="37" t="s">
        <v>2918</v>
      </c>
      <c r="F1131" s="38">
        <v>0</v>
      </c>
      <c r="G1131" s="39">
        <f>VLOOKUP(C1131,'[14]Resumen Peso'!$B$1:$D$65536,3,0)*$C$14</f>
        <v>14305.603810896193</v>
      </c>
      <c r="H1131" s="46"/>
      <c r="I1131" s="41"/>
      <c r="J1131" s="42">
        <f>+VLOOKUP(C1131,'[14]Resumen Peso'!$B$1:$D$65536,3,0)</f>
        <v>10977.052324216376</v>
      </c>
    </row>
    <row r="1132" spans="1:10" x14ac:dyDescent="0.25">
      <c r="A1132" s="26"/>
      <c r="B1132" s="34">
        <f t="shared" si="17"/>
        <v>1116</v>
      </c>
      <c r="C1132" s="35" t="s">
        <v>1136</v>
      </c>
      <c r="D1132" s="36" t="str">
        <f>+"Torre de ángulo mayor tipo B"&amp;IF(MID(C1132,3,3)="220","C",IF(MID(C1132,3,3)="138","S",""))&amp;IF(MID(C1132,10,1)="D",2,1)&amp;" (65°)Tipo B"&amp;IF(MID(C1132,3,3)="220","C",IF(MID(C1132,3,3)="138","S",""))&amp;IF(MID(C1132,10,1)="D",2,1)&amp;RIGHT(C1132,2)</f>
        <v>Torre de ángulo mayor tipo BC1 (65°)Tipo BC1±0</v>
      </c>
      <c r="E1132" s="37" t="s">
        <v>2918</v>
      </c>
      <c r="F1132" s="38">
        <v>0</v>
      </c>
      <c r="G1132" s="39">
        <f>VLOOKUP(C1132,'[14]Resumen Peso'!$B$1:$D$65536,3,0)*$C$14</f>
        <v>15930.516493202886</v>
      </c>
      <c r="H1132" s="46"/>
      <c r="I1132" s="41"/>
      <c r="J1132" s="42">
        <f>+VLOOKUP(C1132,'[14]Resumen Peso'!$B$1:$D$65536,3,0)</f>
        <v>12223.889002468124</v>
      </c>
    </row>
    <row r="1133" spans="1:10" x14ac:dyDescent="0.25">
      <c r="A1133" s="26"/>
      <c r="B1133" s="34">
        <f t="shared" si="17"/>
        <v>1117</v>
      </c>
      <c r="C1133" s="35" t="s">
        <v>1137</v>
      </c>
      <c r="D1133" s="36" t="str">
        <f>+"Torre de ángulo mayor tipo B"&amp;IF(MID(C1133,3,3)="220","C",IF(MID(C1133,3,3)="138","S",""))&amp;IF(MID(C1133,10,1)="D",2,1)&amp;" (65°)Tipo B"&amp;IF(MID(C1133,3,3)="220","C",IF(MID(C1133,3,3)="138","S",""))&amp;IF(MID(C1133,10,1)="D",2,1)&amp;RIGHT(C1133,2)</f>
        <v>Torre de ángulo mayor tipo BC1 (65°)Tipo BC1+3</v>
      </c>
      <c r="E1133" s="37" t="s">
        <v>2918</v>
      </c>
      <c r="F1133" s="38">
        <v>0</v>
      </c>
      <c r="G1133" s="39">
        <f>VLOOKUP(C1133,'[14]Resumen Peso'!$B$1:$D$65536,3,0)*$C$14</f>
        <v>17842.178472387233</v>
      </c>
      <c r="H1133" s="46"/>
      <c r="I1133" s="41"/>
      <c r="J1133" s="42">
        <f>+VLOOKUP(C1133,'[14]Resumen Peso'!$B$1:$D$65536,3,0)</f>
        <v>13690.7556827643</v>
      </c>
    </row>
    <row r="1134" spans="1:10" x14ac:dyDescent="0.25">
      <c r="A1134" s="26"/>
      <c r="B1134" s="34">
        <f t="shared" si="17"/>
        <v>1118</v>
      </c>
      <c r="C1134" s="35" t="s">
        <v>1138</v>
      </c>
      <c r="D1134" s="36" t="str">
        <f>+"Torre de anclaje, retención intermedia y terminal (15°) Tipo R"&amp;IF(MID(C1134,3,3)="220","C",IF(MID(C1134,3,3)="138","S",""))&amp;IF(MID(C1134,10,1)="D",2,1)&amp;RIGHT(C1134,2)</f>
        <v>Torre de anclaje, retención intermedia y terminal (15°) Tipo RC1-3</v>
      </c>
      <c r="E1134" s="37" t="s">
        <v>2918</v>
      </c>
      <c r="F1134" s="38">
        <v>0</v>
      </c>
      <c r="G1134" s="39">
        <f>VLOOKUP(C1134,'[14]Resumen Peso'!$B$1:$D$65536,3,0)*$C$14</f>
        <v>18419.388876485449</v>
      </c>
      <c r="H1134" s="46"/>
      <c r="I1134" s="41"/>
      <c r="J1134" s="42">
        <f>+VLOOKUP(C1134,'[14]Resumen Peso'!$B$1:$D$65536,3,0)</f>
        <v>14133.663852990725</v>
      </c>
    </row>
    <row r="1135" spans="1:10" x14ac:dyDescent="0.25">
      <c r="A1135" s="26"/>
      <c r="B1135" s="34">
        <f t="shared" si="17"/>
        <v>1119</v>
      </c>
      <c r="C1135" s="35" t="s">
        <v>1139</v>
      </c>
      <c r="D1135" s="36" t="str">
        <f>+"Torre de anclaje, retención intermedia y terminal (15°) Tipo R"&amp;IF(MID(C1135,3,3)="220","C",IF(MID(C1135,3,3)="138","S",""))&amp;IF(MID(C1135,10,1)="D",2,1)&amp;RIGHT(C1135,2)</f>
        <v>Torre de anclaje, retención intermedia y terminal (15°) Tipo RC1±0</v>
      </c>
      <c r="E1135" s="37" t="s">
        <v>2918</v>
      </c>
      <c r="F1135" s="38">
        <v>0</v>
      </c>
      <c r="G1135" s="39">
        <f>VLOOKUP(C1135,'[14]Resumen Peso'!$B$1:$D$65536,3,0)*$C$14</f>
        <v>20534.435759738517</v>
      </c>
      <c r="H1135" s="46"/>
      <c r="I1135" s="41"/>
      <c r="J1135" s="42">
        <f>+VLOOKUP(C1135,'[14]Resumen Peso'!$B$1:$D$65536,3,0)</f>
        <v>15756.59292418141</v>
      </c>
    </row>
    <row r="1136" spans="1:10" x14ac:dyDescent="0.25">
      <c r="A1136" s="26"/>
      <c r="B1136" s="34">
        <f t="shared" si="17"/>
        <v>1120</v>
      </c>
      <c r="C1136" s="35" t="s">
        <v>1140</v>
      </c>
      <c r="D1136" s="36" t="str">
        <f>+"Torre de anclaje, retención intermedia y terminal (15°) Tipo R"&amp;IF(MID(C1136,3,3)="220","C",IF(MID(C1136,3,3)="138","S",""))&amp;IF(MID(C1136,10,1)="D",2,1)&amp;RIGHT(C1136,2)</f>
        <v>Torre de anclaje, retención intermedia y terminal (15°) Tipo RC1+3</v>
      </c>
      <c r="E1136" s="37" t="s">
        <v>2918</v>
      </c>
      <c r="F1136" s="38">
        <v>0</v>
      </c>
      <c r="G1136" s="39">
        <f>VLOOKUP(C1136,'[14]Resumen Peso'!$B$1:$D$65536,3,0)*$C$14</f>
        <v>22649.482642991585</v>
      </c>
      <c r="H1136" s="46"/>
      <c r="I1136" s="41"/>
      <c r="J1136" s="42">
        <f>+VLOOKUP(C1136,'[14]Resumen Peso'!$B$1:$D$65536,3,0)</f>
        <v>17379.521995372095</v>
      </c>
    </row>
    <row r="1137" spans="1:10" x14ac:dyDescent="0.25">
      <c r="A1137" s="26"/>
      <c r="B1137" s="34">
        <f t="shared" si="17"/>
        <v>1121</v>
      </c>
      <c r="C1137" s="35" t="s">
        <v>1141</v>
      </c>
      <c r="D1137" s="36" t="str">
        <f>+"Torre de suspensión tipo S"&amp;IF(MID(C1137,3,3)="220","C",IF(MID(C1137,3,3)="138","S",""))&amp;IF(MID(C1137,10,1)="D",2,1)&amp;" (5°)Tipo S"&amp;IF(MID(C1137,3,3)="220","C",IF(MID(C1137,3,3)="138","S",""))&amp;IF(MID(C1137,10,1)="D",2,1)&amp;RIGHT(C1137,2)</f>
        <v>Torre de suspensión tipo SC2 (5°)Tipo SC2-6</v>
      </c>
      <c r="E1137" s="37" t="s">
        <v>2918</v>
      </c>
      <c r="F1137" s="38">
        <v>0</v>
      </c>
      <c r="G1137" s="39">
        <f>VLOOKUP(C1137,'[14]Resumen Peso'!$B$1:$D$65536,3,0)*$C$14</f>
        <v>10662.625217672155</v>
      </c>
      <c r="H1137" s="46"/>
      <c r="I1137" s="41"/>
      <c r="J1137" s="42">
        <f>+VLOOKUP(C1137,'[14]Resumen Peso'!$B$1:$D$65536,3,0)</f>
        <v>8181.702532454231</v>
      </c>
    </row>
    <row r="1138" spans="1:10" x14ac:dyDescent="0.25">
      <c r="A1138" s="26"/>
      <c r="B1138" s="34">
        <f t="shared" si="17"/>
        <v>1122</v>
      </c>
      <c r="C1138" s="35" t="s">
        <v>1142</v>
      </c>
      <c r="D1138" s="36" t="str">
        <f>+"Torre de suspensión tipo S"&amp;IF(MID(C1138,3,3)="220","C",IF(MID(C1138,3,3)="138","S",""))&amp;IF(MID(C1138,10,1)="D",2,1)&amp;" (5°)Tipo S"&amp;IF(MID(C1138,3,3)="220","C",IF(MID(C1138,3,3)="138","S",""))&amp;IF(MID(C1138,10,1)="D",2,1)&amp;RIGHT(C1138,2)</f>
        <v>Torre de suspensión tipo SC2 (5°)Tipo SC2-3</v>
      </c>
      <c r="E1138" s="37" t="s">
        <v>2918</v>
      </c>
      <c r="F1138" s="38">
        <v>0</v>
      </c>
      <c r="G1138" s="39">
        <f>VLOOKUP(C1138,'[14]Resumen Peso'!$B$1:$D$65536,3,0)*$C$14</f>
        <v>12199.580204003276</v>
      </c>
      <c r="H1138" s="46"/>
      <c r="I1138" s="41"/>
      <c r="J1138" s="42">
        <f>+VLOOKUP(C1138,'[14]Resumen Peso'!$B$1:$D$65536,3,0)</f>
        <v>9361.0470416368225</v>
      </c>
    </row>
    <row r="1139" spans="1:10" x14ac:dyDescent="0.25">
      <c r="A1139" s="26"/>
      <c r="B1139" s="34">
        <f t="shared" si="17"/>
        <v>1123</v>
      </c>
      <c r="C1139" s="35" t="s">
        <v>1143</v>
      </c>
      <c r="D1139" s="36" t="str">
        <f>+"Torre de suspensión tipo S"&amp;IF(MID(C1139,3,3)="220","C",IF(MID(C1139,3,3)="138","S",""))&amp;IF(MID(C1139,10,1)="D",2,1)&amp;" (5°)Tipo S"&amp;IF(MID(C1139,3,3)="220","C",IF(MID(C1139,3,3)="138","S",""))&amp;IF(MID(C1139,10,1)="D",2,1)&amp;RIGHT(C1139,2)</f>
        <v>Torre de suspensión tipo SC2 (5°)Tipo SC2±0</v>
      </c>
      <c r="E1139" s="37" t="s">
        <v>2918</v>
      </c>
      <c r="F1139" s="38">
        <v>0</v>
      </c>
      <c r="G1139" s="39">
        <f>VLOOKUP(C1139,'[14]Resumen Peso'!$B$1:$D$65536,3,0)*$C$14</f>
        <v>13722.812377956441</v>
      </c>
      <c r="H1139" s="46"/>
      <c r="I1139" s="41"/>
      <c r="J1139" s="42">
        <f>+VLOOKUP(C1139,'[14]Resumen Peso'!$B$1:$D$65536,3,0)</f>
        <v>10529.861689130285</v>
      </c>
    </row>
    <row r="1140" spans="1:10" x14ac:dyDescent="0.25">
      <c r="A1140" s="26"/>
      <c r="B1140" s="34">
        <f t="shared" si="17"/>
        <v>1124</v>
      </c>
      <c r="C1140" s="35" t="s">
        <v>1144</v>
      </c>
      <c r="D1140" s="36" t="str">
        <f>+"Torre de suspensión tipo S"&amp;IF(MID(C1140,3,3)="220","C",IF(MID(C1140,3,3)="138","S",""))&amp;IF(MID(C1140,10,1)="D",2,1)&amp;" (5°)Tipo S"&amp;IF(MID(C1140,3,3)="220","C",IF(MID(C1140,3,3)="138","S",""))&amp;IF(MID(C1140,10,1)="D",2,1)&amp;RIGHT(C1140,2)</f>
        <v>Torre de suspensión tipo SC2 (5°)Tipo SC2+3</v>
      </c>
      <c r="E1140" s="37" t="s">
        <v>2918</v>
      </c>
      <c r="F1140" s="38">
        <v>0</v>
      </c>
      <c r="G1140" s="39">
        <f>VLOOKUP(C1140,'[14]Resumen Peso'!$B$1:$D$65536,3,0)*$C$14</f>
        <v>15232.32173953165</v>
      </c>
      <c r="H1140" s="46"/>
      <c r="I1140" s="41"/>
      <c r="J1140" s="42">
        <f>+VLOOKUP(C1140,'[14]Resumen Peso'!$B$1:$D$65536,3,0)</f>
        <v>11688.146474934616</v>
      </c>
    </row>
    <row r="1141" spans="1:10" x14ac:dyDescent="0.25">
      <c r="A1141" s="26"/>
      <c r="B1141" s="34">
        <f t="shared" si="17"/>
        <v>1125</v>
      </c>
      <c r="C1141" s="35" t="s">
        <v>1145</v>
      </c>
      <c r="D1141" s="36" t="str">
        <f>+"Torre de suspensión tipo S"&amp;IF(MID(C1141,3,3)="220","C",IF(MID(C1141,3,3)="138","S",""))&amp;IF(MID(C1141,10,1)="D",2,1)&amp;" (5°)Tipo S"&amp;IF(MID(C1141,3,3)="220","C",IF(MID(C1141,3,3)="138","S",""))&amp;IF(MID(C1141,10,1)="D",2,1)&amp;RIGHT(C1141,2)</f>
        <v>Torre de suspensión tipo SC2 (5°)Tipo SC2+6</v>
      </c>
      <c r="E1141" s="37" t="s">
        <v>2918</v>
      </c>
      <c r="F1141" s="38">
        <v>0</v>
      </c>
      <c r="G1141" s="39">
        <f>VLOOKUP(C1141,'[14]Resumen Peso'!$B$1:$D$65536,3,0)*$C$14</f>
        <v>16741.831101106858</v>
      </c>
      <c r="H1141" s="46"/>
      <c r="I1141" s="41"/>
      <c r="J1141" s="42">
        <f>+VLOOKUP(C1141,'[14]Resumen Peso'!$B$1:$D$65536,3,0)</f>
        <v>12846.431260738947</v>
      </c>
    </row>
    <row r="1142" spans="1:10" x14ac:dyDescent="0.25">
      <c r="A1142" s="26"/>
      <c r="B1142" s="34">
        <f t="shared" si="17"/>
        <v>1126</v>
      </c>
      <c r="C1142" s="35" t="s">
        <v>1146</v>
      </c>
      <c r="D1142" s="36" t="str">
        <f>+"Torre de ángulo menor tipo A"&amp;IF(MID(C1142,3,3)="220","C",IF(MID(C1142,3,3)="138","S",""))&amp;IF(MID(C1142,10,1)="D",2,1)&amp;" (30°)Tipo A"&amp;IF(MID(C1142,3,3)="220","C",IF(MID(C1142,3,3)="138","S",""))&amp;IF(MID(C1142,10,1)="D",2,1)&amp;RIGHT(C1142,2)</f>
        <v>Torre de ángulo menor tipo AC2 (30°)Tipo AC2-3</v>
      </c>
      <c r="E1142" s="37" t="s">
        <v>2918</v>
      </c>
      <c r="F1142" s="38">
        <v>0</v>
      </c>
      <c r="G1142" s="39">
        <f>VLOOKUP(C1142,'[14]Resumen Peso'!$B$1:$D$65536,3,0)*$C$14</f>
        <v>18768.93749995383</v>
      </c>
      <c r="H1142" s="46"/>
      <c r="I1142" s="41"/>
      <c r="J1142" s="42">
        <f>+VLOOKUP(C1142,'[14]Resumen Peso'!$B$1:$D$65536,3,0)</f>
        <v>14401.881369733896</v>
      </c>
    </row>
    <row r="1143" spans="1:10" x14ac:dyDescent="0.25">
      <c r="A1143" s="26"/>
      <c r="B1143" s="34">
        <f t="shared" si="17"/>
        <v>1127</v>
      </c>
      <c r="C1143" s="35" t="s">
        <v>1147</v>
      </c>
      <c r="D1143" s="36" t="str">
        <f>+"Torre de ángulo menor tipo A"&amp;IF(MID(C1143,3,3)="220","C",IF(MID(C1143,3,3)="138","S",""))&amp;IF(MID(C1143,10,1)="D",2,1)&amp;" (30°)Tipo A"&amp;IF(MID(C1143,3,3)="220","C",IF(MID(C1143,3,3)="138","S",""))&amp;IF(MID(C1143,10,1)="D",2,1)&amp;RIGHT(C1143,2)</f>
        <v>Torre de ángulo menor tipo AC2 (30°)Tipo AC2±0</v>
      </c>
      <c r="E1143" s="37" t="s">
        <v>2918</v>
      </c>
      <c r="F1143" s="38">
        <v>0</v>
      </c>
      <c r="G1143" s="39">
        <f>VLOOKUP(C1143,'[14]Resumen Peso'!$B$1:$D$65536,3,0)*$C$14</f>
        <v>20831.229189737878</v>
      </c>
      <c r="H1143" s="46"/>
      <c r="I1143" s="41"/>
      <c r="J1143" s="42">
        <f>+VLOOKUP(C1143,'[14]Resumen Peso'!$B$1:$D$65536,3,0)</f>
        <v>15984.330044099772</v>
      </c>
    </row>
    <row r="1144" spans="1:10" x14ac:dyDescent="0.25">
      <c r="A1144" s="26"/>
      <c r="B1144" s="34">
        <f t="shared" si="17"/>
        <v>1128</v>
      </c>
      <c r="C1144" s="35" t="s">
        <v>1148</v>
      </c>
      <c r="D1144" s="36" t="str">
        <f>+"Torre de ángulo menor tipo A"&amp;IF(MID(C1144,3,3)="220","C",IF(MID(C1144,3,3)="138","S",""))&amp;IF(MID(C1144,10,1)="D",2,1)&amp;" (30°)Tipo A"&amp;IF(MID(C1144,3,3)="220","C",IF(MID(C1144,3,3)="138","S",""))&amp;IF(MID(C1144,10,1)="D",2,1)&amp;RIGHT(C1144,2)</f>
        <v>Torre de ángulo menor tipo AC2 (30°)Tipo AC2+3</v>
      </c>
      <c r="E1144" s="37" t="s">
        <v>2918</v>
      </c>
      <c r="F1144" s="38">
        <v>0</v>
      </c>
      <c r="G1144" s="39">
        <f>VLOOKUP(C1144,'[14]Resumen Peso'!$B$1:$D$65536,3,0)*$C$14</f>
        <v>22893.520879521926</v>
      </c>
      <c r="H1144" s="46"/>
      <c r="I1144" s="41"/>
      <c r="J1144" s="42">
        <f>+VLOOKUP(C1144,'[14]Resumen Peso'!$B$1:$D$65536,3,0)</f>
        <v>17566.778718465648</v>
      </c>
    </row>
    <row r="1145" spans="1:10" x14ac:dyDescent="0.25">
      <c r="A1145" s="26"/>
      <c r="B1145" s="34">
        <f t="shared" si="17"/>
        <v>1129</v>
      </c>
      <c r="C1145" s="35" t="s">
        <v>1149</v>
      </c>
      <c r="D1145" s="36" t="str">
        <f>+"Torre de ángulo mayor tipo B"&amp;IF(MID(C1145,3,3)="220","C",IF(MID(C1145,3,3)="138","S",""))&amp;IF(MID(C1145,10,1)="D",2,1)&amp;" (65°)Tipo B"&amp;IF(MID(C1145,3,3)="220","C",IF(MID(C1145,3,3)="138","S",""))&amp;IF(MID(C1145,10,1)="D",2,1)&amp;RIGHT(C1145,2)</f>
        <v>Torre de ángulo mayor tipo BC2 (65°)Tipo BC2-3</v>
      </c>
      <c r="E1145" s="37" t="s">
        <v>2918</v>
      </c>
      <c r="F1145" s="38">
        <v>0</v>
      </c>
      <c r="G1145" s="39">
        <f>VLOOKUP(C1145,'[14]Resumen Peso'!$B$1:$D$65536,3,0)*$C$14</f>
        <v>25328.524921968768</v>
      </c>
      <c r="H1145" s="46"/>
      <c r="I1145" s="41"/>
      <c r="J1145" s="42">
        <f>+VLOOKUP(C1145,'[14]Resumen Peso'!$B$1:$D$65536,3,0)</f>
        <v>19435.219025980561</v>
      </c>
    </row>
    <row r="1146" spans="1:10" x14ac:dyDescent="0.25">
      <c r="A1146" s="26"/>
      <c r="B1146" s="34">
        <f t="shared" si="17"/>
        <v>1130</v>
      </c>
      <c r="C1146" s="35" t="s">
        <v>1150</v>
      </c>
      <c r="D1146" s="36" t="str">
        <f>+"Torre de ángulo mayor tipo B"&amp;IF(MID(C1146,3,3)="220","C",IF(MID(C1146,3,3)="138","S",""))&amp;IF(MID(C1146,10,1)="D",2,1)&amp;" (65°)Tipo B"&amp;IF(MID(C1146,3,3)="220","C",IF(MID(C1146,3,3)="138","S",""))&amp;IF(MID(C1146,10,1)="D",2,1)&amp;RIGHT(C1146,2)</f>
        <v>Torre de ángulo mayor tipo BC2 (65°)Tipo BC2±0</v>
      </c>
      <c r="E1146" s="37" t="s">
        <v>2918</v>
      </c>
      <c r="F1146" s="38">
        <v>0</v>
      </c>
      <c r="G1146" s="39">
        <f>VLOOKUP(C1146,'[14]Resumen Peso'!$B$1:$D$65536,3,0)*$C$14</f>
        <v>28205.484322905089</v>
      </c>
      <c r="H1146" s="46"/>
      <c r="I1146" s="41"/>
      <c r="J1146" s="42">
        <f>+VLOOKUP(C1146,'[14]Resumen Peso'!$B$1:$D$65536,3,0)</f>
        <v>21642.782879711092</v>
      </c>
    </row>
    <row r="1147" spans="1:10" x14ac:dyDescent="0.25">
      <c r="A1147" s="26"/>
      <c r="B1147" s="34">
        <f t="shared" si="17"/>
        <v>1131</v>
      </c>
      <c r="C1147" s="35" t="s">
        <v>1151</v>
      </c>
      <c r="D1147" s="36" t="str">
        <f>+"Torre de ángulo mayor tipo B"&amp;IF(MID(C1147,3,3)="220","C",IF(MID(C1147,3,3)="138","S",""))&amp;IF(MID(C1147,10,1)="D",2,1)&amp;" (65°)Tipo B"&amp;IF(MID(C1147,3,3)="220","C",IF(MID(C1147,3,3)="138","S",""))&amp;IF(MID(C1147,10,1)="D",2,1)&amp;RIGHT(C1147,2)</f>
        <v>Torre de ángulo mayor tipo BC2 (65°)Tipo BC2+3</v>
      </c>
      <c r="E1147" s="37" t="s">
        <v>2918</v>
      </c>
      <c r="F1147" s="38">
        <v>0</v>
      </c>
      <c r="G1147" s="39">
        <f>VLOOKUP(C1147,'[14]Resumen Peso'!$B$1:$D$65536,3,0)*$C$14</f>
        <v>31590.142441653701</v>
      </c>
      <c r="H1147" s="46"/>
      <c r="I1147" s="41"/>
      <c r="J1147" s="42">
        <f>+VLOOKUP(C1147,'[14]Resumen Peso'!$B$1:$D$65536,3,0)</f>
        <v>24239.916825276425</v>
      </c>
    </row>
    <row r="1148" spans="1:10" x14ac:dyDescent="0.25">
      <c r="A1148" s="26"/>
      <c r="B1148" s="34">
        <f t="shared" si="17"/>
        <v>1132</v>
      </c>
      <c r="C1148" s="35" t="s">
        <v>1152</v>
      </c>
      <c r="D1148" s="36" t="str">
        <f>+"Torre de anclaje, retención intermedia y terminal (15°) Tipo R"&amp;IF(MID(C1148,3,3)="220","C",IF(MID(C1148,3,3)="138","S",""))&amp;IF(MID(C1148,10,1)="D",2,1)&amp;RIGHT(C1148,2)</f>
        <v>Torre de anclaje, retención intermedia y terminal (15°) Tipo RC2-3</v>
      </c>
      <c r="E1148" s="37" t="s">
        <v>2918</v>
      </c>
      <c r="F1148" s="38">
        <v>0</v>
      </c>
      <c r="G1148" s="39">
        <f>VLOOKUP(C1148,'[14]Resumen Peso'!$B$1:$D$65536,3,0)*$C$14</f>
        <v>32612.111755125523</v>
      </c>
      <c r="H1148" s="46"/>
      <c r="I1148" s="41"/>
      <c r="J1148" s="42">
        <f>+VLOOKUP(C1148,'[14]Resumen Peso'!$B$1:$D$65536,3,0)</f>
        <v>25024.099777356998</v>
      </c>
    </row>
    <row r="1149" spans="1:10" x14ac:dyDescent="0.25">
      <c r="A1149" s="26"/>
      <c r="B1149" s="34">
        <f t="shared" si="17"/>
        <v>1133</v>
      </c>
      <c r="C1149" s="35" t="s">
        <v>1153</v>
      </c>
      <c r="D1149" s="36" t="str">
        <f>+"Torre de anclaje, retención intermedia y terminal (15°) Tipo R"&amp;IF(MID(C1149,3,3)="220","C",IF(MID(C1149,3,3)="138","S",""))&amp;IF(MID(C1149,10,1)="D",2,1)&amp;RIGHT(C1149,2)</f>
        <v>Torre de anclaje, retención intermedia y terminal (15°) Tipo RC2±0</v>
      </c>
      <c r="E1149" s="37" t="s">
        <v>2918</v>
      </c>
      <c r="F1149" s="38">
        <v>0</v>
      </c>
      <c r="G1149" s="39">
        <f>VLOOKUP(C1149,'[14]Resumen Peso'!$B$1:$D$65536,3,0)*$C$14</f>
        <v>36356.869292224663</v>
      </c>
      <c r="H1149" s="46"/>
      <c r="I1149" s="41"/>
      <c r="J1149" s="42">
        <f>+VLOOKUP(C1149,'[14]Resumen Peso'!$B$1:$D$65536,3,0)</f>
        <v>27897.547131947598</v>
      </c>
    </row>
    <row r="1150" spans="1:10" x14ac:dyDescent="0.25">
      <c r="A1150" s="26"/>
      <c r="B1150" s="34">
        <f t="shared" si="17"/>
        <v>1134</v>
      </c>
      <c r="C1150" s="35" t="s">
        <v>1154</v>
      </c>
      <c r="D1150" s="36" t="str">
        <f>+"Torre de anclaje, retención intermedia y terminal (15°) Tipo R"&amp;IF(MID(C1150,3,3)="220","C",IF(MID(C1150,3,3)="138","S",""))&amp;IF(MID(C1150,10,1)="D",2,1)&amp;RIGHT(C1150,2)</f>
        <v>Torre de anclaje, retención intermedia y terminal (15°) Tipo RC2+3</v>
      </c>
      <c r="E1150" s="37" t="s">
        <v>2918</v>
      </c>
      <c r="F1150" s="38">
        <v>0</v>
      </c>
      <c r="G1150" s="39">
        <f>VLOOKUP(C1150,'[14]Resumen Peso'!$B$1:$D$65536,3,0)*$C$14</f>
        <v>40101.626829323795</v>
      </c>
      <c r="H1150" s="46"/>
      <c r="I1150" s="41"/>
      <c r="J1150" s="42">
        <f>+VLOOKUP(C1150,'[14]Resumen Peso'!$B$1:$D$65536,3,0)</f>
        <v>30770.994486538199</v>
      </c>
    </row>
    <row r="1151" spans="1:10" x14ac:dyDescent="0.25">
      <c r="A1151" s="26"/>
      <c r="B1151" s="34">
        <f t="shared" si="17"/>
        <v>1135</v>
      </c>
      <c r="C1151" s="35" t="s">
        <v>1155</v>
      </c>
      <c r="D1151" s="36" t="str">
        <f>+"Torre de suspensión tipo S"&amp;IF(MID(C1151,3,3)="220","C",IF(MID(C1151,3,3)="138","S",""))&amp;IF(MID(C1151,10,1)="D",2,1)&amp;" (5°)Tipo S"&amp;IF(MID(C1151,3,3)="220","C",IF(MID(C1151,3,3)="138","S",""))&amp;IF(MID(C1151,10,1)="D",2,1)&amp;RIGHT(C1151,2)</f>
        <v>Torre de suspensión tipo SC2 (5°)Tipo SC2-6</v>
      </c>
      <c r="E1151" s="37" t="s">
        <v>2918</v>
      </c>
      <c r="F1151" s="38">
        <v>0</v>
      </c>
      <c r="G1151" s="39">
        <f>VLOOKUP(C1151,'[14]Resumen Peso'!$B$1:$D$65536,3,0)*$C$14</f>
        <v>9999.2162033740733</v>
      </c>
      <c r="H1151" s="46"/>
      <c r="I1151" s="41"/>
      <c r="J1151" s="42">
        <f>+VLOOKUP(C1151,'[14]Resumen Peso'!$B$1:$D$65536,3,0)</f>
        <v>7672.6519842515654</v>
      </c>
    </row>
    <row r="1152" spans="1:10" x14ac:dyDescent="0.25">
      <c r="A1152" s="26"/>
      <c r="B1152" s="34">
        <f t="shared" si="17"/>
        <v>1136</v>
      </c>
      <c r="C1152" s="35" t="s">
        <v>1156</v>
      </c>
      <c r="D1152" s="36" t="str">
        <f>+"Torre de suspensión tipo S"&amp;IF(MID(C1152,3,3)="220","C",IF(MID(C1152,3,3)="138","S",""))&amp;IF(MID(C1152,10,1)="D",2,1)&amp;" (5°)Tipo S"&amp;IF(MID(C1152,3,3)="220","C",IF(MID(C1152,3,3)="138","S",""))&amp;IF(MID(C1152,10,1)="D",2,1)&amp;RIGHT(C1152,2)</f>
        <v>Torre de suspensión tipo SC2 (5°)Tipo SC2-3</v>
      </c>
      <c r="E1152" s="37" t="s">
        <v>2918</v>
      </c>
      <c r="F1152" s="38">
        <v>0</v>
      </c>
      <c r="G1152" s="39">
        <f>VLOOKUP(C1152,'[14]Resumen Peso'!$B$1:$D$65536,3,0)*$C$14</f>
        <v>11440.544665121686</v>
      </c>
      <c r="H1152" s="46"/>
      <c r="I1152" s="41"/>
      <c r="J1152" s="42">
        <f>+VLOOKUP(C1152,'[14]Resumen Peso'!$B$1:$D$65536,3,0)</f>
        <v>8778.6198378373756</v>
      </c>
    </row>
    <row r="1153" spans="1:10" x14ac:dyDescent="0.25">
      <c r="A1153" s="26"/>
      <c r="B1153" s="34">
        <f t="shared" si="17"/>
        <v>1137</v>
      </c>
      <c r="C1153" s="35" t="s">
        <v>1157</v>
      </c>
      <c r="D1153" s="36" t="str">
        <f>+"Torre de suspensión tipo S"&amp;IF(MID(C1153,3,3)="220","C",IF(MID(C1153,3,3)="138","S",""))&amp;IF(MID(C1153,10,1)="D",2,1)&amp;" (5°)Tipo S"&amp;IF(MID(C1153,3,3)="220","C",IF(MID(C1153,3,3)="138","S",""))&amp;IF(MID(C1153,10,1)="D",2,1)&amp;RIGHT(C1153,2)</f>
        <v>Torre de suspensión tipo SC2 (5°)Tipo SC2±0</v>
      </c>
      <c r="E1153" s="37" t="s">
        <v>2918</v>
      </c>
      <c r="F1153" s="38">
        <v>0</v>
      </c>
      <c r="G1153" s="39">
        <f>VLOOKUP(C1153,'[14]Resumen Peso'!$B$1:$D$65536,3,0)*$C$14</f>
        <v>12869.004122746555</v>
      </c>
      <c r="H1153" s="46"/>
      <c r="I1153" s="41"/>
      <c r="J1153" s="42">
        <f>+VLOOKUP(C1153,'[14]Resumen Peso'!$B$1:$D$65536,3,0)</f>
        <v>9874.7129784447425</v>
      </c>
    </row>
    <row r="1154" spans="1:10" x14ac:dyDescent="0.25">
      <c r="A1154" s="26"/>
      <c r="B1154" s="34">
        <f t="shared" si="17"/>
        <v>1138</v>
      </c>
      <c r="C1154" s="35" t="s">
        <v>1158</v>
      </c>
      <c r="D1154" s="36" t="str">
        <f>+"Torre de suspensión tipo S"&amp;IF(MID(C1154,3,3)="220","C",IF(MID(C1154,3,3)="138","S",""))&amp;IF(MID(C1154,10,1)="D",2,1)&amp;" (5°)Tipo S"&amp;IF(MID(C1154,3,3)="220","C",IF(MID(C1154,3,3)="138","S",""))&amp;IF(MID(C1154,10,1)="D",2,1)&amp;RIGHT(C1154,2)</f>
        <v>Torre de suspensión tipo SC2 (5°)Tipo SC2+3</v>
      </c>
      <c r="E1154" s="37" t="s">
        <v>2918</v>
      </c>
      <c r="F1154" s="38">
        <v>0</v>
      </c>
      <c r="G1154" s="39">
        <f>VLOOKUP(C1154,'[14]Resumen Peso'!$B$1:$D$65536,3,0)*$C$14</f>
        <v>14284.594576248677</v>
      </c>
      <c r="H1154" s="46"/>
      <c r="I1154" s="41"/>
      <c r="J1154" s="42">
        <f>+VLOOKUP(C1154,'[14]Resumen Peso'!$B$1:$D$65536,3,0)</f>
        <v>10960.931406073665</v>
      </c>
    </row>
    <row r="1155" spans="1:10" x14ac:dyDescent="0.25">
      <c r="A1155" s="26"/>
      <c r="B1155" s="34">
        <f t="shared" si="17"/>
        <v>1139</v>
      </c>
      <c r="C1155" s="35" t="s">
        <v>1159</v>
      </c>
      <c r="D1155" s="36" t="str">
        <f>+"Torre de suspensión tipo S"&amp;IF(MID(C1155,3,3)="220","C",IF(MID(C1155,3,3)="138","S",""))&amp;IF(MID(C1155,10,1)="D",2,1)&amp;" (5°)Tipo S"&amp;IF(MID(C1155,3,3)="220","C",IF(MID(C1155,3,3)="138","S",""))&amp;IF(MID(C1155,10,1)="D",2,1)&amp;RIGHT(C1155,2)</f>
        <v>Torre de suspensión tipo SC2 (5°)Tipo SC2+6</v>
      </c>
      <c r="E1155" s="37" t="s">
        <v>2918</v>
      </c>
      <c r="F1155" s="38">
        <v>0</v>
      </c>
      <c r="G1155" s="39">
        <f>VLOOKUP(C1155,'[14]Resumen Peso'!$B$1:$D$65536,3,0)*$C$14</f>
        <v>15700.185029750797</v>
      </c>
      <c r="H1155" s="46"/>
      <c r="I1155" s="41"/>
      <c r="J1155" s="42">
        <f>+VLOOKUP(C1155,'[14]Resumen Peso'!$B$1:$D$65536,3,0)</f>
        <v>12047.149833702586</v>
      </c>
    </row>
    <row r="1156" spans="1:10" x14ac:dyDescent="0.25">
      <c r="A1156" s="26"/>
      <c r="B1156" s="34">
        <f t="shared" si="17"/>
        <v>1140</v>
      </c>
      <c r="C1156" s="35" t="s">
        <v>1160</v>
      </c>
      <c r="D1156" s="36" t="str">
        <f>+"Torre de ángulo menor tipo A"&amp;IF(MID(C1156,3,3)="220","C",IF(MID(C1156,3,3)="138","S",""))&amp;IF(MID(C1156,10,1)="D",2,1)&amp;" (30°)Tipo A"&amp;IF(MID(C1156,3,3)="220","C",IF(MID(C1156,3,3)="138","S",""))&amp;IF(MID(C1156,10,1)="D",2,1)&amp;RIGHT(C1156,2)</f>
        <v>Torre de ángulo menor tipo AC2 (30°)Tipo AC2-3</v>
      </c>
      <c r="E1156" s="37" t="s">
        <v>2918</v>
      </c>
      <c r="F1156" s="38">
        <v>0</v>
      </c>
      <c r="G1156" s="39">
        <f>VLOOKUP(C1156,'[14]Resumen Peso'!$B$1:$D$65536,3,0)*$C$14</f>
        <v>17601.168580754671</v>
      </c>
      <c r="H1156" s="46"/>
      <c r="I1156" s="41"/>
      <c r="J1156" s="42">
        <f>+VLOOKUP(C1156,'[14]Resumen Peso'!$B$1:$D$65536,3,0)</f>
        <v>13505.822685452486</v>
      </c>
    </row>
    <row r="1157" spans="1:10" x14ac:dyDescent="0.25">
      <c r="A1157" s="26"/>
      <c r="B1157" s="34">
        <f t="shared" si="17"/>
        <v>1141</v>
      </c>
      <c r="C1157" s="35" t="s">
        <v>1161</v>
      </c>
      <c r="D1157" s="36" t="str">
        <f>+"Torre de ángulo menor tipo A"&amp;IF(MID(C1157,3,3)="220","C",IF(MID(C1157,3,3)="138","S",""))&amp;IF(MID(C1157,10,1)="D",2,1)&amp;" (30°)Tipo A"&amp;IF(MID(C1157,3,3)="220","C",IF(MID(C1157,3,3)="138","S",""))&amp;IF(MID(C1157,10,1)="D",2,1)&amp;RIGHT(C1157,2)</f>
        <v>Torre de ángulo menor tipo AC2 (30°)Tipo AC2±0</v>
      </c>
      <c r="E1157" s="37" t="s">
        <v>2918</v>
      </c>
      <c r="F1157" s="38">
        <v>0</v>
      </c>
      <c r="G1157" s="39">
        <f>VLOOKUP(C1157,'[14]Resumen Peso'!$B$1:$D$65536,3,0)*$C$14</f>
        <v>19535.148258329271</v>
      </c>
      <c r="H1157" s="46"/>
      <c r="I1157" s="41"/>
      <c r="J1157" s="42">
        <f>+VLOOKUP(C1157,'[14]Resumen Peso'!$B$1:$D$65536,3,0)</f>
        <v>14989.814301279119</v>
      </c>
    </row>
    <row r="1158" spans="1:10" x14ac:dyDescent="0.25">
      <c r="A1158" s="26"/>
      <c r="B1158" s="34">
        <f t="shared" si="17"/>
        <v>1142</v>
      </c>
      <c r="C1158" s="35" t="s">
        <v>1162</v>
      </c>
      <c r="D1158" s="36" t="str">
        <f>+"Torre de ángulo menor tipo A"&amp;IF(MID(C1158,3,3)="220","C",IF(MID(C1158,3,3)="138","S",""))&amp;IF(MID(C1158,10,1)="D",2,1)&amp;" (30°)Tipo A"&amp;IF(MID(C1158,3,3)="220","C",IF(MID(C1158,3,3)="138","S",""))&amp;IF(MID(C1158,10,1)="D",2,1)&amp;RIGHT(C1158,2)</f>
        <v>Torre de ángulo menor tipo AC2 (30°)Tipo AC2+3</v>
      </c>
      <c r="E1158" s="37" t="s">
        <v>2918</v>
      </c>
      <c r="F1158" s="38">
        <v>0</v>
      </c>
      <c r="G1158" s="39">
        <f>VLOOKUP(C1158,'[14]Resumen Peso'!$B$1:$D$65536,3,0)*$C$14</f>
        <v>21469.127935903867</v>
      </c>
      <c r="H1158" s="46"/>
      <c r="I1158" s="41"/>
      <c r="J1158" s="42">
        <f>+VLOOKUP(C1158,'[14]Resumen Peso'!$B$1:$D$65536,3,0)</f>
        <v>16473.80591710575</v>
      </c>
    </row>
    <row r="1159" spans="1:10" x14ac:dyDescent="0.25">
      <c r="A1159" s="26"/>
      <c r="B1159" s="34">
        <f t="shared" si="17"/>
        <v>1143</v>
      </c>
      <c r="C1159" s="35" t="s">
        <v>1163</v>
      </c>
      <c r="D1159" s="36" t="str">
        <f>+"Torre de ángulo mayor tipo B"&amp;IF(MID(C1159,3,3)="220","C",IF(MID(C1159,3,3)="138","S",""))&amp;IF(MID(C1159,10,1)="D",2,1)&amp;" (65°)Tipo B"&amp;IF(MID(C1159,3,3)="220","C",IF(MID(C1159,3,3)="138","S",""))&amp;IF(MID(C1159,10,1)="D",2,1)&amp;RIGHT(C1159,2)</f>
        <v>Torre de ángulo mayor tipo BC2 (65°)Tipo BC2-3</v>
      </c>
      <c r="E1159" s="37" t="s">
        <v>2918</v>
      </c>
      <c r="F1159" s="38">
        <v>0</v>
      </c>
      <c r="G1159" s="39">
        <f>VLOOKUP(C1159,'[14]Resumen Peso'!$B$1:$D$65536,3,0)*$C$14</f>
        <v>23752.630486116494</v>
      </c>
      <c r="H1159" s="46"/>
      <c r="I1159" s="41"/>
      <c r="J1159" s="42">
        <f>+VLOOKUP(C1159,'[14]Resumen Peso'!$B$1:$D$65536,3,0)</f>
        <v>18225.995290410872</v>
      </c>
    </row>
    <row r="1160" spans="1:10" x14ac:dyDescent="0.25">
      <c r="A1160" s="26"/>
      <c r="B1160" s="34">
        <f t="shared" si="17"/>
        <v>1144</v>
      </c>
      <c r="C1160" s="35" t="s">
        <v>1164</v>
      </c>
      <c r="D1160" s="36" t="str">
        <f>+"Torre de ángulo mayor tipo B"&amp;IF(MID(C1160,3,3)="220","C",IF(MID(C1160,3,3)="138","S",""))&amp;IF(MID(C1160,10,1)="D",2,1)&amp;" (65°)Tipo B"&amp;IF(MID(C1160,3,3)="220","C",IF(MID(C1160,3,3)="138","S",""))&amp;IF(MID(C1160,10,1)="D",2,1)&amp;RIGHT(C1160,2)</f>
        <v>Torre de ángulo mayor tipo BC2 (65°)Tipo BC2±0</v>
      </c>
      <c r="E1160" s="37" t="s">
        <v>2918</v>
      </c>
      <c r="F1160" s="38">
        <v>0</v>
      </c>
      <c r="G1160" s="39">
        <f>VLOOKUP(C1160,'[14]Resumen Peso'!$B$1:$D$65536,3,0)*$C$14</f>
        <v>26450.590741777833</v>
      </c>
      <c r="H1160" s="46"/>
      <c r="I1160" s="41"/>
      <c r="J1160" s="42">
        <f>+VLOOKUP(C1160,'[14]Resumen Peso'!$B$1:$D$65536,3,0)</f>
        <v>20296.208563931927</v>
      </c>
    </row>
    <row r="1161" spans="1:10" x14ac:dyDescent="0.25">
      <c r="A1161" s="26"/>
      <c r="B1161" s="34">
        <f t="shared" si="17"/>
        <v>1145</v>
      </c>
      <c r="C1161" s="35" t="s">
        <v>1165</v>
      </c>
      <c r="D1161" s="36" t="str">
        <f>+"Torre de ángulo mayor tipo B"&amp;IF(MID(C1161,3,3)="220","C",IF(MID(C1161,3,3)="138","S",""))&amp;IF(MID(C1161,10,1)="D",2,1)&amp;" (65°)Tipo B"&amp;IF(MID(C1161,3,3)="220","C",IF(MID(C1161,3,3)="138","S",""))&amp;IF(MID(C1161,10,1)="D",2,1)&amp;RIGHT(C1161,2)</f>
        <v>Torre de ángulo mayor tipo BC2 (65°)Tipo BC2+3</v>
      </c>
      <c r="E1161" s="37" t="s">
        <v>2918</v>
      </c>
      <c r="F1161" s="38">
        <v>0</v>
      </c>
      <c r="G1161" s="39">
        <f>VLOOKUP(C1161,'[14]Resumen Peso'!$B$1:$D$65536,3,0)*$C$14</f>
        <v>29624.661630791172</v>
      </c>
      <c r="H1161" s="46"/>
      <c r="I1161" s="41"/>
      <c r="J1161" s="42">
        <f>+VLOOKUP(C1161,'[14]Resumen Peso'!$B$1:$D$65536,3,0)</f>
        <v>22731.75359160376</v>
      </c>
    </row>
    <row r="1162" spans="1:10" x14ac:dyDescent="0.25">
      <c r="A1162" s="26"/>
      <c r="B1162" s="34">
        <f t="shared" si="17"/>
        <v>1146</v>
      </c>
      <c r="C1162" s="35" t="s">
        <v>1166</v>
      </c>
      <c r="D1162" s="36" t="str">
        <f>+"Torre de anclaje, retención intermedia y terminal (15°) Tipo R"&amp;IF(MID(C1162,3,3)="220","C",IF(MID(C1162,3,3)="138","S",""))&amp;IF(MID(C1162,10,1)="D",2,1)&amp;RIGHT(C1162,2)</f>
        <v>Torre de anclaje, retención intermedia y terminal (15°) Tipo RC2-3</v>
      </c>
      <c r="E1162" s="37" t="s">
        <v>2918</v>
      </c>
      <c r="F1162" s="38">
        <v>0</v>
      </c>
      <c r="G1162" s="39">
        <f>VLOOKUP(C1162,'[14]Resumen Peso'!$B$1:$D$65536,3,0)*$C$14</f>
        <v>30583.045885138006</v>
      </c>
      <c r="H1162" s="46"/>
      <c r="I1162" s="41"/>
      <c r="J1162" s="42">
        <f>+VLOOKUP(C1162,'[14]Resumen Peso'!$B$1:$D$65536,3,0)</f>
        <v>23467.146116500702</v>
      </c>
    </row>
    <row r="1163" spans="1:10" x14ac:dyDescent="0.25">
      <c r="A1163" s="26"/>
      <c r="B1163" s="34">
        <f t="shared" si="17"/>
        <v>1147</v>
      </c>
      <c r="C1163" s="35" t="s">
        <v>1167</v>
      </c>
      <c r="D1163" s="36" t="str">
        <f>+"Torre de anclaje, retención intermedia y terminal (15°) Tipo R"&amp;IF(MID(C1163,3,3)="220","C",IF(MID(C1163,3,3)="138","S",""))&amp;IF(MID(C1163,10,1)="D",2,1)&amp;RIGHT(C1163,2)</f>
        <v>Torre de anclaje, retención intermedia y terminal (15°) Tipo RC2±0</v>
      </c>
      <c r="E1163" s="37" t="s">
        <v>2918</v>
      </c>
      <c r="F1163" s="38">
        <v>0</v>
      </c>
      <c r="G1163" s="39">
        <f>VLOOKUP(C1163,'[14]Resumen Peso'!$B$1:$D$65536,3,0)*$C$14</f>
        <v>34094.811466151623</v>
      </c>
      <c r="H1163" s="46"/>
      <c r="I1163" s="41"/>
      <c r="J1163" s="42">
        <f>+VLOOKUP(C1163,'[14]Resumen Peso'!$B$1:$D$65536,3,0)</f>
        <v>26161.812838908252</v>
      </c>
    </row>
    <row r="1164" spans="1:10" x14ac:dyDescent="0.25">
      <c r="A1164" s="26"/>
      <c r="B1164" s="34">
        <f t="shared" si="17"/>
        <v>1148</v>
      </c>
      <c r="C1164" s="35" t="s">
        <v>1168</v>
      </c>
      <c r="D1164" s="36" t="str">
        <f>+"Torre de anclaje, retención intermedia y terminal (15°) Tipo R"&amp;IF(MID(C1164,3,3)="220","C",IF(MID(C1164,3,3)="138","S",""))&amp;IF(MID(C1164,10,1)="D",2,1)&amp;RIGHT(C1164,2)</f>
        <v>Torre de anclaje, retención intermedia y terminal (15°) Tipo RC2+3</v>
      </c>
      <c r="E1164" s="37" t="s">
        <v>2918</v>
      </c>
      <c r="F1164" s="38">
        <v>0</v>
      </c>
      <c r="G1164" s="39">
        <f>VLOOKUP(C1164,'[14]Resumen Peso'!$B$1:$D$65536,3,0)*$C$14</f>
        <v>37606.577047165236</v>
      </c>
      <c r="H1164" s="46"/>
      <c r="I1164" s="41"/>
      <c r="J1164" s="42">
        <f>+VLOOKUP(C1164,'[14]Resumen Peso'!$B$1:$D$65536,3,0)</f>
        <v>28856.479561315802</v>
      </c>
    </row>
    <row r="1165" spans="1:10" x14ac:dyDescent="0.25">
      <c r="A1165" s="26"/>
      <c r="B1165" s="34">
        <f t="shared" si="17"/>
        <v>1149</v>
      </c>
      <c r="C1165" s="35" t="s">
        <v>1169</v>
      </c>
      <c r="D1165" s="36" t="str">
        <f>+"Torre de suspensión tipo S"&amp;IF(MID(C1165,3,3)="220","C",IF(MID(C1165,3,3)="138","S",""))&amp;IF(MID(C1165,10,1)="D",2,1)&amp;" (5°)Tipo S"&amp;IF(MID(C1165,3,3)="220","C",IF(MID(C1165,3,3)="138","S",""))&amp;IF(MID(C1165,10,1)="D",2,1)&amp;RIGHT(C1165,2)</f>
        <v>Torre de suspensión tipo SC2 (5°)Tipo SC2-6</v>
      </c>
      <c r="E1165" s="37" t="s">
        <v>2918</v>
      </c>
      <c r="F1165" s="38">
        <v>0</v>
      </c>
      <c r="G1165" s="39">
        <f>VLOOKUP(C1165,'[14]Resumen Peso'!$B$1:$D$65536,3,0)*$C$14</f>
        <v>8924.8722090561878</v>
      </c>
      <c r="H1165" s="46"/>
      <c r="I1165" s="41"/>
      <c r="J1165" s="42">
        <f>+VLOOKUP(C1165,'[14]Resumen Peso'!$B$1:$D$65536,3,0)</f>
        <v>6848.2806123243945</v>
      </c>
    </row>
    <row r="1166" spans="1:10" x14ac:dyDescent="0.25">
      <c r="A1166" s="26"/>
      <c r="B1166" s="34">
        <f t="shared" si="17"/>
        <v>1150</v>
      </c>
      <c r="C1166" s="35" t="s">
        <v>1170</v>
      </c>
      <c r="D1166" s="36" t="str">
        <f>+"Torre de suspensión tipo S"&amp;IF(MID(C1166,3,3)="220","C",IF(MID(C1166,3,3)="138","S",""))&amp;IF(MID(C1166,10,1)="D",2,1)&amp;" (5°)Tipo S"&amp;IF(MID(C1166,3,3)="220","C",IF(MID(C1166,3,3)="138","S",""))&amp;IF(MID(C1166,10,1)="D",2,1)&amp;RIGHT(C1166,2)</f>
        <v>Torre de suspensión tipo SC2 (5°)Tipo SC2-3</v>
      </c>
      <c r="E1166" s="37" t="s">
        <v>2918</v>
      </c>
      <c r="F1166" s="38">
        <v>0</v>
      </c>
      <c r="G1166" s="39">
        <f>VLOOKUP(C1166,'[14]Resumen Peso'!$B$1:$D$65536,3,0)*$C$14</f>
        <v>10211.340275226448</v>
      </c>
      <c r="H1166" s="46"/>
      <c r="I1166" s="41"/>
      <c r="J1166" s="42">
        <f>+VLOOKUP(C1166,'[14]Resumen Peso'!$B$1:$D$65536,3,0)</f>
        <v>7835.4201600468296</v>
      </c>
    </row>
    <row r="1167" spans="1:10" x14ac:dyDescent="0.25">
      <c r="A1167" s="26"/>
      <c r="B1167" s="34">
        <f t="shared" si="17"/>
        <v>1151</v>
      </c>
      <c r="C1167" s="35" t="s">
        <v>1171</v>
      </c>
      <c r="D1167" s="36" t="str">
        <f>+"Torre de suspensión tipo S"&amp;IF(MID(C1167,3,3)="220","C",IF(MID(C1167,3,3)="138","S",""))&amp;IF(MID(C1167,10,1)="D",2,1)&amp;" (5°)Tipo S"&amp;IF(MID(C1167,3,3)="220","C",IF(MID(C1167,3,3)="138","S",""))&amp;IF(MID(C1167,10,1)="D",2,1)&amp;RIGHT(C1167,2)</f>
        <v>Torre de suspensión tipo SC2 (5°)Tipo SC2±0</v>
      </c>
      <c r="E1167" s="37" t="s">
        <v>2918</v>
      </c>
      <c r="F1167" s="38">
        <v>0</v>
      </c>
      <c r="G1167" s="39">
        <f>VLOOKUP(C1167,'[14]Resumen Peso'!$B$1:$D$65536,3,0)*$C$14</f>
        <v>11486.322019377332</v>
      </c>
      <c r="H1167" s="46"/>
      <c r="I1167" s="41"/>
      <c r="J1167" s="42">
        <f>+VLOOKUP(C1167,'[14]Resumen Peso'!$B$1:$D$65536,3,0)</f>
        <v>8813.7459618074572</v>
      </c>
    </row>
    <row r="1168" spans="1:10" x14ac:dyDescent="0.25">
      <c r="A1168" s="26"/>
      <c r="B1168" s="34">
        <f t="shared" si="17"/>
        <v>1152</v>
      </c>
      <c r="C1168" s="35" t="s">
        <v>1172</v>
      </c>
      <c r="D1168" s="36" t="str">
        <f>+"Torre de suspensión tipo S"&amp;IF(MID(C1168,3,3)="220","C",IF(MID(C1168,3,3)="138","S",""))&amp;IF(MID(C1168,10,1)="D",2,1)&amp;" (5°)Tipo S"&amp;IF(MID(C1168,3,3)="220","C",IF(MID(C1168,3,3)="138","S",""))&amp;IF(MID(C1168,10,1)="D",2,1)&amp;RIGHT(C1168,2)</f>
        <v>Torre de suspensión tipo SC2 (5°)Tipo SC2+3</v>
      </c>
      <c r="E1168" s="37" t="s">
        <v>2918</v>
      </c>
      <c r="F1168" s="38">
        <v>0</v>
      </c>
      <c r="G1168" s="39">
        <f>VLOOKUP(C1168,'[14]Resumen Peso'!$B$1:$D$65536,3,0)*$C$14</f>
        <v>12749.81744150884</v>
      </c>
      <c r="H1168" s="46"/>
      <c r="I1168" s="41"/>
      <c r="J1168" s="42">
        <f>+VLOOKUP(C1168,'[14]Resumen Peso'!$B$1:$D$65536,3,0)</f>
        <v>9783.2580176062784</v>
      </c>
    </row>
    <row r="1169" spans="1:10" x14ac:dyDescent="0.25">
      <c r="A1169" s="26"/>
      <c r="B1169" s="34">
        <f t="shared" si="17"/>
        <v>1153</v>
      </c>
      <c r="C1169" s="35" t="s">
        <v>1173</v>
      </c>
      <c r="D1169" s="36" t="str">
        <f>+"Torre de suspensión tipo S"&amp;IF(MID(C1169,3,3)="220","C",IF(MID(C1169,3,3)="138","S",""))&amp;IF(MID(C1169,10,1)="D",2,1)&amp;" (5°)Tipo S"&amp;IF(MID(C1169,3,3)="220","C",IF(MID(C1169,3,3)="138","S",""))&amp;IF(MID(C1169,10,1)="D",2,1)&amp;RIGHT(C1169,2)</f>
        <v>Torre de suspensión tipo SC2 (5°)Tipo SC2+6</v>
      </c>
      <c r="E1169" s="37" t="s">
        <v>2918</v>
      </c>
      <c r="F1169" s="38">
        <v>0</v>
      </c>
      <c r="G1169" s="39">
        <f>VLOOKUP(C1169,'[14]Resumen Peso'!$B$1:$D$65536,3,0)*$C$14</f>
        <v>14013.312863640345</v>
      </c>
      <c r="H1169" s="46"/>
      <c r="I1169" s="41"/>
      <c r="J1169" s="42">
        <f>+VLOOKUP(C1169,'[14]Resumen Peso'!$B$1:$D$65536,3,0)</f>
        <v>10752.770073405098</v>
      </c>
    </row>
    <row r="1170" spans="1:10" x14ac:dyDescent="0.25">
      <c r="A1170" s="26"/>
      <c r="B1170" s="34">
        <f t="shared" ref="B1170:B1233" si="18">1+B1169</f>
        <v>1154</v>
      </c>
      <c r="C1170" s="35" t="s">
        <v>1174</v>
      </c>
      <c r="D1170" s="36" t="str">
        <f>+"Torre de ángulo menor tipo A"&amp;IF(MID(C1170,3,3)="220","C",IF(MID(C1170,3,3)="138","S",""))&amp;IF(MID(C1170,10,1)="D",2,1)&amp;" (30°)Tipo A"&amp;IF(MID(C1170,3,3)="220","C",IF(MID(C1170,3,3)="138","S",""))&amp;IF(MID(C1170,10,1)="D",2,1)&amp;RIGHT(C1170,2)</f>
        <v>Torre de ángulo menor tipo AC2 (30°)Tipo AC2-3</v>
      </c>
      <c r="E1170" s="37" t="s">
        <v>2918</v>
      </c>
      <c r="F1170" s="38">
        <v>0</v>
      </c>
      <c r="G1170" s="39">
        <f>VLOOKUP(C1170,'[14]Resumen Peso'!$B$1:$D$65536,3,0)*$C$14</f>
        <v>15710.049379698727</v>
      </c>
      <c r="H1170" s="46"/>
      <c r="I1170" s="41"/>
      <c r="J1170" s="42">
        <f>+VLOOKUP(C1170,'[14]Resumen Peso'!$B$1:$D$65536,3,0)</f>
        <v>12054.718999391373</v>
      </c>
    </row>
    <row r="1171" spans="1:10" x14ac:dyDescent="0.25">
      <c r="A1171" s="26"/>
      <c r="B1171" s="34">
        <f t="shared" si="18"/>
        <v>1155</v>
      </c>
      <c r="C1171" s="35" t="s">
        <v>1175</v>
      </c>
      <c r="D1171" s="36" t="str">
        <f>+"Torre de ángulo menor tipo A"&amp;IF(MID(C1171,3,3)="220","C",IF(MID(C1171,3,3)="138","S",""))&amp;IF(MID(C1171,10,1)="D",2,1)&amp;" (30°)Tipo A"&amp;IF(MID(C1171,3,3)="220","C",IF(MID(C1171,3,3)="138","S",""))&amp;IF(MID(C1171,10,1)="D",2,1)&amp;RIGHT(C1171,2)</f>
        <v>Torre de ángulo menor tipo AC2 (30°)Tipo AC2±0</v>
      </c>
      <c r="E1171" s="37" t="s">
        <v>2918</v>
      </c>
      <c r="F1171" s="38">
        <v>0</v>
      </c>
      <c r="G1171" s="39">
        <f>VLOOKUP(C1171,'[14]Resumen Peso'!$B$1:$D$65536,3,0)*$C$14</f>
        <v>17436.236825414791</v>
      </c>
      <c r="H1171" s="46"/>
      <c r="I1171" s="41"/>
      <c r="J1171" s="42">
        <f>+VLOOKUP(C1171,'[14]Resumen Peso'!$B$1:$D$65536,3,0)</f>
        <v>13379.266370023721</v>
      </c>
    </row>
    <row r="1172" spans="1:10" x14ac:dyDescent="0.25">
      <c r="A1172" s="26"/>
      <c r="B1172" s="34">
        <f t="shared" si="18"/>
        <v>1156</v>
      </c>
      <c r="C1172" s="35" t="s">
        <v>1176</v>
      </c>
      <c r="D1172" s="36" t="str">
        <f>+"Torre de ángulo menor tipo A"&amp;IF(MID(C1172,3,3)="220","C",IF(MID(C1172,3,3)="138","S",""))&amp;IF(MID(C1172,10,1)="D",2,1)&amp;" (30°)Tipo A"&amp;IF(MID(C1172,3,3)="220","C",IF(MID(C1172,3,3)="138","S",""))&amp;IF(MID(C1172,10,1)="D",2,1)&amp;RIGHT(C1172,2)</f>
        <v>Torre de ángulo menor tipo AC2 (30°)Tipo AC2+3</v>
      </c>
      <c r="E1172" s="37" t="s">
        <v>2918</v>
      </c>
      <c r="F1172" s="38">
        <v>0</v>
      </c>
      <c r="G1172" s="39">
        <f>VLOOKUP(C1172,'[14]Resumen Peso'!$B$1:$D$65536,3,0)*$C$14</f>
        <v>19162.424271130854</v>
      </c>
      <c r="H1172" s="46"/>
      <c r="I1172" s="41"/>
      <c r="J1172" s="42">
        <f>+VLOOKUP(C1172,'[14]Resumen Peso'!$B$1:$D$65536,3,0)</f>
        <v>14703.813740656069</v>
      </c>
    </row>
    <row r="1173" spans="1:10" x14ac:dyDescent="0.25">
      <c r="A1173" s="26"/>
      <c r="B1173" s="34">
        <f t="shared" si="18"/>
        <v>1157</v>
      </c>
      <c r="C1173" s="35" t="s">
        <v>1177</v>
      </c>
      <c r="D1173" s="36" t="str">
        <f>+"Torre de ángulo mayor tipo B"&amp;IF(MID(C1173,3,3)="220","C",IF(MID(C1173,3,3)="138","S",""))&amp;IF(MID(C1173,10,1)="D",2,1)&amp;" (65°)Tipo B"&amp;IF(MID(C1173,3,3)="220","C",IF(MID(C1173,3,3)="138","S",""))&amp;IF(MID(C1173,10,1)="D",2,1)&amp;RIGHT(C1173,2)</f>
        <v>Torre de ángulo mayor tipo BC2 (65°)Tipo BC2-3</v>
      </c>
      <c r="E1173" s="37" t="s">
        <v>2918</v>
      </c>
      <c r="F1173" s="38">
        <v>0</v>
      </c>
      <c r="G1173" s="39">
        <f>VLOOKUP(C1173,'[14]Resumen Peso'!$B$1:$D$65536,3,0)*$C$14</f>
        <v>21200.580866127242</v>
      </c>
      <c r="H1173" s="46"/>
      <c r="I1173" s="41"/>
      <c r="J1173" s="42">
        <f>+VLOOKUP(C1173,'[14]Resumen Peso'!$B$1:$D$65536,3,0)</f>
        <v>16267.742945180884</v>
      </c>
    </row>
    <row r="1174" spans="1:10" x14ac:dyDescent="0.25">
      <c r="A1174" s="26"/>
      <c r="B1174" s="34">
        <f t="shared" si="18"/>
        <v>1158</v>
      </c>
      <c r="C1174" s="35" t="s">
        <v>1178</v>
      </c>
      <c r="D1174" s="36" t="str">
        <f>+"Torre de ángulo mayor tipo B"&amp;IF(MID(C1174,3,3)="220","C",IF(MID(C1174,3,3)="138","S",""))&amp;IF(MID(C1174,10,1)="D",2,1)&amp;" (65°)Tipo B"&amp;IF(MID(C1174,3,3)="220","C",IF(MID(C1174,3,3)="138","S",""))&amp;IF(MID(C1174,10,1)="D",2,1)&amp;RIGHT(C1174,2)</f>
        <v>Torre de ángulo mayor tipo BC2 (65°)Tipo BC2±0</v>
      </c>
      <c r="E1174" s="37" t="s">
        <v>2918</v>
      </c>
      <c r="F1174" s="38">
        <v>0</v>
      </c>
      <c r="G1174" s="39">
        <f>VLOOKUP(C1174,'[14]Resumen Peso'!$B$1:$D$65536,3,0)*$C$14</f>
        <v>23608.66466161163</v>
      </c>
      <c r="H1174" s="46"/>
      <c r="I1174" s="41"/>
      <c r="J1174" s="42">
        <f>+VLOOKUP(C1174,'[14]Resumen Peso'!$B$1:$D$65536,3,0)</f>
        <v>18115.526665012119</v>
      </c>
    </row>
    <row r="1175" spans="1:10" x14ac:dyDescent="0.25">
      <c r="A1175" s="26"/>
      <c r="B1175" s="34">
        <f t="shared" si="18"/>
        <v>1159</v>
      </c>
      <c r="C1175" s="35" t="s">
        <v>1179</v>
      </c>
      <c r="D1175" s="36" t="str">
        <f>+"Torre de ángulo mayor tipo B"&amp;IF(MID(C1175,3,3)="220","C",IF(MID(C1175,3,3)="138","S",""))&amp;IF(MID(C1175,10,1)="D",2,1)&amp;" (65°)Tipo B"&amp;IF(MID(C1175,3,3)="220","C",IF(MID(C1175,3,3)="138","S",""))&amp;IF(MID(C1175,10,1)="D",2,1)&amp;RIGHT(C1175,2)</f>
        <v>Torre de ángulo mayor tipo BC2 (65°)Tipo BC2+3</v>
      </c>
      <c r="E1175" s="37" t="s">
        <v>2918</v>
      </c>
      <c r="F1175" s="38">
        <v>0</v>
      </c>
      <c r="G1175" s="39">
        <f>VLOOKUP(C1175,'[14]Resumen Peso'!$B$1:$D$65536,3,0)*$C$14</f>
        <v>26441.70442100503</v>
      </c>
      <c r="H1175" s="46"/>
      <c r="I1175" s="41"/>
      <c r="J1175" s="42">
        <f>+VLOOKUP(C1175,'[14]Resumen Peso'!$B$1:$D$65536,3,0)</f>
        <v>20289.389864813576</v>
      </c>
    </row>
    <row r="1176" spans="1:10" x14ac:dyDescent="0.25">
      <c r="A1176" s="26"/>
      <c r="B1176" s="34">
        <f t="shared" si="18"/>
        <v>1160</v>
      </c>
      <c r="C1176" s="35" t="s">
        <v>1180</v>
      </c>
      <c r="D1176" s="36" t="str">
        <f>+"Torre de anclaje, retención intermedia y terminal (15°) Tipo R"&amp;IF(MID(C1176,3,3)="220","C",IF(MID(C1176,3,3)="138","S",""))&amp;IF(MID(C1176,10,1)="D",2,1)&amp;RIGHT(C1176,2)</f>
        <v>Torre de anclaje, retención intermedia y terminal (15°) Tipo RC2-3</v>
      </c>
      <c r="E1176" s="37" t="s">
        <v>2918</v>
      </c>
      <c r="F1176" s="38">
        <v>0</v>
      </c>
      <c r="G1176" s="39">
        <f>VLOOKUP(C1176,'[14]Resumen Peso'!$B$1:$D$65536,3,0)*$C$14</f>
        <v>27297.117167689197</v>
      </c>
      <c r="H1176" s="46"/>
      <c r="I1176" s="41"/>
      <c r="J1176" s="42">
        <f>+VLOOKUP(C1176,'[14]Resumen Peso'!$B$1:$D$65536,3,0)</f>
        <v>20945.769742466957</v>
      </c>
    </row>
    <row r="1177" spans="1:10" x14ac:dyDescent="0.25">
      <c r="A1177" s="26"/>
      <c r="B1177" s="34">
        <f t="shared" si="18"/>
        <v>1161</v>
      </c>
      <c r="C1177" s="35" t="s">
        <v>1181</v>
      </c>
      <c r="D1177" s="36" t="str">
        <f>+"Torre de anclaje, retención intermedia y terminal (15°) Tipo R"&amp;IF(MID(C1177,3,3)="220","C",IF(MID(C1177,3,3)="138","S",""))&amp;IF(MID(C1177,10,1)="D",2,1)&amp;RIGHT(C1177,2)</f>
        <v>Torre de anclaje, retención intermedia y terminal (15°) Tipo RC2±0</v>
      </c>
      <c r="E1177" s="37" t="s">
        <v>2918</v>
      </c>
      <c r="F1177" s="38">
        <v>0</v>
      </c>
      <c r="G1177" s="39">
        <f>VLOOKUP(C1177,'[14]Resumen Peso'!$B$1:$D$65536,3,0)*$C$14</f>
        <v>30431.56874881739</v>
      </c>
      <c r="H1177" s="46"/>
      <c r="I1177" s="41"/>
      <c r="J1177" s="42">
        <f>+VLOOKUP(C1177,'[14]Resumen Peso'!$B$1:$D$65536,3,0)</f>
        <v>23350.913871200621</v>
      </c>
    </row>
    <row r="1178" spans="1:10" x14ac:dyDescent="0.25">
      <c r="A1178" s="26"/>
      <c r="B1178" s="34">
        <f t="shared" si="18"/>
        <v>1162</v>
      </c>
      <c r="C1178" s="35" t="s">
        <v>1182</v>
      </c>
      <c r="D1178" s="36" t="str">
        <f>+"Torre de anclaje, retención intermedia y terminal (15°) Tipo R"&amp;IF(MID(C1178,3,3)="220","C",IF(MID(C1178,3,3)="138","S",""))&amp;IF(MID(C1178,10,1)="D",2,1)&amp;RIGHT(C1178,2)</f>
        <v>Torre de anclaje, retención intermedia y terminal (15°) Tipo RC2+3</v>
      </c>
      <c r="E1178" s="37" t="s">
        <v>2918</v>
      </c>
      <c r="F1178" s="38">
        <v>0</v>
      </c>
      <c r="G1178" s="39">
        <f>VLOOKUP(C1178,'[14]Resumen Peso'!$B$1:$D$65536,3,0)*$C$14</f>
        <v>33566.020329945582</v>
      </c>
      <c r="H1178" s="46"/>
      <c r="I1178" s="41"/>
      <c r="J1178" s="42">
        <f>+VLOOKUP(C1178,'[14]Resumen Peso'!$B$1:$D$65536,3,0)</f>
        <v>25756.057999934284</v>
      </c>
    </row>
    <row r="1179" spans="1:10" x14ac:dyDescent="0.25">
      <c r="A1179" s="26"/>
      <c r="B1179" s="34">
        <f t="shared" si="18"/>
        <v>1163</v>
      </c>
      <c r="C1179" s="35" t="s">
        <v>1183</v>
      </c>
      <c r="D1179" s="36" t="str">
        <f>+"Torre de suspensión tipo S"&amp;IF(MID(C1179,3,3)="220","C",IF(MID(C1179,3,3)="138","S",""))&amp;IF(MID(C1179,10,1)="D",2,1)&amp;" (5°)Tipo S"&amp;IF(MID(C1179,3,3)="220","C",IF(MID(C1179,3,3)="138","S",""))&amp;IF(MID(C1179,10,1)="D",2,1)&amp;RIGHT(C1179,2)</f>
        <v>Torre de suspensión tipo SC2 (5°)Tipo SC2-6</v>
      </c>
      <c r="E1179" s="37" t="s">
        <v>2918</v>
      </c>
      <c r="F1179" s="38">
        <v>0</v>
      </c>
      <c r="G1179" s="39">
        <f>VLOOKUP(C1179,'[14]Resumen Peso'!$B$1:$D$65536,3,0)*$C$14</f>
        <v>8222.3490985784902</v>
      </c>
      <c r="H1179" s="46"/>
      <c r="I1179" s="41"/>
      <c r="J1179" s="42">
        <f>+VLOOKUP(C1179,'[14]Resumen Peso'!$B$1:$D$65536,3,0)</f>
        <v>6309.2168269278509</v>
      </c>
    </row>
    <row r="1180" spans="1:10" x14ac:dyDescent="0.25">
      <c r="A1180" s="26"/>
      <c r="B1180" s="34">
        <f t="shared" si="18"/>
        <v>1164</v>
      </c>
      <c r="C1180" s="35" t="s">
        <v>1184</v>
      </c>
      <c r="D1180" s="36" t="str">
        <f>+"Torre de suspensión tipo S"&amp;IF(MID(C1180,3,3)="220","C",IF(MID(C1180,3,3)="138","S",""))&amp;IF(MID(C1180,10,1)="D",2,1)&amp;" (5°)Tipo S"&amp;IF(MID(C1180,3,3)="220","C",IF(MID(C1180,3,3)="138","S",""))&amp;IF(MID(C1180,10,1)="D",2,1)&amp;RIGHT(C1180,2)</f>
        <v>Torre de suspensión tipo SC2 (5°)Tipo SC2-3</v>
      </c>
      <c r="E1180" s="37" t="s">
        <v>2918</v>
      </c>
      <c r="F1180" s="38">
        <v>0</v>
      </c>
      <c r="G1180" s="39">
        <f>VLOOKUP(C1180,'[14]Resumen Peso'!$B$1:$D$65536,3,0)*$C$14</f>
        <v>9407.5525722474631</v>
      </c>
      <c r="H1180" s="46"/>
      <c r="I1180" s="41"/>
      <c r="J1180" s="42">
        <f>+VLOOKUP(C1180,'[14]Resumen Peso'!$B$1:$D$65536,3,0)</f>
        <v>7218.6534866651991</v>
      </c>
    </row>
    <row r="1181" spans="1:10" x14ac:dyDescent="0.25">
      <c r="A1181" s="26"/>
      <c r="B1181" s="34">
        <f t="shared" si="18"/>
        <v>1165</v>
      </c>
      <c r="C1181" s="35" t="s">
        <v>1185</v>
      </c>
      <c r="D1181" s="36" t="str">
        <f>+"Torre de suspensión tipo S"&amp;IF(MID(C1181,3,3)="220","C",IF(MID(C1181,3,3)="138","S",""))&amp;IF(MID(C1181,10,1)="D",2,1)&amp;" (5°)Tipo S"&amp;IF(MID(C1181,3,3)="220","C",IF(MID(C1181,3,3)="138","S",""))&amp;IF(MID(C1181,10,1)="D",2,1)&amp;RIGHT(C1181,2)</f>
        <v>Torre de suspensión tipo SC2 (5°)Tipo SC2±0</v>
      </c>
      <c r="E1181" s="37" t="s">
        <v>2918</v>
      </c>
      <c r="F1181" s="38">
        <v>0</v>
      </c>
      <c r="G1181" s="39">
        <f>VLOOKUP(C1181,'[14]Resumen Peso'!$B$1:$D$65536,3,0)*$C$14</f>
        <v>10582.17387204439</v>
      </c>
      <c r="H1181" s="46"/>
      <c r="I1181" s="41"/>
      <c r="J1181" s="42">
        <f>+VLOOKUP(C1181,'[14]Resumen Peso'!$B$1:$D$65536,3,0)</f>
        <v>8119.9701762263203</v>
      </c>
    </row>
    <row r="1182" spans="1:10" x14ac:dyDescent="0.25">
      <c r="A1182" s="26"/>
      <c r="B1182" s="34">
        <f t="shared" si="18"/>
        <v>1166</v>
      </c>
      <c r="C1182" s="35" t="s">
        <v>1186</v>
      </c>
      <c r="D1182" s="36" t="str">
        <f>+"Torre de suspensión tipo S"&amp;IF(MID(C1182,3,3)="220","C",IF(MID(C1182,3,3)="138","S",""))&amp;IF(MID(C1182,10,1)="D",2,1)&amp;" (5°)Tipo S"&amp;IF(MID(C1182,3,3)="220","C",IF(MID(C1182,3,3)="138","S",""))&amp;IF(MID(C1182,10,1)="D",2,1)&amp;RIGHT(C1182,2)</f>
        <v>Torre de suspensión tipo SC2 (5°)Tipo SC2+3</v>
      </c>
      <c r="E1182" s="37" t="s">
        <v>2918</v>
      </c>
      <c r="F1182" s="38">
        <v>0</v>
      </c>
      <c r="G1182" s="39">
        <f>VLOOKUP(C1182,'[14]Resumen Peso'!$B$1:$D$65536,3,0)*$C$14</f>
        <v>11746.212997969275</v>
      </c>
      <c r="H1182" s="46"/>
      <c r="I1182" s="41"/>
      <c r="J1182" s="42">
        <f>+VLOOKUP(C1182,'[14]Resumen Peso'!$B$1:$D$65536,3,0)</f>
        <v>9013.1668956112171</v>
      </c>
    </row>
    <row r="1183" spans="1:10" x14ac:dyDescent="0.25">
      <c r="A1183" s="26"/>
      <c r="B1183" s="34">
        <f t="shared" si="18"/>
        <v>1167</v>
      </c>
      <c r="C1183" s="35" t="s">
        <v>1187</v>
      </c>
      <c r="D1183" s="36" t="str">
        <f>+"Torre de suspensión tipo S"&amp;IF(MID(C1183,3,3)="220","C",IF(MID(C1183,3,3)="138","S",""))&amp;IF(MID(C1183,10,1)="D",2,1)&amp;" (5°)Tipo S"&amp;IF(MID(C1183,3,3)="220","C",IF(MID(C1183,3,3)="138","S",""))&amp;IF(MID(C1183,10,1)="D",2,1)&amp;RIGHT(C1183,2)</f>
        <v>Torre de suspensión tipo SC2 (5°)Tipo SC2+6</v>
      </c>
      <c r="E1183" s="37" t="s">
        <v>2918</v>
      </c>
      <c r="F1183" s="38">
        <v>0</v>
      </c>
      <c r="G1183" s="39">
        <f>VLOOKUP(C1183,'[14]Resumen Peso'!$B$1:$D$65536,3,0)*$C$14</f>
        <v>12910.252123894155</v>
      </c>
      <c r="H1183" s="46"/>
      <c r="I1183" s="41"/>
      <c r="J1183" s="42">
        <f>+VLOOKUP(C1183,'[14]Resumen Peso'!$B$1:$D$65536,3,0)</f>
        <v>9906.3636149961112</v>
      </c>
    </row>
    <row r="1184" spans="1:10" x14ac:dyDescent="0.25">
      <c r="A1184" s="26"/>
      <c r="B1184" s="34">
        <f t="shared" si="18"/>
        <v>1168</v>
      </c>
      <c r="C1184" s="35" t="s">
        <v>1188</v>
      </c>
      <c r="D1184" s="36" t="str">
        <f>+"Torre de ángulo menor tipo A"&amp;IF(MID(C1184,3,3)="220","C",IF(MID(C1184,3,3)="138","S",""))&amp;IF(MID(C1184,10,1)="D",2,1)&amp;" (30°)Tipo A"&amp;IF(MID(C1184,3,3)="220","C",IF(MID(C1184,3,3)="138","S",""))&amp;IF(MID(C1184,10,1)="D",2,1)&amp;RIGHT(C1184,2)</f>
        <v>Torre de ángulo menor tipo AC2 (30°)Tipo AC2-3</v>
      </c>
      <c r="E1184" s="37" t="s">
        <v>2918</v>
      </c>
      <c r="F1184" s="38">
        <v>0</v>
      </c>
      <c r="G1184" s="39">
        <f>VLOOKUP(C1184,'[14]Resumen Peso'!$B$1:$D$65536,3,0)*$C$14</f>
        <v>14473.429683924807</v>
      </c>
      <c r="H1184" s="46"/>
      <c r="I1184" s="41"/>
      <c r="J1184" s="42">
        <f>+VLOOKUP(C1184,'[14]Resumen Peso'!$B$1:$D$65536,3,0)</f>
        <v>11105.82936948791</v>
      </c>
    </row>
    <row r="1185" spans="1:10" x14ac:dyDescent="0.25">
      <c r="A1185" s="26"/>
      <c r="B1185" s="34">
        <f t="shared" si="18"/>
        <v>1169</v>
      </c>
      <c r="C1185" s="35" t="s">
        <v>1189</v>
      </c>
      <c r="D1185" s="36" t="str">
        <f>+"Torre de ángulo menor tipo A"&amp;IF(MID(C1185,3,3)="220","C",IF(MID(C1185,3,3)="138","S",""))&amp;IF(MID(C1185,10,1)="D",2,1)&amp;" (30°)Tipo A"&amp;IF(MID(C1185,3,3)="220","C",IF(MID(C1185,3,3)="138","S",""))&amp;IF(MID(C1185,10,1)="D",2,1)&amp;RIGHT(C1185,2)</f>
        <v>Torre de ángulo menor tipo AC2 (30°)Tipo AC2±0</v>
      </c>
      <c r="E1185" s="37" t="s">
        <v>2918</v>
      </c>
      <c r="F1185" s="38">
        <v>0</v>
      </c>
      <c r="G1185" s="39">
        <f>VLOOKUP(C1185,'[14]Resumen Peso'!$B$1:$D$65536,3,0)*$C$14</f>
        <v>16063.739937763383</v>
      </c>
      <c r="H1185" s="46"/>
      <c r="I1185" s="41"/>
      <c r="J1185" s="42">
        <f>+VLOOKUP(C1185,'[14]Resumen Peso'!$B$1:$D$65536,3,0)</f>
        <v>12326.114727511555</v>
      </c>
    </row>
    <row r="1186" spans="1:10" x14ac:dyDescent="0.25">
      <c r="A1186" s="26"/>
      <c r="B1186" s="34">
        <f t="shared" si="18"/>
        <v>1170</v>
      </c>
      <c r="C1186" s="35" t="s">
        <v>1190</v>
      </c>
      <c r="D1186" s="36" t="str">
        <f>+"Torre de ángulo menor tipo A"&amp;IF(MID(C1186,3,3)="220","C",IF(MID(C1186,3,3)="138","S",""))&amp;IF(MID(C1186,10,1)="D",2,1)&amp;" (30°)Tipo A"&amp;IF(MID(C1186,3,3)="220","C",IF(MID(C1186,3,3)="138","S",""))&amp;IF(MID(C1186,10,1)="D",2,1)&amp;RIGHT(C1186,2)</f>
        <v>Torre de ángulo menor tipo AC2 (30°)Tipo AC2+3</v>
      </c>
      <c r="E1186" s="37" t="s">
        <v>2918</v>
      </c>
      <c r="F1186" s="38">
        <v>0</v>
      </c>
      <c r="G1186" s="39">
        <f>VLOOKUP(C1186,'[14]Resumen Peso'!$B$1:$D$65536,3,0)*$C$14</f>
        <v>17654.05019160196</v>
      </c>
      <c r="H1186" s="46"/>
      <c r="I1186" s="41"/>
      <c r="J1186" s="42">
        <f>+VLOOKUP(C1186,'[14]Resumen Peso'!$B$1:$D$65536,3,0)</f>
        <v>13546.400085535199</v>
      </c>
    </row>
    <row r="1187" spans="1:10" x14ac:dyDescent="0.25">
      <c r="A1187" s="26"/>
      <c r="B1187" s="34">
        <f t="shared" si="18"/>
        <v>1171</v>
      </c>
      <c r="C1187" s="35" t="s">
        <v>1191</v>
      </c>
      <c r="D1187" s="36" t="str">
        <f>+"Torre de ángulo mayor tipo B"&amp;IF(MID(C1187,3,3)="220","C",IF(MID(C1187,3,3)="138","S",""))&amp;IF(MID(C1187,10,1)="D",2,1)&amp;" (65°)Tipo B"&amp;IF(MID(C1187,3,3)="220","C",IF(MID(C1187,3,3)="138","S",""))&amp;IF(MID(C1187,10,1)="D",2,1)&amp;RIGHT(C1187,2)</f>
        <v>Torre de ángulo mayor tipo BC2 (65°)Tipo BC2-3</v>
      </c>
      <c r="E1187" s="37" t="s">
        <v>2918</v>
      </c>
      <c r="F1187" s="38">
        <v>0</v>
      </c>
      <c r="G1187" s="39">
        <f>VLOOKUP(C1187,'[14]Resumen Peso'!$B$1:$D$65536,3,0)*$C$14</f>
        <v>19531.772880406996</v>
      </c>
      <c r="H1187" s="46"/>
      <c r="I1187" s="41"/>
      <c r="J1187" s="42">
        <f>+VLOOKUP(C1187,'[14]Resumen Peso'!$B$1:$D$65536,3,0)</f>
        <v>14987.224288263478</v>
      </c>
    </row>
    <row r="1188" spans="1:10" x14ac:dyDescent="0.25">
      <c r="A1188" s="26"/>
      <c r="B1188" s="34">
        <f t="shared" si="18"/>
        <v>1172</v>
      </c>
      <c r="C1188" s="35" t="s">
        <v>1192</v>
      </c>
      <c r="D1188" s="36" t="str">
        <f>+"Torre de ángulo mayor tipo B"&amp;IF(MID(C1188,3,3)="220","C",IF(MID(C1188,3,3)="138","S",""))&amp;IF(MID(C1188,10,1)="D",2,1)&amp;" (65°)Tipo B"&amp;IF(MID(C1188,3,3)="220","C",IF(MID(C1188,3,3)="138","S",""))&amp;IF(MID(C1188,10,1)="D",2,1)&amp;RIGHT(C1188,2)</f>
        <v>Torre de ángulo mayor tipo BC2 (65°)Tipo BC2±0</v>
      </c>
      <c r="E1188" s="37" t="s">
        <v>2918</v>
      </c>
      <c r="F1188" s="38">
        <v>0</v>
      </c>
      <c r="G1188" s="39">
        <f>VLOOKUP(C1188,'[14]Resumen Peso'!$B$1:$D$65536,3,0)*$C$14</f>
        <v>21750.303875731621</v>
      </c>
      <c r="H1188" s="46"/>
      <c r="I1188" s="41"/>
      <c r="J1188" s="42">
        <f>+VLOOKUP(C1188,'[14]Resumen Peso'!$B$1:$D$65536,3,0)</f>
        <v>16689.559341050644</v>
      </c>
    </row>
    <row r="1189" spans="1:10" x14ac:dyDescent="0.25">
      <c r="A1189" s="26"/>
      <c r="B1189" s="34">
        <f t="shared" si="18"/>
        <v>1173</v>
      </c>
      <c r="C1189" s="35" t="s">
        <v>1193</v>
      </c>
      <c r="D1189" s="36" t="str">
        <f>+"Torre de ángulo mayor tipo B"&amp;IF(MID(C1189,3,3)="220","C",IF(MID(C1189,3,3)="138","S",""))&amp;IF(MID(C1189,10,1)="D",2,1)&amp;" (65°)Tipo B"&amp;IF(MID(C1189,3,3)="220","C",IF(MID(C1189,3,3)="138","S",""))&amp;IF(MID(C1189,10,1)="D",2,1)&amp;RIGHT(C1189,2)</f>
        <v>Torre de ángulo mayor tipo BC2 (65°)Tipo BC2+3</v>
      </c>
      <c r="E1189" s="37" t="s">
        <v>2918</v>
      </c>
      <c r="F1189" s="38">
        <v>0</v>
      </c>
      <c r="G1189" s="39">
        <f>VLOOKUP(C1189,'[14]Resumen Peso'!$B$1:$D$65536,3,0)*$C$14</f>
        <v>24360.340340819417</v>
      </c>
      <c r="H1189" s="46"/>
      <c r="I1189" s="41"/>
      <c r="J1189" s="42">
        <f>+VLOOKUP(C1189,'[14]Resumen Peso'!$B$1:$D$65536,3,0)</f>
        <v>18692.306461976725</v>
      </c>
    </row>
    <row r="1190" spans="1:10" x14ac:dyDescent="0.25">
      <c r="A1190" s="26"/>
      <c r="B1190" s="34">
        <f t="shared" si="18"/>
        <v>1174</v>
      </c>
      <c r="C1190" s="35" t="s">
        <v>1194</v>
      </c>
      <c r="D1190" s="36" t="str">
        <f>+"Torre de anclaje, retención intermedia y terminal (15°) Tipo R"&amp;IF(MID(C1190,3,3)="220","C",IF(MID(C1190,3,3)="138","S",""))&amp;IF(MID(C1190,10,1)="D",2,1)&amp;RIGHT(C1190,2)</f>
        <v>Torre de anclaje, retención intermedia y terminal (15°) Tipo RC2-3</v>
      </c>
      <c r="E1190" s="37" t="s">
        <v>2918</v>
      </c>
      <c r="F1190" s="38">
        <v>0</v>
      </c>
      <c r="G1190" s="39">
        <f>VLOOKUP(C1190,'[14]Resumen Peso'!$B$1:$D$65536,3,0)*$C$14</f>
        <v>25148.4191011488</v>
      </c>
      <c r="H1190" s="46"/>
      <c r="I1190" s="41"/>
      <c r="J1190" s="42">
        <f>+VLOOKUP(C1190,'[14]Resumen Peso'!$B$1:$D$65536,3,0)</f>
        <v>19297.01926558101</v>
      </c>
    </row>
    <row r="1191" spans="1:10" x14ac:dyDescent="0.25">
      <c r="A1191" s="26"/>
      <c r="B1191" s="34">
        <f t="shared" si="18"/>
        <v>1175</v>
      </c>
      <c r="C1191" s="35" t="s">
        <v>1195</v>
      </c>
      <c r="D1191" s="36" t="str">
        <f>+"Torre de anclaje, retención intermedia y terminal (15°) Tipo R"&amp;IF(MID(C1191,3,3)="220","C",IF(MID(C1191,3,3)="138","S",""))&amp;IF(MID(C1191,10,1)="D",2,1)&amp;RIGHT(C1191,2)</f>
        <v>Torre de anclaje, retención intermedia y terminal (15°) Tipo RC2±0</v>
      </c>
      <c r="E1191" s="37" t="s">
        <v>2918</v>
      </c>
      <c r="F1191" s="38">
        <v>0</v>
      </c>
      <c r="G1191" s="39">
        <f>VLOOKUP(C1191,'[14]Resumen Peso'!$B$1:$D$65536,3,0)*$C$14</f>
        <v>28036.14169581806</v>
      </c>
      <c r="H1191" s="46"/>
      <c r="I1191" s="41"/>
      <c r="J1191" s="42">
        <f>+VLOOKUP(C1191,'[14]Resumen Peso'!$B$1:$D$65536,3,0)</f>
        <v>21512.841990614281</v>
      </c>
    </row>
    <row r="1192" spans="1:10" x14ac:dyDescent="0.25">
      <c r="A1192" s="26"/>
      <c r="B1192" s="34">
        <f t="shared" si="18"/>
        <v>1176</v>
      </c>
      <c r="C1192" s="35" t="s">
        <v>1196</v>
      </c>
      <c r="D1192" s="36" t="str">
        <f>+"Torre de anclaje, retención intermedia y terminal (15°) Tipo R"&amp;IF(MID(C1192,3,3)="220","C",IF(MID(C1192,3,3)="138","S",""))&amp;IF(MID(C1192,10,1)="D",2,1)&amp;RIGHT(C1192,2)</f>
        <v>Torre de anclaje, retención intermedia y terminal (15°) Tipo RC2+3</v>
      </c>
      <c r="E1192" s="37" t="s">
        <v>2918</v>
      </c>
      <c r="F1192" s="38">
        <v>0</v>
      </c>
      <c r="G1192" s="39">
        <f>VLOOKUP(C1192,'[14]Resumen Peso'!$B$1:$D$65536,3,0)*$C$14</f>
        <v>30923.86429048732</v>
      </c>
      <c r="H1192" s="46"/>
      <c r="I1192" s="41"/>
      <c r="J1192" s="42">
        <f>+VLOOKUP(C1192,'[14]Resumen Peso'!$B$1:$D$65536,3,0)</f>
        <v>23728.664715647552</v>
      </c>
    </row>
    <row r="1193" spans="1:10" x14ac:dyDescent="0.25">
      <c r="A1193" s="26"/>
      <c r="B1193" s="34">
        <f t="shared" si="18"/>
        <v>1177</v>
      </c>
      <c r="C1193" s="35" t="s">
        <v>1197</v>
      </c>
      <c r="D1193" s="36" t="str">
        <f>+"Torre de suspensión tipo S"&amp;IF(MID(C1193,3,3)="220","C",IF(MID(C1193,3,3)="138","S",""))&amp;IF(MID(C1193,10,1)="D",2,1)&amp;" (5°)Tipo S"&amp;IF(MID(C1193,3,3)="220","C",IF(MID(C1193,3,3)="138","S",""))&amp;IF(MID(C1193,10,1)="D",2,1)&amp;RIGHT(C1193,2)</f>
        <v>Torre de suspensión tipo SC1 (5°)Tipo SC1-6</v>
      </c>
      <c r="E1193" s="37" t="s">
        <v>2918</v>
      </c>
      <c r="F1193" s="38">
        <v>0</v>
      </c>
      <c r="G1193" s="39">
        <f>VLOOKUP(C1193,'[14]Resumen Peso'!$B$1:$D$65536,3,0)*$C$14</f>
        <v>7791.2961651090936</v>
      </c>
      <c r="H1193" s="46"/>
      <c r="I1193" s="41"/>
      <c r="J1193" s="42">
        <f>+VLOOKUP(C1193,'[14]Resumen Peso'!$B$1:$D$65536,3,0)</f>
        <v>5978.4589877098706</v>
      </c>
    </row>
    <row r="1194" spans="1:10" x14ac:dyDescent="0.25">
      <c r="A1194" s="26"/>
      <c r="B1194" s="34">
        <f t="shared" si="18"/>
        <v>1178</v>
      </c>
      <c r="C1194" s="35" t="s">
        <v>1198</v>
      </c>
      <c r="D1194" s="36" t="str">
        <f>+"Torre de suspensión tipo S"&amp;IF(MID(C1194,3,3)="220","C",IF(MID(C1194,3,3)="138","S",""))&amp;IF(MID(C1194,10,1)="D",2,1)&amp;" (5°)Tipo S"&amp;IF(MID(C1194,3,3)="220","C",IF(MID(C1194,3,3)="138","S",""))&amp;IF(MID(C1194,10,1)="D",2,1)&amp;RIGHT(C1194,2)</f>
        <v>Torre de suspensión tipo SC1 (5°)Tipo SC1-3</v>
      </c>
      <c r="E1194" s="37" t="s">
        <v>2918</v>
      </c>
      <c r="F1194" s="38">
        <v>0</v>
      </c>
      <c r="G1194" s="39">
        <f>VLOOKUP(C1194,'[14]Resumen Peso'!$B$1:$D$65536,3,0)*$C$14</f>
        <v>8914.3658826022966</v>
      </c>
      <c r="H1194" s="46"/>
      <c r="I1194" s="41"/>
      <c r="J1194" s="42">
        <f>+VLOOKUP(C1194,'[14]Resumen Peso'!$B$1:$D$65536,3,0)</f>
        <v>6840.218841794177</v>
      </c>
    </row>
    <row r="1195" spans="1:10" x14ac:dyDescent="0.25">
      <c r="A1195" s="26"/>
      <c r="B1195" s="34">
        <f t="shared" si="18"/>
        <v>1179</v>
      </c>
      <c r="C1195" s="35" t="s">
        <v>1199</v>
      </c>
      <c r="D1195" s="36" t="str">
        <f>+"Torre de suspensión tipo S"&amp;IF(MID(C1195,3,3)="220","C",IF(MID(C1195,3,3)="138","S",""))&amp;IF(MID(C1195,10,1)="D",2,1)&amp;" (5°)Tipo S"&amp;IF(MID(C1195,3,3)="220","C",IF(MID(C1195,3,3)="138","S",""))&amp;IF(MID(C1195,10,1)="D",2,1)&amp;RIGHT(C1195,2)</f>
        <v>Torre de suspensión tipo SC1 (5°)Tipo SC1±0</v>
      </c>
      <c r="E1195" s="37" t="s">
        <v>2918</v>
      </c>
      <c r="F1195" s="38">
        <v>0</v>
      </c>
      <c r="G1195" s="39">
        <f>VLOOKUP(C1195,'[14]Resumen Peso'!$B$1:$D$65536,3,0)*$C$14</f>
        <v>10027.408191903596</v>
      </c>
      <c r="H1195" s="46"/>
      <c r="I1195" s="41"/>
      <c r="J1195" s="42">
        <f>+VLOOKUP(C1195,'[14]Resumen Peso'!$B$1:$D$65536,3,0)</f>
        <v>7694.2844114670152</v>
      </c>
    </row>
    <row r="1196" spans="1:10" x14ac:dyDescent="0.25">
      <c r="A1196" s="26"/>
      <c r="B1196" s="34">
        <f t="shared" si="18"/>
        <v>1180</v>
      </c>
      <c r="C1196" s="35" t="s">
        <v>1200</v>
      </c>
      <c r="D1196" s="36" t="str">
        <f>+"Torre de suspensión tipo S"&amp;IF(MID(C1196,3,3)="220","C",IF(MID(C1196,3,3)="138","S",""))&amp;IF(MID(C1196,10,1)="D",2,1)&amp;" (5°)Tipo S"&amp;IF(MID(C1196,3,3)="220","C",IF(MID(C1196,3,3)="138","S",""))&amp;IF(MID(C1196,10,1)="D",2,1)&amp;RIGHT(C1196,2)</f>
        <v>Torre de suspensión tipo SC1 (5°)Tipo SC1+3</v>
      </c>
      <c r="E1196" s="37" t="s">
        <v>2918</v>
      </c>
      <c r="F1196" s="38">
        <v>0</v>
      </c>
      <c r="G1196" s="39">
        <f>VLOOKUP(C1196,'[14]Resumen Peso'!$B$1:$D$65536,3,0)*$C$14</f>
        <v>11130.423093012991</v>
      </c>
      <c r="H1196" s="46"/>
      <c r="I1196" s="41"/>
      <c r="J1196" s="42">
        <f>+VLOOKUP(C1196,'[14]Resumen Peso'!$B$1:$D$65536,3,0)</f>
        <v>8540.6556967283868</v>
      </c>
    </row>
    <row r="1197" spans="1:10" x14ac:dyDescent="0.25">
      <c r="A1197" s="26"/>
      <c r="B1197" s="34">
        <f t="shared" si="18"/>
        <v>1181</v>
      </c>
      <c r="C1197" s="35" t="s">
        <v>1201</v>
      </c>
      <c r="D1197" s="36" t="str">
        <f>+"Torre de suspensión tipo S"&amp;IF(MID(C1197,3,3)="220","C",IF(MID(C1197,3,3)="138","S",""))&amp;IF(MID(C1197,10,1)="D",2,1)&amp;" (5°)Tipo S"&amp;IF(MID(C1197,3,3)="220","C",IF(MID(C1197,3,3)="138","S",""))&amp;IF(MID(C1197,10,1)="D",2,1)&amp;RIGHT(C1197,2)</f>
        <v>Torre de suspensión tipo SC1 (5°)Tipo SC1+6</v>
      </c>
      <c r="E1197" s="37" t="s">
        <v>2918</v>
      </c>
      <c r="F1197" s="38">
        <v>0</v>
      </c>
      <c r="G1197" s="39">
        <f>VLOOKUP(C1197,'[14]Resumen Peso'!$B$1:$D$65536,3,0)*$C$14</f>
        <v>12233.437994122387</v>
      </c>
      <c r="H1197" s="46"/>
      <c r="I1197" s="41"/>
      <c r="J1197" s="42">
        <f>+VLOOKUP(C1197,'[14]Resumen Peso'!$B$1:$D$65536,3,0)</f>
        <v>9387.0269819897585</v>
      </c>
    </row>
    <row r="1198" spans="1:10" x14ac:dyDescent="0.25">
      <c r="A1198" s="26"/>
      <c r="B1198" s="34">
        <f t="shared" si="18"/>
        <v>1182</v>
      </c>
      <c r="C1198" s="35" t="s">
        <v>1202</v>
      </c>
      <c r="D1198" s="36" t="str">
        <f>+"Torre de ángulo menor tipo A"&amp;IF(MID(C1198,3,3)="220","C",IF(MID(C1198,3,3)="138","S",""))&amp;IF(MID(C1198,10,1)="D",2,1)&amp;" (30°)Tipo A"&amp;IF(MID(C1198,3,3)="220","C",IF(MID(C1198,3,3)="138","S",""))&amp;IF(MID(C1198,10,1)="D",2,1)&amp;RIGHT(C1198,2)</f>
        <v>Torre de ángulo menor tipo AC1 (30°)Tipo AC1-3</v>
      </c>
      <c r="E1198" s="37" t="s">
        <v>2918</v>
      </c>
      <c r="F1198" s="38">
        <v>0</v>
      </c>
      <c r="G1198" s="39">
        <f>VLOOKUP(C1198,'[14]Resumen Peso'!$B$1:$D$65536,3,0)*$C$14</f>
        <v>13714.666677414001</v>
      </c>
      <c r="H1198" s="46"/>
      <c r="I1198" s="41"/>
      <c r="J1198" s="42">
        <f>+VLOOKUP(C1198,'[14]Resumen Peso'!$B$1:$D$65536,3,0)</f>
        <v>10523.611286682843</v>
      </c>
    </row>
    <row r="1199" spans="1:10" x14ac:dyDescent="0.25">
      <c r="A1199" s="26"/>
      <c r="B1199" s="34">
        <f t="shared" si="18"/>
        <v>1183</v>
      </c>
      <c r="C1199" s="35" t="s">
        <v>1203</v>
      </c>
      <c r="D1199" s="36" t="str">
        <f>+"Torre de ángulo menor tipo A"&amp;IF(MID(C1199,3,3)="220","C",IF(MID(C1199,3,3)="138","S",""))&amp;IF(MID(C1199,10,1)="D",2,1)&amp;" (30°)Tipo A"&amp;IF(MID(C1199,3,3)="220","C",IF(MID(C1199,3,3)="138","S",""))&amp;IF(MID(C1199,10,1)="D",2,1)&amp;RIGHT(C1199,2)</f>
        <v>Torre de ángulo menor tipo AC1 (30°)Tipo AC1±0</v>
      </c>
      <c r="E1199" s="37" t="s">
        <v>2918</v>
      </c>
      <c r="F1199" s="38">
        <v>0</v>
      </c>
      <c r="G1199" s="39">
        <f>VLOOKUP(C1199,'[14]Resumen Peso'!$B$1:$D$65536,3,0)*$C$14</f>
        <v>15221.605635309657</v>
      </c>
      <c r="H1199" s="46"/>
      <c r="I1199" s="41"/>
      <c r="J1199" s="42">
        <f>+VLOOKUP(C1199,'[14]Resumen Peso'!$B$1:$D$65536,3,0)</f>
        <v>11679.923736606928</v>
      </c>
    </row>
    <row r="1200" spans="1:10" x14ac:dyDescent="0.25">
      <c r="A1200" s="26"/>
      <c r="B1200" s="34">
        <f t="shared" si="18"/>
        <v>1184</v>
      </c>
      <c r="C1200" s="35" t="s">
        <v>1204</v>
      </c>
      <c r="D1200" s="36" t="str">
        <f>+"Torre de ángulo menor tipo A"&amp;IF(MID(C1200,3,3)="220","C",IF(MID(C1200,3,3)="138","S",""))&amp;IF(MID(C1200,10,1)="D",2,1)&amp;" (30°)Tipo A"&amp;IF(MID(C1200,3,3)="220","C",IF(MID(C1200,3,3)="138","S",""))&amp;IF(MID(C1200,10,1)="D",2,1)&amp;RIGHT(C1200,2)</f>
        <v>Torre de ángulo menor tipo AC1 (30°)Tipo AC1+3</v>
      </c>
      <c r="E1200" s="37" t="s">
        <v>2918</v>
      </c>
      <c r="F1200" s="38">
        <v>0</v>
      </c>
      <c r="G1200" s="39">
        <f>VLOOKUP(C1200,'[14]Resumen Peso'!$B$1:$D$65536,3,0)*$C$14</f>
        <v>16728.544593205312</v>
      </c>
      <c r="H1200" s="46"/>
      <c r="I1200" s="41"/>
      <c r="J1200" s="42">
        <f>+VLOOKUP(C1200,'[14]Resumen Peso'!$B$1:$D$65536,3,0)</f>
        <v>12836.236186531014</v>
      </c>
    </row>
    <row r="1201" spans="1:10" x14ac:dyDescent="0.25">
      <c r="A1201" s="26"/>
      <c r="B1201" s="34">
        <f t="shared" si="18"/>
        <v>1185</v>
      </c>
      <c r="C1201" s="35" t="s">
        <v>1205</v>
      </c>
      <c r="D1201" s="36" t="str">
        <f>+"Torre de ángulo mayor tipo B"&amp;IF(MID(C1201,3,3)="220","C",IF(MID(C1201,3,3)="138","S",""))&amp;IF(MID(C1201,10,1)="D",2,1)&amp;" (65°)Tipo B"&amp;IF(MID(C1201,3,3)="220","C",IF(MID(C1201,3,3)="138","S",""))&amp;IF(MID(C1201,10,1)="D",2,1)&amp;RIGHT(C1201,2)</f>
        <v>Torre de ángulo mayor tipo BC1 (65°)Tipo BC1-3</v>
      </c>
      <c r="E1201" s="37" t="s">
        <v>2918</v>
      </c>
      <c r="F1201" s="38">
        <v>0</v>
      </c>
      <c r="G1201" s="39">
        <f>VLOOKUP(C1201,'[14]Resumen Peso'!$B$1:$D$65536,3,0)*$C$14</f>
        <v>18507.828519127932</v>
      </c>
      <c r="H1201" s="46"/>
      <c r="I1201" s="41"/>
      <c r="J1201" s="42">
        <f>+VLOOKUP(C1201,'[14]Resumen Peso'!$B$1:$D$65536,3,0)</f>
        <v>14201.525831950472</v>
      </c>
    </row>
    <row r="1202" spans="1:10" x14ac:dyDescent="0.25">
      <c r="A1202" s="26"/>
      <c r="B1202" s="34">
        <f t="shared" si="18"/>
        <v>1186</v>
      </c>
      <c r="C1202" s="35" t="s">
        <v>1206</v>
      </c>
      <c r="D1202" s="36" t="str">
        <f>+"Torre de ángulo mayor tipo B"&amp;IF(MID(C1202,3,3)="220","C",IF(MID(C1202,3,3)="138","S",""))&amp;IF(MID(C1202,10,1)="D",2,1)&amp;" (65°)Tipo B"&amp;IF(MID(C1202,3,3)="220","C",IF(MID(C1202,3,3)="138","S",""))&amp;IF(MID(C1202,10,1)="D",2,1)&amp;RIGHT(C1202,2)</f>
        <v>Torre de ángulo mayor tipo BC1 (65°)Tipo BC1±0</v>
      </c>
      <c r="E1202" s="37" t="s">
        <v>2918</v>
      </c>
      <c r="F1202" s="38">
        <v>0</v>
      </c>
      <c r="G1202" s="39">
        <f>VLOOKUP(C1202,'[14]Resumen Peso'!$B$1:$D$65536,3,0)*$C$14</f>
        <v>20610.054030209278</v>
      </c>
      <c r="H1202" s="46"/>
      <c r="I1202" s="41"/>
      <c r="J1202" s="42">
        <f>+VLOOKUP(C1202,'[14]Resumen Peso'!$B$1:$D$65536,3,0)</f>
        <v>15814.616739365782</v>
      </c>
    </row>
    <row r="1203" spans="1:10" x14ac:dyDescent="0.25">
      <c r="A1203" s="26"/>
      <c r="B1203" s="34">
        <f t="shared" si="18"/>
        <v>1187</v>
      </c>
      <c r="C1203" s="35" t="s">
        <v>1207</v>
      </c>
      <c r="D1203" s="36" t="str">
        <f>+"Torre de ángulo mayor tipo B"&amp;IF(MID(C1203,3,3)="220","C",IF(MID(C1203,3,3)="138","S",""))&amp;IF(MID(C1203,10,1)="D",2,1)&amp;" (65°)Tipo B"&amp;IF(MID(C1203,3,3)="220","C",IF(MID(C1203,3,3)="138","S",""))&amp;IF(MID(C1203,10,1)="D",2,1)&amp;RIGHT(C1203,2)</f>
        <v>Torre de ángulo mayor tipo BC1 (65°)Tipo BC1+3</v>
      </c>
      <c r="E1203" s="37" t="s">
        <v>2918</v>
      </c>
      <c r="F1203" s="38">
        <v>0</v>
      </c>
      <c r="G1203" s="39">
        <f>VLOOKUP(C1203,'[14]Resumen Peso'!$B$1:$D$65536,3,0)*$C$14</f>
        <v>23083.260513834393</v>
      </c>
      <c r="H1203" s="46"/>
      <c r="I1203" s="41"/>
      <c r="J1203" s="42">
        <f>+VLOOKUP(C1203,'[14]Resumen Peso'!$B$1:$D$65536,3,0)</f>
        <v>17712.370748089677</v>
      </c>
    </row>
    <row r="1204" spans="1:10" x14ac:dyDescent="0.25">
      <c r="A1204" s="26"/>
      <c r="B1204" s="34">
        <f t="shared" si="18"/>
        <v>1188</v>
      </c>
      <c r="C1204" s="35" t="s">
        <v>1208</v>
      </c>
      <c r="D1204" s="36" t="str">
        <f>+"Torre de anclaje, retención intermedia y terminal (15°) Tipo R"&amp;IF(MID(C1204,3,3)="220","C",IF(MID(C1204,3,3)="138","S",""))&amp;IF(MID(C1204,10,1)="D",2,1)&amp;RIGHT(C1204,2)</f>
        <v>Torre de anclaje, retención intermedia y terminal (15°) Tipo RC1-3</v>
      </c>
      <c r="E1204" s="37" t="s">
        <v>2918</v>
      </c>
      <c r="F1204" s="38">
        <v>0</v>
      </c>
      <c r="G1204" s="39">
        <f>VLOOKUP(C1204,'[14]Resumen Peso'!$B$1:$D$65536,3,0)*$C$14</f>
        <v>23830.024601510962</v>
      </c>
      <c r="H1204" s="46"/>
      <c r="I1204" s="41"/>
      <c r="J1204" s="42">
        <f>+VLOOKUP(C1204,'[14]Resumen Peso'!$B$1:$D$65536,3,0)</f>
        <v>18285.381756407114</v>
      </c>
    </row>
    <row r="1205" spans="1:10" x14ac:dyDescent="0.25">
      <c r="A1205" s="26"/>
      <c r="B1205" s="34">
        <f t="shared" si="18"/>
        <v>1189</v>
      </c>
      <c r="C1205" s="35" t="s">
        <v>1209</v>
      </c>
      <c r="D1205" s="36" t="str">
        <f>+"Torre de anclaje, retención intermedia y terminal (15°) Tipo R"&amp;IF(MID(C1205,3,3)="220","C",IF(MID(C1205,3,3)="138","S",""))&amp;IF(MID(C1205,10,1)="D",2,1)&amp;RIGHT(C1205,2)</f>
        <v>Torre de anclaje, retención intermedia y terminal (15°) Tipo RC1±0</v>
      </c>
      <c r="E1205" s="37" t="s">
        <v>2918</v>
      </c>
      <c r="F1205" s="38">
        <v>0</v>
      </c>
      <c r="G1205" s="39">
        <f>VLOOKUP(C1205,'[14]Resumen Peso'!$B$1:$D$65536,3,0)*$C$14</f>
        <v>26566.359644939759</v>
      </c>
      <c r="H1205" s="46"/>
      <c r="I1205" s="41"/>
      <c r="J1205" s="42">
        <f>+VLOOKUP(C1205,'[14]Resumen Peso'!$B$1:$D$65536,3,0)</f>
        <v>20385.040977042492</v>
      </c>
    </row>
    <row r="1206" spans="1:10" x14ac:dyDescent="0.25">
      <c r="A1206" s="26"/>
      <c r="B1206" s="34">
        <f t="shared" si="18"/>
        <v>1190</v>
      </c>
      <c r="C1206" s="35" t="s">
        <v>1210</v>
      </c>
      <c r="D1206" s="36" t="str">
        <f>+"Torre de anclaje, retención intermedia y terminal (15°) Tipo R"&amp;IF(MID(C1206,3,3)="220","C",IF(MID(C1206,3,3)="138","S",""))&amp;IF(MID(C1206,10,1)="D",2,1)&amp;RIGHT(C1206,2)</f>
        <v>Torre de anclaje, retención intermedia y terminal (15°) Tipo RC1+3</v>
      </c>
      <c r="E1206" s="37" t="s">
        <v>2918</v>
      </c>
      <c r="F1206" s="38">
        <v>0</v>
      </c>
      <c r="G1206" s="39">
        <f>VLOOKUP(C1206,'[14]Resumen Peso'!$B$1:$D$65536,3,0)*$C$14</f>
        <v>29302.694688368556</v>
      </c>
      <c r="H1206" s="46"/>
      <c r="I1206" s="41"/>
      <c r="J1206" s="42">
        <f>+VLOOKUP(C1206,'[14]Resumen Peso'!$B$1:$D$65536,3,0)</f>
        <v>22484.70019767787</v>
      </c>
    </row>
    <row r="1207" spans="1:10" x14ac:dyDescent="0.25">
      <c r="A1207" s="26"/>
      <c r="B1207" s="34">
        <f t="shared" si="18"/>
        <v>1191</v>
      </c>
      <c r="C1207" s="35" t="s">
        <v>1211</v>
      </c>
      <c r="D1207" s="36" t="str">
        <f>+"Torre de suspensión tipo S"&amp;IF(MID(C1207,3,3)="220","C",IF(MID(C1207,3,3)="138","S",""))&amp;IF(MID(C1207,10,1)="D",2,1)&amp;" (5°)Tipo S"&amp;IF(MID(C1207,3,3)="220","C",IF(MID(C1207,3,3)="138","S",""))&amp;IF(MID(C1207,10,1)="D",2,1)&amp;RIGHT(C1207,2)</f>
        <v>Torre de suspensión tipo SC1 (5°)Tipo SC1-6</v>
      </c>
      <c r="E1207" s="37" t="s">
        <v>2918</v>
      </c>
      <c r="F1207" s="38">
        <v>0</v>
      </c>
      <c r="G1207" s="39">
        <f>VLOOKUP(C1207,'[14]Resumen Peso'!$B$1:$D$65536,3,0)*$C$14</f>
        <v>7458.4086222709821</v>
      </c>
      <c r="H1207" s="46"/>
      <c r="I1207" s="41"/>
      <c r="J1207" s="42">
        <f>+VLOOKUP(C1207,'[14]Resumen Peso'!$B$1:$D$65536,3,0)</f>
        <v>5723.0259403448563</v>
      </c>
    </row>
    <row r="1208" spans="1:10" x14ac:dyDescent="0.25">
      <c r="A1208" s="26"/>
      <c r="B1208" s="34">
        <f t="shared" si="18"/>
        <v>1192</v>
      </c>
      <c r="C1208" s="35" t="s">
        <v>1212</v>
      </c>
      <c r="D1208" s="36" t="str">
        <f>+"Torre de suspensión tipo S"&amp;IF(MID(C1208,3,3)="220","C",IF(MID(C1208,3,3)="138","S",""))&amp;IF(MID(C1208,10,1)="D",2,1)&amp;" (5°)Tipo S"&amp;IF(MID(C1208,3,3)="220","C",IF(MID(C1208,3,3)="138","S",""))&amp;IF(MID(C1208,10,1)="D",2,1)&amp;RIGHT(C1208,2)</f>
        <v>Torre de suspensión tipo SC1 (5°)Tipo SC1-3</v>
      </c>
      <c r="E1208" s="37" t="s">
        <v>2918</v>
      </c>
      <c r="F1208" s="38">
        <v>0</v>
      </c>
      <c r="G1208" s="39">
        <f>VLOOKUP(C1208,'[14]Resumen Peso'!$B$1:$D$65536,3,0)*$C$14</f>
        <v>8533.4945498055367</v>
      </c>
      <c r="H1208" s="46"/>
      <c r="I1208" s="41"/>
      <c r="J1208" s="42">
        <f>+VLOOKUP(C1208,'[14]Resumen Peso'!$B$1:$D$65536,3,0)</f>
        <v>6547.9666164306009</v>
      </c>
    </row>
    <row r="1209" spans="1:10" x14ac:dyDescent="0.25">
      <c r="A1209" s="26"/>
      <c r="B1209" s="34">
        <f t="shared" si="18"/>
        <v>1193</v>
      </c>
      <c r="C1209" s="35" t="s">
        <v>1213</v>
      </c>
      <c r="D1209" s="36" t="str">
        <f>+"Torre de suspensión tipo S"&amp;IF(MID(C1209,3,3)="220","C",IF(MID(C1209,3,3)="138","S",""))&amp;IF(MID(C1209,10,1)="D",2,1)&amp;" (5°)Tipo S"&amp;IF(MID(C1209,3,3)="220","C",IF(MID(C1209,3,3)="138","S",""))&amp;IF(MID(C1209,10,1)="D",2,1)&amp;RIGHT(C1209,2)</f>
        <v>Torre de suspensión tipo SC1 (5°)Tipo SC1±0</v>
      </c>
      <c r="E1209" s="37" t="s">
        <v>2918</v>
      </c>
      <c r="F1209" s="38">
        <v>0</v>
      </c>
      <c r="G1209" s="39">
        <f>VLOOKUP(C1209,'[14]Resumen Peso'!$B$1:$D$65536,3,0)*$C$14</f>
        <v>9598.9814958442494</v>
      </c>
      <c r="H1209" s="46"/>
      <c r="I1209" s="41"/>
      <c r="J1209" s="42">
        <f>+VLOOKUP(C1209,'[14]Resumen Peso'!$B$1:$D$65536,3,0)</f>
        <v>7365.5417507655802</v>
      </c>
    </row>
    <row r="1210" spans="1:10" x14ac:dyDescent="0.25">
      <c r="A1210" s="26"/>
      <c r="B1210" s="34">
        <f t="shared" si="18"/>
        <v>1194</v>
      </c>
      <c r="C1210" s="35" t="s">
        <v>1214</v>
      </c>
      <c r="D1210" s="36" t="str">
        <f>+"Torre de suspensión tipo S"&amp;IF(MID(C1210,3,3)="220","C",IF(MID(C1210,3,3)="138","S",""))&amp;IF(MID(C1210,10,1)="D",2,1)&amp;" (5°)Tipo S"&amp;IF(MID(C1210,3,3)="220","C",IF(MID(C1210,3,3)="138","S",""))&amp;IF(MID(C1210,10,1)="D",2,1)&amp;RIGHT(C1210,2)</f>
        <v>Torre de suspensión tipo SC1 (5°)Tipo SC1+3</v>
      </c>
      <c r="E1210" s="37" t="s">
        <v>2918</v>
      </c>
      <c r="F1210" s="38">
        <v>0</v>
      </c>
      <c r="G1210" s="39">
        <f>VLOOKUP(C1210,'[14]Resumen Peso'!$B$1:$D$65536,3,0)*$C$14</f>
        <v>10654.869460387117</v>
      </c>
      <c r="H1210" s="46"/>
      <c r="I1210" s="41"/>
      <c r="J1210" s="42">
        <f>+VLOOKUP(C1210,'[14]Resumen Peso'!$B$1:$D$65536,3,0)</f>
        <v>8175.7513433497952</v>
      </c>
    </row>
    <row r="1211" spans="1:10" x14ac:dyDescent="0.25">
      <c r="A1211" s="26"/>
      <c r="B1211" s="34">
        <f t="shared" si="18"/>
        <v>1195</v>
      </c>
      <c r="C1211" s="35" t="s">
        <v>1215</v>
      </c>
      <c r="D1211" s="36" t="str">
        <f>+"Torre de suspensión tipo S"&amp;IF(MID(C1211,3,3)="220","C",IF(MID(C1211,3,3)="138","S",""))&amp;IF(MID(C1211,10,1)="D",2,1)&amp;" (5°)Tipo S"&amp;IF(MID(C1211,3,3)="220","C",IF(MID(C1211,3,3)="138","S",""))&amp;IF(MID(C1211,10,1)="D",2,1)&amp;RIGHT(C1211,2)</f>
        <v>Torre de suspensión tipo SC1 (5°)Tipo SC1+6</v>
      </c>
      <c r="E1211" s="37" t="s">
        <v>2918</v>
      </c>
      <c r="F1211" s="38">
        <v>0</v>
      </c>
      <c r="G1211" s="39">
        <f>VLOOKUP(C1211,'[14]Resumen Peso'!$B$1:$D$65536,3,0)*$C$14</f>
        <v>11710.757424929983</v>
      </c>
      <c r="H1211" s="46"/>
      <c r="I1211" s="41"/>
      <c r="J1211" s="42">
        <f>+VLOOKUP(C1211,'[14]Resumen Peso'!$B$1:$D$65536,3,0)</f>
        <v>8985.9609359340084</v>
      </c>
    </row>
    <row r="1212" spans="1:10" x14ac:dyDescent="0.25">
      <c r="A1212" s="26"/>
      <c r="B1212" s="34">
        <f t="shared" si="18"/>
        <v>1196</v>
      </c>
      <c r="C1212" s="35" t="s">
        <v>1216</v>
      </c>
      <c r="D1212" s="36" t="str">
        <f>+"Torre de ángulo menor tipo A"&amp;IF(MID(C1212,3,3)="220","C",IF(MID(C1212,3,3)="138","S",""))&amp;IF(MID(C1212,10,1)="D",2,1)&amp;" (30°)Tipo A"&amp;IF(MID(C1212,3,3)="220","C",IF(MID(C1212,3,3)="138","S",""))&amp;IF(MID(C1212,10,1)="D",2,1)&amp;RIGHT(C1212,2)</f>
        <v>Torre de ángulo menor tipo AC1 (30°)Tipo AC1-3</v>
      </c>
      <c r="E1212" s="37" t="s">
        <v>2918</v>
      </c>
      <c r="F1212" s="38">
        <v>0</v>
      </c>
      <c r="G1212" s="39">
        <f>VLOOKUP(C1212,'[14]Resumen Peso'!$B$1:$D$65536,3,0)*$C$14</f>
        <v>13128.699773533104</v>
      </c>
      <c r="H1212" s="46"/>
      <c r="I1212" s="41"/>
      <c r="J1212" s="42">
        <f>+VLOOKUP(C1212,'[14]Resumen Peso'!$B$1:$D$65536,3,0)</f>
        <v>10073.984032273598</v>
      </c>
    </row>
    <row r="1213" spans="1:10" x14ac:dyDescent="0.25">
      <c r="A1213" s="26"/>
      <c r="B1213" s="34">
        <f t="shared" si="18"/>
        <v>1197</v>
      </c>
      <c r="C1213" s="35" t="s">
        <v>1217</v>
      </c>
      <c r="D1213" s="36" t="str">
        <f>+"Torre de ángulo menor tipo A"&amp;IF(MID(C1213,3,3)="220","C",IF(MID(C1213,3,3)="138","S",""))&amp;IF(MID(C1213,10,1)="D",2,1)&amp;" (30°)Tipo A"&amp;IF(MID(C1213,3,3)="220","C",IF(MID(C1213,3,3)="138","S",""))&amp;IF(MID(C1213,10,1)="D",2,1)&amp;RIGHT(C1213,2)</f>
        <v>Torre de ángulo menor tipo AC1 (30°)Tipo AC1±0</v>
      </c>
      <c r="E1213" s="37" t="s">
        <v>2918</v>
      </c>
      <c r="F1213" s="38">
        <v>0</v>
      </c>
      <c r="G1213" s="39">
        <f>VLOOKUP(C1213,'[14]Resumen Peso'!$B$1:$D$65536,3,0)*$C$14</f>
        <v>14571.253910691568</v>
      </c>
      <c r="H1213" s="46"/>
      <c r="I1213" s="41"/>
      <c r="J1213" s="42">
        <f>+VLOOKUP(C1213,'[14]Resumen Peso'!$B$1:$D$65536,3,0)</f>
        <v>11180.89237766215</v>
      </c>
    </row>
    <row r="1214" spans="1:10" x14ac:dyDescent="0.25">
      <c r="A1214" s="26"/>
      <c r="B1214" s="34">
        <f t="shared" si="18"/>
        <v>1198</v>
      </c>
      <c r="C1214" s="35" t="s">
        <v>1218</v>
      </c>
      <c r="D1214" s="36" t="str">
        <f>+"Torre de ángulo menor tipo A"&amp;IF(MID(C1214,3,3)="220","C",IF(MID(C1214,3,3)="138","S",""))&amp;IF(MID(C1214,10,1)="D",2,1)&amp;" (30°)Tipo A"&amp;IF(MID(C1214,3,3)="220","C",IF(MID(C1214,3,3)="138","S",""))&amp;IF(MID(C1214,10,1)="D",2,1)&amp;RIGHT(C1214,2)</f>
        <v>Torre de ángulo menor tipo AC1 (30°)Tipo AC1+3</v>
      </c>
      <c r="E1214" s="37" t="s">
        <v>2918</v>
      </c>
      <c r="F1214" s="38">
        <v>0</v>
      </c>
      <c r="G1214" s="39">
        <f>VLOOKUP(C1214,'[14]Resumen Peso'!$B$1:$D$65536,3,0)*$C$14</f>
        <v>16013.808047850034</v>
      </c>
      <c r="H1214" s="46"/>
      <c r="I1214" s="41"/>
      <c r="J1214" s="42">
        <f>+VLOOKUP(C1214,'[14]Resumen Peso'!$B$1:$D$65536,3,0)</f>
        <v>12287.800723050703</v>
      </c>
    </row>
    <row r="1215" spans="1:10" x14ac:dyDescent="0.25">
      <c r="A1215" s="26"/>
      <c r="B1215" s="34">
        <f t="shared" si="18"/>
        <v>1199</v>
      </c>
      <c r="C1215" s="35" t="s">
        <v>1219</v>
      </c>
      <c r="D1215" s="36" t="str">
        <f>+"Torre de ángulo mayor tipo B"&amp;IF(MID(C1215,3,3)="220","C",IF(MID(C1215,3,3)="138","S",""))&amp;IF(MID(C1215,10,1)="D",2,1)&amp;" (65°)Tipo B"&amp;IF(MID(C1215,3,3)="220","C",IF(MID(C1215,3,3)="138","S",""))&amp;IF(MID(C1215,10,1)="D",2,1)&amp;RIGHT(C1215,2)</f>
        <v>Torre de ángulo mayor tipo BC1 (65°)Tipo BC1-3</v>
      </c>
      <c r="E1215" s="37" t="s">
        <v>2918</v>
      </c>
      <c r="F1215" s="38">
        <v>0</v>
      </c>
      <c r="G1215" s="39">
        <f>VLOOKUP(C1215,'[14]Resumen Peso'!$B$1:$D$65536,3,0)*$C$14</f>
        <v>17717.071059978596</v>
      </c>
      <c r="H1215" s="46"/>
      <c r="I1215" s="41"/>
      <c r="J1215" s="42">
        <f>+VLOOKUP(C1215,'[14]Resumen Peso'!$B$1:$D$65536,3,0)</f>
        <v>13594.75759486039</v>
      </c>
    </row>
    <row r="1216" spans="1:10" x14ac:dyDescent="0.25">
      <c r="A1216" s="26"/>
      <c r="B1216" s="34">
        <f t="shared" si="18"/>
        <v>1200</v>
      </c>
      <c r="C1216" s="35" t="s">
        <v>1220</v>
      </c>
      <c r="D1216" s="36" t="str">
        <f>+"Torre de ángulo mayor tipo B"&amp;IF(MID(C1216,3,3)="220","C",IF(MID(C1216,3,3)="138","S",""))&amp;IF(MID(C1216,10,1)="D",2,1)&amp;" (65°)Tipo B"&amp;IF(MID(C1216,3,3)="220","C",IF(MID(C1216,3,3)="138","S",""))&amp;IF(MID(C1216,10,1)="D",2,1)&amp;RIGHT(C1216,2)</f>
        <v>Torre de ángulo mayor tipo BC1 (65°)Tipo BC1±0</v>
      </c>
      <c r="E1216" s="37" t="s">
        <v>2918</v>
      </c>
      <c r="F1216" s="38">
        <v>0</v>
      </c>
      <c r="G1216" s="39">
        <f>VLOOKUP(C1216,'[14]Resumen Peso'!$B$1:$D$65536,3,0)*$C$14</f>
        <v>19729.477795076386</v>
      </c>
      <c r="H1216" s="46"/>
      <c r="I1216" s="41"/>
      <c r="J1216" s="42">
        <f>+VLOOKUP(C1216,'[14]Resumen Peso'!$B$1:$D$65536,3,0)</f>
        <v>15138.928279354554</v>
      </c>
    </row>
    <row r="1217" spans="1:10" x14ac:dyDescent="0.25">
      <c r="A1217" s="26"/>
      <c r="B1217" s="34">
        <f t="shared" si="18"/>
        <v>1201</v>
      </c>
      <c r="C1217" s="35" t="s">
        <v>1221</v>
      </c>
      <c r="D1217" s="36" t="str">
        <f>+"Torre de ángulo mayor tipo B"&amp;IF(MID(C1217,3,3)="220","C",IF(MID(C1217,3,3)="138","S",""))&amp;IF(MID(C1217,10,1)="D",2,1)&amp;" (65°)Tipo B"&amp;IF(MID(C1217,3,3)="220","C",IF(MID(C1217,3,3)="138","S",""))&amp;IF(MID(C1217,10,1)="D",2,1)&amp;RIGHT(C1217,2)</f>
        <v>Torre de ángulo mayor tipo BC1 (65°)Tipo BC1+3</v>
      </c>
      <c r="E1217" s="37" t="s">
        <v>2918</v>
      </c>
      <c r="F1217" s="38">
        <v>0</v>
      </c>
      <c r="G1217" s="39">
        <f>VLOOKUP(C1217,'[14]Resumen Peso'!$B$1:$D$65536,3,0)*$C$14</f>
        <v>22097.015130485557</v>
      </c>
      <c r="H1217" s="46"/>
      <c r="I1217" s="41"/>
      <c r="J1217" s="42">
        <f>+VLOOKUP(C1217,'[14]Resumen Peso'!$B$1:$D$65536,3,0)</f>
        <v>16955.599672877102</v>
      </c>
    </row>
    <row r="1218" spans="1:10" x14ac:dyDescent="0.25">
      <c r="A1218" s="26"/>
      <c r="B1218" s="34">
        <f t="shared" si="18"/>
        <v>1202</v>
      </c>
      <c r="C1218" s="35" t="s">
        <v>1222</v>
      </c>
      <c r="D1218" s="36" t="str">
        <f>+"Torre de anclaje, retención intermedia y terminal (15°) Tipo R"&amp;IF(MID(C1218,3,3)="220","C",IF(MID(C1218,3,3)="138","S",""))&amp;IF(MID(C1218,10,1)="D",2,1)&amp;RIGHT(C1218,2)</f>
        <v>Torre de anclaje, retención intermedia y terminal (15°) Tipo RC1-3</v>
      </c>
      <c r="E1218" s="37" t="s">
        <v>2918</v>
      </c>
      <c r="F1218" s="38">
        <v>0</v>
      </c>
      <c r="G1218" s="39">
        <f>VLOOKUP(C1218,'[14]Resumen Peso'!$B$1:$D$65536,3,0)*$C$14</f>
        <v>22811.873299434556</v>
      </c>
      <c r="H1218" s="46"/>
      <c r="I1218" s="41"/>
      <c r="J1218" s="42">
        <f>+VLOOKUP(C1218,'[14]Resumen Peso'!$B$1:$D$65536,3,0)</f>
        <v>17504.128461222954</v>
      </c>
    </row>
    <row r="1219" spans="1:10" x14ac:dyDescent="0.25">
      <c r="A1219" s="26"/>
      <c r="B1219" s="34">
        <f t="shared" si="18"/>
        <v>1203</v>
      </c>
      <c r="C1219" s="35" t="s">
        <v>1223</v>
      </c>
      <c r="D1219" s="36" t="str">
        <f>+"Torre de anclaje, retención intermedia y terminal (15°) Tipo R"&amp;IF(MID(C1219,3,3)="220","C",IF(MID(C1219,3,3)="138","S",""))&amp;IF(MID(C1219,10,1)="D",2,1)&amp;RIGHT(C1219,2)</f>
        <v>Torre de anclaje, retención intermedia y terminal (15°) Tipo RC1±0</v>
      </c>
      <c r="E1219" s="37" t="s">
        <v>2918</v>
      </c>
      <c r="F1219" s="38">
        <v>0</v>
      </c>
      <c r="G1219" s="39">
        <f>VLOOKUP(C1219,'[14]Resumen Peso'!$B$1:$D$65536,3,0)*$C$14</f>
        <v>25431.296877853463</v>
      </c>
      <c r="H1219" s="46"/>
      <c r="I1219" s="41"/>
      <c r="J1219" s="42">
        <f>+VLOOKUP(C1219,'[14]Resumen Peso'!$B$1:$D$65536,3,0)</f>
        <v>19514.07855208802</v>
      </c>
    </row>
    <row r="1220" spans="1:10" x14ac:dyDescent="0.25">
      <c r="A1220" s="26"/>
      <c r="B1220" s="34">
        <f t="shared" si="18"/>
        <v>1204</v>
      </c>
      <c r="C1220" s="35" t="s">
        <v>1224</v>
      </c>
      <c r="D1220" s="36" t="str">
        <f>+"Torre de anclaje, retención intermedia y terminal (15°) Tipo R"&amp;IF(MID(C1220,3,3)="220","C",IF(MID(C1220,3,3)="138","S",""))&amp;IF(MID(C1220,10,1)="D",2,1)&amp;RIGHT(C1220,2)</f>
        <v>Torre de anclaje, retención intermedia y terminal (15°) Tipo RC1+3</v>
      </c>
      <c r="E1220" s="37" t="s">
        <v>2918</v>
      </c>
      <c r="F1220" s="38">
        <v>0</v>
      </c>
      <c r="G1220" s="39">
        <f>VLOOKUP(C1220,'[14]Resumen Peso'!$B$1:$D$65536,3,0)*$C$14</f>
        <v>28050.720456272371</v>
      </c>
      <c r="H1220" s="46"/>
      <c r="I1220" s="41"/>
      <c r="J1220" s="42">
        <f>+VLOOKUP(C1220,'[14]Resumen Peso'!$B$1:$D$65536,3,0)</f>
        <v>21524.028642953086</v>
      </c>
    </row>
    <row r="1221" spans="1:10" x14ac:dyDescent="0.25">
      <c r="A1221" s="26"/>
      <c r="B1221" s="34">
        <f t="shared" si="18"/>
        <v>1205</v>
      </c>
      <c r="C1221" s="35" t="s">
        <v>1225</v>
      </c>
      <c r="D1221" s="36" t="str">
        <f>+"Torre de suspensión tipo S"&amp;IF(MID(C1221,3,3)="220","C",IF(MID(C1221,3,3)="138","S",""))&amp;IF(MID(C1221,10,1)="D",2,1)&amp;" (5°)Tipo S"&amp;IF(MID(C1221,3,3)="220","C",IF(MID(C1221,3,3)="138","S",""))&amp;IF(MID(C1221,10,1)="D",2,1)&amp;RIGHT(C1221,2)</f>
        <v>Torre de suspensión tipo SC1 (5°)Tipo SC1-6</v>
      </c>
      <c r="E1221" s="37" t="s">
        <v>2918</v>
      </c>
      <c r="F1221" s="38">
        <v>0</v>
      </c>
      <c r="G1221" s="39">
        <f>VLOOKUP(C1221,'[14]Resumen Peso'!$B$1:$D$65536,3,0)*$C$14</f>
        <v>6413.95800662085</v>
      </c>
      <c r="H1221" s="46"/>
      <c r="I1221" s="41"/>
      <c r="J1221" s="42">
        <f>+VLOOKUP(C1221,'[14]Resumen Peso'!$B$1:$D$65536,3,0)</f>
        <v>4921.5925154013439</v>
      </c>
    </row>
    <row r="1222" spans="1:10" x14ac:dyDescent="0.25">
      <c r="A1222" s="26"/>
      <c r="B1222" s="34">
        <f t="shared" si="18"/>
        <v>1206</v>
      </c>
      <c r="C1222" s="35" t="s">
        <v>1226</v>
      </c>
      <c r="D1222" s="36" t="str">
        <f>+"Torre de suspensión tipo S"&amp;IF(MID(C1222,3,3)="220","C",IF(MID(C1222,3,3)="138","S",""))&amp;IF(MID(C1222,10,1)="D",2,1)&amp;" (5°)Tipo S"&amp;IF(MID(C1222,3,3)="220","C",IF(MID(C1222,3,3)="138","S",""))&amp;IF(MID(C1222,10,1)="D",2,1)&amp;RIGHT(C1222,2)</f>
        <v>Torre de suspensión tipo SC1 (5°)Tipo SC1-3</v>
      </c>
      <c r="E1222" s="37" t="s">
        <v>2918</v>
      </c>
      <c r="F1222" s="38">
        <v>0</v>
      </c>
      <c r="G1222" s="39">
        <f>VLOOKUP(C1222,'[14]Resumen Peso'!$B$1:$D$65536,3,0)*$C$14</f>
        <v>7338.4924940616947</v>
      </c>
      <c r="H1222" s="46"/>
      <c r="I1222" s="41"/>
      <c r="J1222" s="42">
        <f>+VLOOKUP(C1222,'[14]Resumen Peso'!$B$1:$D$65536,3,0)</f>
        <v>5631.0112563600969</v>
      </c>
    </row>
    <row r="1223" spans="1:10" x14ac:dyDescent="0.25">
      <c r="A1223" s="26"/>
      <c r="B1223" s="34">
        <f t="shared" si="18"/>
        <v>1207</v>
      </c>
      <c r="C1223" s="35" t="s">
        <v>1227</v>
      </c>
      <c r="D1223" s="36" t="str">
        <f>+"Torre de suspensión tipo S"&amp;IF(MID(C1223,3,3)="220","C",IF(MID(C1223,3,3)="138","S",""))&amp;IF(MID(C1223,10,1)="D",2,1)&amp;" (5°)Tipo S"&amp;IF(MID(C1223,3,3)="220","C",IF(MID(C1223,3,3)="138","S",""))&amp;IF(MID(C1223,10,1)="D",2,1)&amp;RIGHT(C1223,2)</f>
        <v>Torre de suspensión tipo SC1 (5°)Tipo SC1±0</v>
      </c>
      <c r="E1223" s="37" t="s">
        <v>2918</v>
      </c>
      <c r="F1223" s="38">
        <v>0</v>
      </c>
      <c r="G1223" s="39">
        <f>VLOOKUP(C1223,'[14]Resumen Peso'!$B$1:$D$65536,3,0)*$C$14</f>
        <v>8254.7722092932436</v>
      </c>
      <c r="H1223" s="46"/>
      <c r="I1223" s="41"/>
      <c r="J1223" s="42">
        <f>+VLOOKUP(C1223,'[14]Resumen Peso'!$B$1:$D$65536,3,0)</f>
        <v>6334.0959014174314</v>
      </c>
    </row>
    <row r="1224" spans="1:10" x14ac:dyDescent="0.25">
      <c r="A1224" s="26"/>
      <c r="B1224" s="34">
        <f t="shared" si="18"/>
        <v>1208</v>
      </c>
      <c r="C1224" s="35" t="s">
        <v>1228</v>
      </c>
      <c r="D1224" s="36" t="str">
        <f>+"Torre de suspensión tipo S"&amp;IF(MID(C1224,3,3)="220","C",IF(MID(C1224,3,3)="138","S",""))&amp;IF(MID(C1224,10,1)="D",2,1)&amp;" (5°)Tipo S"&amp;IF(MID(C1224,3,3)="220","C",IF(MID(C1224,3,3)="138","S",""))&amp;IF(MID(C1224,10,1)="D",2,1)&amp;RIGHT(C1224,2)</f>
        <v>Torre de suspensión tipo SC1 (5°)Tipo SC1+3</v>
      </c>
      <c r="E1224" s="37" t="s">
        <v>2918</v>
      </c>
      <c r="F1224" s="38">
        <v>0</v>
      </c>
      <c r="G1224" s="39">
        <f>VLOOKUP(C1224,'[14]Resumen Peso'!$B$1:$D$65536,3,0)*$C$14</f>
        <v>9162.7971523155011</v>
      </c>
      <c r="H1224" s="46"/>
      <c r="I1224" s="41"/>
      <c r="J1224" s="42">
        <f>+VLOOKUP(C1224,'[14]Resumen Peso'!$B$1:$D$65536,3,0)</f>
        <v>7030.8464505733491</v>
      </c>
    </row>
    <row r="1225" spans="1:10" x14ac:dyDescent="0.25">
      <c r="A1225" s="26"/>
      <c r="B1225" s="34">
        <f t="shared" si="18"/>
        <v>1209</v>
      </c>
      <c r="C1225" s="35" t="s">
        <v>1229</v>
      </c>
      <c r="D1225" s="36" t="str">
        <f>+"Torre de suspensión tipo S"&amp;IF(MID(C1225,3,3)="220","C",IF(MID(C1225,3,3)="138","S",""))&amp;IF(MID(C1225,10,1)="D",2,1)&amp;" (5°)Tipo S"&amp;IF(MID(C1225,3,3)="220","C",IF(MID(C1225,3,3)="138","S",""))&amp;IF(MID(C1225,10,1)="D",2,1)&amp;RIGHT(C1225,2)</f>
        <v>Torre de suspensión tipo SC1 (5°)Tipo SC1+6</v>
      </c>
      <c r="E1225" s="37" t="s">
        <v>2918</v>
      </c>
      <c r="F1225" s="38">
        <v>0</v>
      </c>
      <c r="G1225" s="39">
        <f>VLOOKUP(C1225,'[14]Resumen Peso'!$B$1:$D$65536,3,0)*$C$14</f>
        <v>10070.822095337757</v>
      </c>
      <c r="H1225" s="46"/>
      <c r="I1225" s="41"/>
      <c r="J1225" s="42">
        <f>+VLOOKUP(C1225,'[14]Resumen Peso'!$B$1:$D$65536,3,0)</f>
        <v>7727.5969997292659</v>
      </c>
    </row>
    <row r="1226" spans="1:10" x14ac:dyDescent="0.25">
      <c r="A1226" s="26"/>
      <c r="B1226" s="34">
        <f t="shared" si="18"/>
        <v>1210</v>
      </c>
      <c r="C1226" s="35" t="s">
        <v>1230</v>
      </c>
      <c r="D1226" s="36" t="str">
        <f>+"Torre de ángulo menor tipo A"&amp;IF(MID(C1226,3,3)="220","C",IF(MID(C1226,3,3)="138","S",""))&amp;IF(MID(C1226,10,1)="D",2,1)&amp;" (30°)Tipo A"&amp;IF(MID(C1226,3,3)="220","C",IF(MID(C1226,3,3)="138","S",""))&amp;IF(MID(C1226,10,1)="D",2,1)&amp;RIGHT(C1226,2)</f>
        <v>Torre de ángulo menor tipo AC1 (30°)Tipo AC1-3</v>
      </c>
      <c r="E1226" s="37" t="s">
        <v>2918</v>
      </c>
      <c r="F1226" s="38">
        <v>0</v>
      </c>
      <c r="G1226" s="39">
        <f>VLOOKUP(C1226,'[14]Resumen Peso'!$B$1:$D$65536,3,0)*$C$14</f>
        <v>11290.200536550135</v>
      </c>
      <c r="H1226" s="46"/>
      <c r="I1226" s="41"/>
      <c r="J1226" s="42">
        <f>+VLOOKUP(C1226,'[14]Resumen Peso'!$B$1:$D$65536,3,0)</f>
        <v>8663.2569780948452</v>
      </c>
    </row>
    <row r="1227" spans="1:10" x14ac:dyDescent="0.25">
      <c r="A1227" s="26"/>
      <c r="B1227" s="34">
        <f t="shared" si="18"/>
        <v>1211</v>
      </c>
      <c r="C1227" s="35" t="s">
        <v>1231</v>
      </c>
      <c r="D1227" s="36" t="str">
        <f>+"Torre de ángulo menor tipo A"&amp;IF(MID(C1227,3,3)="220","C",IF(MID(C1227,3,3)="138","S",""))&amp;IF(MID(C1227,10,1)="D",2,1)&amp;" (30°)Tipo A"&amp;IF(MID(C1227,3,3)="220","C",IF(MID(C1227,3,3)="138","S",""))&amp;IF(MID(C1227,10,1)="D",2,1)&amp;RIGHT(C1227,2)</f>
        <v>Torre de ángulo menor tipo AC1 (30°)Tipo AC1±0</v>
      </c>
      <c r="E1227" s="37" t="s">
        <v>2918</v>
      </c>
      <c r="F1227" s="38">
        <v>0</v>
      </c>
      <c r="G1227" s="39">
        <f>VLOOKUP(C1227,'[14]Resumen Peso'!$B$1:$D$65536,3,0)*$C$14</f>
        <v>12530.744213707143</v>
      </c>
      <c r="H1227" s="46"/>
      <c r="I1227" s="41"/>
      <c r="J1227" s="42">
        <f>+VLOOKUP(C1227,'[14]Resumen Peso'!$B$1:$D$65536,3,0)</f>
        <v>9615.15757835166</v>
      </c>
    </row>
    <row r="1228" spans="1:10" x14ac:dyDescent="0.25">
      <c r="A1228" s="26"/>
      <c r="B1228" s="34">
        <f t="shared" si="18"/>
        <v>1212</v>
      </c>
      <c r="C1228" s="35" t="s">
        <v>1232</v>
      </c>
      <c r="D1228" s="36" t="str">
        <f>+"Torre de ángulo menor tipo A"&amp;IF(MID(C1228,3,3)="220","C",IF(MID(C1228,3,3)="138","S",""))&amp;IF(MID(C1228,10,1)="D",2,1)&amp;" (30°)Tipo A"&amp;IF(MID(C1228,3,3)="220","C",IF(MID(C1228,3,3)="138","S",""))&amp;IF(MID(C1228,10,1)="D",2,1)&amp;RIGHT(C1228,2)</f>
        <v>Torre de ángulo menor tipo AC1 (30°)Tipo AC1+3</v>
      </c>
      <c r="E1228" s="37" t="s">
        <v>2918</v>
      </c>
      <c r="F1228" s="38">
        <v>0</v>
      </c>
      <c r="G1228" s="39">
        <f>VLOOKUP(C1228,'[14]Resumen Peso'!$B$1:$D$65536,3,0)*$C$14</f>
        <v>13771.287890864152</v>
      </c>
      <c r="H1228" s="46"/>
      <c r="I1228" s="41"/>
      <c r="J1228" s="42">
        <f>+VLOOKUP(C1228,'[14]Resumen Peso'!$B$1:$D$65536,3,0)</f>
        <v>10567.058178608475</v>
      </c>
    </row>
    <row r="1229" spans="1:10" x14ac:dyDescent="0.25">
      <c r="A1229" s="26"/>
      <c r="B1229" s="34">
        <f t="shared" si="18"/>
        <v>1213</v>
      </c>
      <c r="C1229" s="35" t="s">
        <v>1233</v>
      </c>
      <c r="D1229" s="36" t="str">
        <f>+"Torre de ángulo mayor tipo B"&amp;IF(MID(C1229,3,3)="220","C",IF(MID(C1229,3,3)="138","S",""))&amp;IF(MID(C1229,10,1)="D",2,1)&amp;" (65°)Tipo B"&amp;IF(MID(C1229,3,3)="220","C",IF(MID(C1229,3,3)="138","S",""))&amp;IF(MID(C1229,10,1)="D",2,1)&amp;RIGHT(C1229,2)</f>
        <v>Torre de ángulo mayor tipo BC1 (65°)Tipo BC1-3</v>
      </c>
      <c r="E1229" s="37" t="s">
        <v>2918</v>
      </c>
      <c r="F1229" s="38">
        <v>0</v>
      </c>
      <c r="G1229" s="39">
        <f>VLOOKUP(C1229,'[14]Resumen Peso'!$B$1:$D$65536,3,0)*$C$14</f>
        <v>15236.031643492808</v>
      </c>
      <c r="H1229" s="46"/>
      <c r="I1229" s="41"/>
      <c r="J1229" s="42">
        <f>+VLOOKUP(C1229,'[14]Resumen Peso'!$B$1:$D$65536,3,0)</f>
        <v>11690.993178257158</v>
      </c>
    </row>
    <row r="1230" spans="1:10" x14ac:dyDescent="0.25">
      <c r="A1230" s="26"/>
      <c r="B1230" s="34">
        <f t="shared" si="18"/>
        <v>1214</v>
      </c>
      <c r="C1230" s="35" t="s">
        <v>1234</v>
      </c>
      <c r="D1230" s="36" t="str">
        <f>+"Torre de ángulo mayor tipo B"&amp;IF(MID(C1230,3,3)="220","C",IF(MID(C1230,3,3)="138","S",""))&amp;IF(MID(C1230,10,1)="D",2,1)&amp;" (65°)Tipo B"&amp;IF(MID(C1230,3,3)="220","C",IF(MID(C1230,3,3)="138","S",""))&amp;IF(MID(C1230,10,1)="D",2,1)&amp;RIGHT(C1230,2)</f>
        <v>Torre de ángulo mayor tipo BC1 (65°)Tipo BC1±0</v>
      </c>
      <c r="E1230" s="37" t="s">
        <v>2918</v>
      </c>
      <c r="F1230" s="38">
        <v>0</v>
      </c>
      <c r="G1230" s="39">
        <f>VLOOKUP(C1230,'[14]Resumen Peso'!$B$1:$D$65536,3,0)*$C$14</f>
        <v>16966.627665359476</v>
      </c>
      <c r="H1230" s="46"/>
      <c r="I1230" s="41"/>
      <c r="J1230" s="42">
        <f>+VLOOKUP(C1230,'[14]Resumen Peso'!$B$1:$D$65536,3,0)</f>
        <v>13018.923361088149</v>
      </c>
    </row>
    <row r="1231" spans="1:10" x14ac:dyDescent="0.25">
      <c r="A1231" s="26"/>
      <c r="B1231" s="34">
        <f t="shared" si="18"/>
        <v>1215</v>
      </c>
      <c r="C1231" s="35" t="s">
        <v>1235</v>
      </c>
      <c r="D1231" s="36" t="str">
        <f>+"Torre de ángulo mayor tipo B"&amp;IF(MID(C1231,3,3)="220","C",IF(MID(C1231,3,3)="138","S",""))&amp;IF(MID(C1231,10,1)="D",2,1)&amp;" (65°)Tipo B"&amp;IF(MID(C1231,3,3)="220","C",IF(MID(C1231,3,3)="138","S",""))&amp;IF(MID(C1231,10,1)="D",2,1)&amp;RIGHT(C1231,2)</f>
        <v>Torre de ángulo mayor tipo BC1 (65°)Tipo BC1+3</v>
      </c>
      <c r="E1231" s="37" t="s">
        <v>2918</v>
      </c>
      <c r="F1231" s="38">
        <v>0</v>
      </c>
      <c r="G1231" s="39">
        <f>VLOOKUP(C1231,'[14]Resumen Peso'!$B$1:$D$65536,3,0)*$C$14</f>
        <v>19002.622985202612</v>
      </c>
      <c r="H1231" s="46"/>
      <c r="I1231" s="41"/>
      <c r="J1231" s="42">
        <f>+VLOOKUP(C1231,'[14]Resumen Peso'!$B$1:$D$65536,3,0)</f>
        <v>14581.194164418728</v>
      </c>
    </row>
    <row r="1232" spans="1:10" x14ac:dyDescent="0.25">
      <c r="A1232" s="26"/>
      <c r="B1232" s="34">
        <f t="shared" si="18"/>
        <v>1216</v>
      </c>
      <c r="C1232" s="35" t="s">
        <v>1236</v>
      </c>
      <c r="D1232" s="36" t="str">
        <f>+"Torre de anclaje, retención intermedia y terminal (15°) Tipo R"&amp;IF(MID(C1232,3,3)="220","C",IF(MID(C1232,3,3)="138","S",""))&amp;IF(MID(C1232,10,1)="D",2,1)&amp;RIGHT(C1232,2)</f>
        <v>Torre de anclaje, retención intermedia y terminal (15°) Tipo RC1-3</v>
      </c>
      <c r="E1232" s="37" t="s">
        <v>2918</v>
      </c>
      <c r="F1232" s="38">
        <v>0</v>
      </c>
      <c r="G1232" s="39">
        <f>VLOOKUP(C1232,'[14]Resumen Peso'!$B$1:$D$65536,3,0)*$C$14</f>
        <v>19617.374805401581</v>
      </c>
      <c r="H1232" s="46"/>
      <c r="I1232" s="41"/>
      <c r="J1232" s="42">
        <f>+VLOOKUP(C1232,'[14]Resumen Peso'!$B$1:$D$65536,3,0)</f>
        <v>15052.908814561035</v>
      </c>
    </row>
    <row r="1233" spans="1:10" x14ac:dyDescent="0.25">
      <c r="A1233" s="26"/>
      <c r="B1233" s="34">
        <f t="shared" si="18"/>
        <v>1217</v>
      </c>
      <c r="C1233" s="35" t="s">
        <v>1237</v>
      </c>
      <c r="D1233" s="36" t="str">
        <f>+"Torre de anclaje, retención intermedia y terminal (15°) Tipo R"&amp;IF(MID(C1233,3,3)="220","C",IF(MID(C1233,3,3)="138","S",""))&amp;IF(MID(C1233,10,1)="D",2,1)&amp;RIGHT(C1233,2)</f>
        <v>Torre de anclaje, retención intermedia y terminal (15°) Tipo RC1±0</v>
      </c>
      <c r="E1233" s="37" t="s">
        <v>2918</v>
      </c>
      <c r="F1233" s="38">
        <v>0</v>
      </c>
      <c r="G1233" s="39">
        <f>VLOOKUP(C1233,'[14]Resumen Peso'!$B$1:$D$65536,3,0)*$C$14</f>
        <v>21869.983060648363</v>
      </c>
      <c r="H1233" s="46"/>
      <c r="I1233" s="41"/>
      <c r="J1233" s="42">
        <f>+VLOOKUP(C1233,'[14]Resumen Peso'!$B$1:$D$65536,3,0)</f>
        <v>16781.392212442624</v>
      </c>
    </row>
    <row r="1234" spans="1:10" x14ac:dyDescent="0.25">
      <c r="A1234" s="26"/>
      <c r="B1234" s="34">
        <f t="shared" ref="B1234:B1297" si="19">1+B1233</f>
        <v>1218</v>
      </c>
      <c r="C1234" s="35" t="s">
        <v>1238</v>
      </c>
      <c r="D1234" s="36" t="str">
        <f>+"Torre de anclaje, retención intermedia y terminal (15°) Tipo R"&amp;IF(MID(C1234,3,3)="220","C",IF(MID(C1234,3,3)="138","S",""))&amp;IF(MID(C1234,10,1)="D",2,1)&amp;RIGHT(C1234,2)</f>
        <v>Torre de anclaje, retención intermedia y terminal (15°) Tipo RC1+3</v>
      </c>
      <c r="E1234" s="37" t="s">
        <v>2918</v>
      </c>
      <c r="F1234" s="38">
        <v>0</v>
      </c>
      <c r="G1234" s="39">
        <f>VLOOKUP(C1234,'[14]Resumen Peso'!$B$1:$D$65536,3,0)*$C$14</f>
        <v>24122.591315895144</v>
      </c>
      <c r="H1234" s="46"/>
      <c r="I1234" s="41"/>
      <c r="J1234" s="42">
        <f>+VLOOKUP(C1234,'[14]Resumen Peso'!$B$1:$D$65536,3,0)</f>
        <v>18509.875610324216</v>
      </c>
    </row>
    <row r="1235" spans="1:10" x14ac:dyDescent="0.25">
      <c r="A1235" s="26"/>
      <c r="B1235" s="34">
        <f t="shared" si="19"/>
        <v>1219</v>
      </c>
      <c r="C1235" s="35" t="s">
        <v>1239</v>
      </c>
      <c r="D1235" s="36" t="str">
        <f>+"Torre de suspensión tipo S"&amp;IF(MID(C1235,3,3)="220","C",IF(MID(C1235,3,3)="138","S",""))&amp;IF(MID(C1235,10,1)="D",2,1)&amp;" (5°)Tipo S"&amp;IF(MID(C1235,3,3)="220","C",IF(MID(C1235,3,3)="138","S",""))&amp;IF(MID(C1235,10,1)="D",2,1)&amp;RIGHT(C1235,2)</f>
        <v>Torre de suspensión tipo SC1 (5°)Tipo SC1-6</v>
      </c>
      <c r="E1235" s="37" t="s">
        <v>2918</v>
      </c>
      <c r="F1235" s="38">
        <v>0</v>
      </c>
      <c r="G1235" s="39">
        <f>VLOOKUP(C1235,'[14]Resumen Peso'!$B$1:$D$65536,3,0)*$C$14</f>
        <v>6050.0194823695974</v>
      </c>
      <c r="H1235" s="46"/>
      <c r="I1235" s="41"/>
      <c r="J1235" s="42">
        <f>+VLOOKUP(C1235,'[14]Resumen Peso'!$B$1:$D$65536,3,0)</f>
        <v>4642.3332631311787</v>
      </c>
    </row>
    <row r="1236" spans="1:10" x14ac:dyDescent="0.25">
      <c r="A1236" s="26"/>
      <c r="B1236" s="34">
        <f t="shared" si="19"/>
        <v>1220</v>
      </c>
      <c r="C1236" s="35" t="s">
        <v>1240</v>
      </c>
      <c r="D1236" s="36" t="str">
        <f>+"Torre de suspensión tipo S"&amp;IF(MID(C1236,3,3)="220","C",IF(MID(C1236,3,3)="138","S",""))&amp;IF(MID(C1236,10,1)="D",2,1)&amp;" (5°)Tipo S"&amp;IF(MID(C1236,3,3)="220","C",IF(MID(C1236,3,3)="138","S",""))&amp;IF(MID(C1236,10,1)="D",2,1)&amp;RIGHT(C1236,2)</f>
        <v>Torre de suspensión tipo SC1 (5°)Tipo SC1-3</v>
      </c>
      <c r="E1236" s="37" t="s">
        <v>2918</v>
      </c>
      <c r="F1236" s="38">
        <v>0</v>
      </c>
      <c r="G1236" s="39">
        <f>VLOOKUP(C1236,'[14]Resumen Peso'!$B$1:$D$65536,3,0)*$C$14</f>
        <v>6922.094362711161</v>
      </c>
      <c r="H1236" s="46"/>
      <c r="I1236" s="41"/>
      <c r="J1236" s="42">
        <f>+VLOOKUP(C1236,'[14]Resumen Peso'!$B$1:$D$65536,3,0)</f>
        <v>5311.4984181771142</v>
      </c>
    </row>
    <row r="1237" spans="1:10" x14ac:dyDescent="0.25">
      <c r="A1237" s="26"/>
      <c r="B1237" s="34">
        <f t="shared" si="19"/>
        <v>1221</v>
      </c>
      <c r="C1237" s="35" t="s">
        <v>1241</v>
      </c>
      <c r="D1237" s="36" t="str">
        <f>+"Torre de suspensión tipo S"&amp;IF(MID(C1237,3,3)="220","C",IF(MID(C1237,3,3)="138","S",""))&amp;IF(MID(C1237,10,1)="D",2,1)&amp;" (5°)Tipo S"&amp;IF(MID(C1237,3,3)="220","C",IF(MID(C1237,3,3)="138","S",""))&amp;IF(MID(C1237,10,1)="D",2,1)&amp;RIGHT(C1237,2)</f>
        <v>Torre de suspensión tipo SC1 (5°)Tipo SC1±0</v>
      </c>
      <c r="E1237" s="37" t="s">
        <v>2918</v>
      </c>
      <c r="F1237" s="38">
        <v>0</v>
      </c>
      <c r="G1237" s="39">
        <f>VLOOKUP(C1237,'[14]Resumen Peso'!$B$1:$D$65536,3,0)*$C$14</f>
        <v>7786.3828601925325</v>
      </c>
      <c r="H1237" s="46"/>
      <c r="I1237" s="41"/>
      <c r="J1237" s="42">
        <f>+VLOOKUP(C1237,'[14]Resumen Peso'!$B$1:$D$65536,3,0)</f>
        <v>5974.6888843387114</v>
      </c>
    </row>
    <row r="1238" spans="1:10" x14ac:dyDescent="0.25">
      <c r="A1238" s="26"/>
      <c r="B1238" s="34">
        <f t="shared" si="19"/>
        <v>1222</v>
      </c>
      <c r="C1238" s="35" t="s">
        <v>1242</v>
      </c>
      <c r="D1238" s="36" t="str">
        <f>+"Torre de suspensión tipo S"&amp;IF(MID(C1238,3,3)="220","C",IF(MID(C1238,3,3)="138","S",""))&amp;IF(MID(C1238,10,1)="D",2,1)&amp;" (5°)Tipo S"&amp;IF(MID(C1238,3,3)="220","C",IF(MID(C1238,3,3)="138","S",""))&amp;IF(MID(C1238,10,1)="D",2,1)&amp;RIGHT(C1238,2)</f>
        <v>Torre de suspensión tipo SC1 (5°)Tipo SC1+3</v>
      </c>
      <c r="E1238" s="37" t="s">
        <v>2918</v>
      </c>
      <c r="F1238" s="38">
        <v>0</v>
      </c>
      <c r="G1238" s="39">
        <f>VLOOKUP(C1238,'[14]Resumen Peso'!$B$1:$D$65536,3,0)*$C$14</f>
        <v>8642.8849748137109</v>
      </c>
      <c r="H1238" s="46"/>
      <c r="I1238" s="41"/>
      <c r="J1238" s="42">
        <f>+VLOOKUP(C1238,'[14]Resumen Peso'!$B$1:$D$65536,3,0)</f>
        <v>6631.9046616159703</v>
      </c>
    </row>
    <row r="1239" spans="1:10" x14ac:dyDescent="0.25">
      <c r="A1239" s="26"/>
      <c r="B1239" s="34">
        <f t="shared" si="19"/>
        <v>1223</v>
      </c>
      <c r="C1239" s="35" t="s">
        <v>1243</v>
      </c>
      <c r="D1239" s="36" t="str">
        <f>+"Torre de suspensión tipo S"&amp;IF(MID(C1239,3,3)="220","C",IF(MID(C1239,3,3)="138","S",""))&amp;IF(MID(C1239,10,1)="D",2,1)&amp;" (5°)Tipo S"&amp;IF(MID(C1239,3,3)="220","C",IF(MID(C1239,3,3)="138","S",""))&amp;IF(MID(C1239,10,1)="D",2,1)&amp;RIGHT(C1239,2)</f>
        <v>Torre de suspensión tipo SC1 (5°)Tipo SC1+6</v>
      </c>
      <c r="E1239" s="37" t="s">
        <v>2918</v>
      </c>
      <c r="F1239" s="38">
        <v>0</v>
      </c>
      <c r="G1239" s="39">
        <f>VLOOKUP(C1239,'[14]Resumen Peso'!$B$1:$D$65536,3,0)*$C$14</f>
        <v>9499.3870894348875</v>
      </c>
      <c r="H1239" s="46"/>
      <c r="I1239" s="41"/>
      <c r="J1239" s="42">
        <f>+VLOOKUP(C1239,'[14]Resumen Peso'!$B$1:$D$65536,3,0)</f>
        <v>7289.1204388932274</v>
      </c>
    </row>
    <row r="1240" spans="1:10" x14ac:dyDescent="0.25">
      <c r="A1240" s="26"/>
      <c r="B1240" s="34">
        <f t="shared" si="19"/>
        <v>1224</v>
      </c>
      <c r="C1240" s="35" t="s">
        <v>1244</v>
      </c>
      <c r="D1240" s="36" t="str">
        <f>+"Torre de ángulo menor tipo A"&amp;IF(MID(C1240,3,3)="220","C",IF(MID(C1240,3,3)="138","S",""))&amp;IF(MID(C1240,10,1)="D",2,1)&amp;" (30°)Tipo A"&amp;IF(MID(C1240,3,3)="220","C",IF(MID(C1240,3,3)="138","S",""))&amp;IF(MID(C1240,10,1)="D",2,1)&amp;RIGHT(C1240,2)</f>
        <v>Torre de ángulo menor tipo AC1 (30°)Tipo AC1-3</v>
      </c>
      <c r="E1240" s="37" t="s">
        <v>2918</v>
      </c>
      <c r="F1240" s="38">
        <v>0</v>
      </c>
      <c r="G1240" s="39">
        <f>VLOOKUP(C1240,'[14]Resumen Peso'!$B$1:$D$65536,3,0)*$C$14</f>
        <v>10649.575992776809</v>
      </c>
      <c r="H1240" s="46"/>
      <c r="I1240" s="41"/>
      <c r="J1240" s="42">
        <f>+VLOOKUP(C1240,'[14]Resumen Peso'!$B$1:$D$65536,3,0)</f>
        <v>8171.6895315099737</v>
      </c>
    </row>
    <row r="1241" spans="1:10" x14ac:dyDescent="0.25">
      <c r="A1241" s="26"/>
      <c r="B1241" s="34">
        <f t="shared" si="19"/>
        <v>1225</v>
      </c>
      <c r="C1241" s="35" t="s">
        <v>1245</v>
      </c>
      <c r="D1241" s="36" t="str">
        <f>+"Torre de ángulo menor tipo A"&amp;IF(MID(C1241,3,3)="220","C",IF(MID(C1241,3,3)="138","S",""))&amp;IF(MID(C1241,10,1)="D",2,1)&amp;" (30°)Tipo A"&amp;IF(MID(C1241,3,3)="220","C",IF(MID(C1241,3,3)="138","S",""))&amp;IF(MID(C1241,10,1)="D",2,1)&amp;RIGHT(C1241,2)</f>
        <v>Torre de ángulo menor tipo AC1 (30°)Tipo AC1±0</v>
      </c>
      <c r="E1241" s="37" t="s">
        <v>2918</v>
      </c>
      <c r="F1241" s="38">
        <v>0</v>
      </c>
      <c r="G1241" s="39">
        <f>VLOOKUP(C1241,'[14]Resumen Peso'!$B$1:$D$65536,3,0)*$C$14</f>
        <v>11819.729181772263</v>
      </c>
      <c r="H1241" s="46"/>
      <c r="I1241" s="41"/>
      <c r="J1241" s="42">
        <f>+VLOOKUP(C1241,'[14]Resumen Peso'!$B$1:$D$65536,3,0)</f>
        <v>9069.5777264261633</v>
      </c>
    </row>
    <row r="1242" spans="1:10" x14ac:dyDescent="0.25">
      <c r="A1242" s="26"/>
      <c r="B1242" s="34">
        <f t="shared" si="19"/>
        <v>1226</v>
      </c>
      <c r="C1242" s="35" t="s">
        <v>1246</v>
      </c>
      <c r="D1242" s="36" t="str">
        <f>+"Torre de ángulo menor tipo A"&amp;IF(MID(C1242,3,3)="220","C",IF(MID(C1242,3,3)="138","S",""))&amp;IF(MID(C1242,10,1)="D",2,1)&amp;" (30°)Tipo A"&amp;IF(MID(C1242,3,3)="220","C",IF(MID(C1242,3,3)="138","S",""))&amp;IF(MID(C1242,10,1)="D",2,1)&amp;RIGHT(C1242,2)</f>
        <v>Torre de ángulo menor tipo AC1 (30°)Tipo AC1+3</v>
      </c>
      <c r="E1242" s="37" t="s">
        <v>2918</v>
      </c>
      <c r="F1242" s="38">
        <v>0</v>
      </c>
      <c r="G1242" s="39">
        <f>VLOOKUP(C1242,'[14]Resumen Peso'!$B$1:$D$65536,3,0)*$C$14</f>
        <v>12989.882370767717</v>
      </c>
      <c r="H1242" s="46"/>
      <c r="I1242" s="41"/>
      <c r="J1242" s="42">
        <f>+VLOOKUP(C1242,'[14]Resumen Peso'!$B$1:$D$65536,3,0)</f>
        <v>9967.4659213423529</v>
      </c>
    </row>
    <row r="1243" spans="1:10" x14ac:dyDescent="0.25">
      <c r="A1243" s="26"/>
      <c r="B1243" s="34">
        <f t="shared" si="19"/>
        <v>1227</v>
      </c>
      <c r="C1243" s="35" t="s">
        <v>1247</v>
      </c>
      <c r="D1243" s="36" t="str">
        <f>+"Torre de ángulo mayor tipo B"&amp;IF(MID(C1243,3,3)="220","C",IF(MID(C1243,3,3)="138","S",""))&amp;IF(MID(C1243,10,1)="D",2,1)&amp;" (65°)Tipo B"&amp;IF(MID(C1243,3,3)="220","C",IF(MID(C1243,3,3)="138","S",""))&amp;IF(MID(C1243,10,1)="D",2,1)&amp;RIGHT(C1243,2)</f>
        <v>Torre de ángulo mayor tipo BC1 (65°)Tipo BC1-3</v>
      </c>
      <c r="E1243" s="37" t="s">
        <v>2918</v>
      </c>
      <c r="F1243" s="38">
        <v>0</v>
      </c>
      <c r="G1243" s="39">
        <f>VLOOKUP(C1243,'[14]Resumen Peso'!$B$1:$D$65536,3,0)*$C$14</f>
        <v>14371.514154283441</v>
      </c>
      <c r="H1243" s="46"/>
      <c r="I1243" s="41"/>
      <c r="J1243" s="42">
        <f>+VLOOKUP(C1243,'[14]Resumen Peso'!$B$1:$D$65536,3,0)</f>
        <v>11027.627000939761</v>
      </c>
    </row>
    <row r="1244" spans="1:10" x14ac:dyDescent="0.25">
      <c r="A1244" s="26"/>
      <c r="B1244" s="34">
        <f t="shared" si="19"/>
        <v>1228</v>
      </c>
      <c r="C1244" s="35" t="s">
        <v>1248</v>
      </c>
      <c r="D1244" s="36" t="str">
        <f>+"Torre de ángulo mayor tipo B"&amp;IF(MID(C1244,3,3)="220","C",IF(MID(C1244,3,3)="138","S",""))&amp;IF(MID(C1244,10,1)="D",2,1)&amp;" (65°)Tipo B"&amp;IF(MID(C1244,3,3)="220","C",IF(MID(C1244,3,3)="138","S",""))&amp;IF(MID(C1244,10,1)="D",2,1)&amp;RIGHT(C1244,2)</f>
        <v>Torre de ángulo mayor tipo BC1 (65°)Tipo BC1±0</v>
      </c>
      <c r="E1244" s="37" t="s">
        <v>2918</v>
      </c>
      <c r="F1244" s="38">
        <v>0</v>
      </c>
      <c r="G1244" s="39">
        <f>VLOOKUP(C1244,'[14]Resumen Peso'!$B$1:$D$65536,3,0)*$C$14</f>
        <v>16003.913312119645</v>
      </c>
      <c r="H1244" s="46"/>
      <c r="I1244" s="41"/>
      <c r="J1244" s="42">
        <f>+VLOOKUP(C1244,'[14]Resumen Peso'!$B$1:$D$65536,3,0)</f>
        <v>12280.208241581026</v>
      </c>
    </row>
    <row r="1245" spans="1:10" x14ac:dyDescent="0.25">
      <c r="A1245" s="26"/>
      <c r="B1245" s="34">
        <f t="shared" si="19"/>
        <v>1229</v>
      </c>
      <c r="C1245" s="35" t="s">
        <v>1249</v>
      </c>
      <c r="D1245" s="36" t="str">
        <f>+"Torre de ángulo mayor tipo B"&amp;IF(MID(C1245,3,3)="220","C",IF(MID(C1245,3,3)="138","S",""))&amp;IF(MID(C1245,10,1)="D",2,1)&amp;" (65°)Tipo B"&amp;IF(MID(C1245,3,3)="220","C",IF(MID(C1245,3,3)="138","S",""))&amp;IF(MID(C1245,10,1)="D",2,1)&amp;RIGHT(C1245,2)</f>
        <v>Torre de ángulo mayor tipo BC1 (65°)Tipo BC1+3</v>
      </c>
      <c r="E1245" s="37" t="s">
        <v>2918</v>
      </c>
      <c r="F1245" s="38">
        <v>0</v>
      </c>
      <c r="G1245" s="39">
        <f>VLOOKUP(C1245,'[14]Resumen Peso'!$B$1:$D$65536,3,0)*$C$14</f>
        <v>17924.382909574004</v>
      </c>
      <c r="H1245" s="46"/>
      <c r="I1245" s="41"/>
      <c r="J1245" s="42">
        <f>+VLOOKUP(C1245,'[14]Resumen Peso'!$B$1:$D$65536,3,0)</f>
        <v>13753.83323057075</v>
      </c>
    </row>
    <row r="1246" spans="1:10" x14ac:dyDescent="0.25">
      <c r="A1246" s="26"/>
      <c r="B1246" s="34">
        <f t="shared" si="19"/>
        <v>1230</v>
      </c>
      <c r="C1246" s="35" t="s">
        <v>1250</v>
      </c>
      <c r="D1246" s="36" t="str">
        <f>+"Torre de anclaje, retención intermedia y terminal (15°) Tipo R"&amp;IF(MID(C1246,3,3)="220","C",IF(MID(C1246,3,3)="138","S",""))&amp;IF(MID(C1246,10,1)="D",2,1)&amp;RIGHT(C1246,2)</f>
        <v>Torre de anclaje, retención intermedia y terminal (15°) Tipo RC1-3</v>
      </c>
      <c r="E1246" s="37" t="s">
        <v>2918</v>
      </c>
      <c r="F1246" s="38">
        <v>0</v>
      </c>
      <c r="G1246" s="39">
        <f>VLOOKUP(C1246,'[14]Resumen Peso'!$B$1:$D$65536,3,0)*$C$14</f>
        <v>18504.252700612033</v>
      </c>
      <c r="H1246" s="46"/>
      <c r="I1246" s="41"/>
      <c r="J1246" s="42">
        <f>+VLOOKUP(C1246,'[14]Resumen Peso'!$B$1:$D$65536,3,0)</f>
        <v>14198.782015787954</v>
      </c>
    </row>
    <row r="1247" spans="1:10" x14ac:dyDescent="0.25">
      <c r="A1247" s="26"/>
      <c r="B1247" s="34">
        <f t="shared" si="19"/>
        <v>1231</v>
      </c>
      <c r="C1247" s="35" t="s">
        <v>1251</v>
      </c>
      <c r="D1247" s="36" t="str">
        <f>+"Torre de anclaje, retención intermedia y terminal (15°) Tipo R"&amp;IF(MID(C1247,3,3)="220","C",IF(MID(C1247,3,3)="138","S",""))&amp;IF(MID(C1247,10,1)="D",2,1)&amp;RIGHT(C1247,2)</f>
        <v>Torre de anclaje, retención intermedia y terminal (15°) Tipo RC1±0</v>
      </c>
      <c r="E1247" s="37" t="s">
        <v>2918</v>
      </c>
      <c r="F1247" s="38">
        <v>0</v>
      </c>
      <c r="G1247" s="39">
        <f>VLOOKUP(C1247,'[14]Resumen Peso'!$B$1:$D$65536,3,0)*$C$14</f>
        <v>20629.044259322221</v>
      </c>
      <c r="H1247" s="46"/>
      <c r="I1247" s="41"/>
      <c r="J1247" s="42">
        <f>+VLOOKUP(C1247,'[14]Resumen Peso'!$B$1:$D$65536,3,0)</f>
        <v>15829.188423397942</v>
      </c>
    </row>
    <row r="1248" spans="1:10" x14ac:dyDescent="0.25">
      <c r="A1248" s="26"/>
      <c r="B1248" s="34">
        <f t="shared" si="19"/>
        <v>1232</v>
      </c>
      <c r="C1248" s="35" t="s">
        <v>1252</v>
      </c>
      <c r="D1248" s="36" t="str">
        <f>+"Torre de anclaje, retención intermedia y terminal (15°) Tipo R"&amp;IF(MID(C1248,3,3)="220","C",IF(MID(C1248,3,3)="138","S",""))&amp;IF(MID(C1248,10,1)="D",2,1)&amp;RIGHT(C1248,2)</f>
        <v>Torre de anclaje, retención intermedia y terminal (15°) Tipo RC1+3</v>
      </c>
      <c r="E1248" s="37" t="s">
        <v>2918</v>
      </c>
      <c r="F1248" s="38">
        <v>0</v>
      </c>
      <c r="G1248" s="39">
        <f>VLOOKUP(C1248,'[14]Resumen Peso'!$B$1:$D$65536,3,0)*$C$14</f>
        <v>22753.83581803241</v>
      </c>
      <c r="H1248" s="46"/>
      <c r="I1248" s="41"/>
      <c r="J1248" s="42">
        <f>+VLOOKUP(C1248,'[14]Resumen Peso'!$B$1:$D$65536,3,0)</f>
        <v>17459.594831007929</v>
      </c>
    </row>
    <row r="1249" spans="1:10" x14ac:dyDescent="0.25">
      <c r="A1249" s="26"/>
      <c r="B1249" s="34">
        <f t="shared" si="19"/>
        <v>1233</v>
      </c>
      <c r="C1249" s="35" t="s">
        <v>1253</v>
      </c>
      <c r="D1249" s="36" t="str">
        <f>+"Torre de suspensión tipo S"&amp;IF(MID(C1249,3,3)="220","C",IF(MID(C1249,3,3)="138","S",""))&amp;IF(MID(C1249,10,1)="D",2,1)&amp;" (5°)Tipo S"&amp;IF(MID(C1249,3,3)="220","C",IF(MID(C1249,3,3)="138","S",""))&amp;IF(MID(C1249,10,1)="D",2,1)&amp;RIGHT(C1249,2)</f>
        <v>Torre de suspensión tipo SC2 (5°)Tipo SC2-6</v>
      </c>
      <c r="E1249" s="37" t="s">
        <v>2918</v>
      </c>
      <c r="F1249" s="38">
        <v>0</v>
      </c>
      <c r="G1249" s="39">
        <f>VLOOKUP(C1249,'[14]Resumen Peso'!$B$1:$D$65536,3,0)*$C$14</f>
        <v>10635.66850753859</v>
      </c>
      <c r="H1249" s="46"/>
      <c r="I1249" s="41"/>
      <c r="J1249" s="42">
        <f>+VLOOKUP(C1249,'[14]Resumen Peso'!$B$1:$D$65536,3,0)</f>
        <v>8161.0179656553455</v>
      </c>
    </row>
    <row r="1250" spans="1:10" x14ac:dyDescent="0.25">
      <c r="A1250" s="26"/>
      <c r="B1250" s="34">
        <f t="shared" si="19"/>
        <v>1234</v>
      </c>
      <c r="C1250" s="35" t="s">
        <v>1254</v>
      </c>
      <c r="D1250" s="36" t="str">
        <f>+"Torre de suspensión tipo S"&amp;IF(MID(C1250,3,3)="220","C",IF(MID(C1250,3,3)="138","S",""))&amp;IF(MID(C1250,10,1)="D",2,1)&amp;" (5°)Tipo S"&amp;IF(MID(C1250,3,3)="220","C",IF(MID(C1250,3,3)="138","S",""))&amp;IF(MID(C1250,10,1)="D",2,1)&amp;RIGHT(C1250,2)</f>
        <v>Torre de suspensión tipo SC2 (5°)Tipo SC2-3</v>
      </c>
      <c r="E1250" s="37" t="s">
        <v>2918</v>
      </c>
      <c r="F1250" s="38">
        <v>0</v>
      </c>
      <c r="G1250" s="39">
        <f>VLOOKUP(C1250,'[14]Resumen Peso'!$B$1:$D$65536,3,0)*$C$14</f>
        <v>12168.737841958568</v>
      </c>
      <c r="H1250" s="46"/>
      <c r="I1250" s="41"/>
      <c r="J1250" s="42">
        <f>+VLOOKUP(C1250,'[14]Resumen Peso'!$B$1:$D$65536,3,0)</f>
        <v>9337.3809156597199</v>
      </c>
    </row>
    <row r="1251" spans="1:10" x14ac:dyDescent="0.25">
      <c r="A1251" s="26"/>
      <c r="B1251" s="34">
        <f t="shared" si="19"/>
        <v>1235</v>
      </c>
      <c r="C1251" s="35" t="s">
        <v>1255</v>
      </c>
      <c r="D1251" s="36" t="str">
        <f>+"Torre de suspensión tipo S"&amp;IF(MID(C1251,3,3)="220","C",IF(MID(C1251,3,3)="138","S",""))&amp;IF(MID(C1251,10,1)="D",2,1)&amp;" (5°)Tipo S"&amp;IF(MID(C1251,3,3)="220","C",IF(MID(C1251,3,3)="138","S",""))&amp;IF(MID(C1251,10,1)="D",2,1)&amp;RIGHT(C1251,2)</f>
        <v>Torre de suspensión tipo SC2 (5°)Tipo SC2±0</v>
      </c>
      <c r="E1251" s="37" t="s">
        <v>2918</v>
      </c>
      <c r="F1251" s="38">
        <v>0</v>
      </c>
      <c r="G1251" s="39">
        <f>VLOOKUP(C1251,'[14]Resumen Peso'!$B$1:$D$65536,3,0)*$C$14</f>
        <v>13688.119057321222</v>
      </c>
      <c r="H1251" s="46"/>
      <c r="I1251" s="41"/>
      <c r="J1251" s="42">
        <f>+VLOOKUP(C1251,'[14]Resumen Peso'!$B$1:$D$65536,3,0)</f>
        <v>10503.240625039054</v>
      </c>
    </row>
    <row r="1252" spans="1:10" x14ac:dyDescent="0.25">
      <c r="A1252" s="26"/>
      <c r="B1252" s="34">
        <f t="shared" si="19"/>
        <v>1236</v>
      </c>
      <c r="C1252" s="35" t="s">
        <v>1256</v>
      </c>
      <c r="D1252" s="36" t="str">
        <f>+"Torre de suspensión tipo S"&amp;IF(MID(C1252,3,3)="220","C",IF(MID(C1252,3,3)="138","S",""))&amp;IF(MID(C1252,10,1)="D",2,1)&amp;" (5°)Tipo S"&amp;IF(MID(C1252,3,3)="220","C",IF(MID(C1252,3,3)="138","S",""))&amp;IF(MID(C1252,10,1)="D",2,1)&amp;RIGHT(C1252,2)</f>
        <v>Torre de suspensión tipo SC2 (5°)Tipo SC2+3</v>
      </c>
      <c r="E1252" s="37" t="s">
        <v>2918</v>
      </c>
      <c r="F1252" s="38">
        <v>0</v>
      </c>
      <c r="G1252" s="39">
        <f>VLOOKUP(C1252,'[14]Resumen Peso'!$B$1:$D$65536,3,0)*$C$14</f>
        <v>15193.812153626557</v>
      </c>
      <c r="H1252" s="46"/>
      <c r="I1252" s="41"/>
      <c r="J1252" s="42">
        <f>+VLOOKUP(C1252,'[14]Resumen Peso'!$B$1:$D$65536,3,0)</f>
        <v>11658.597093793351</v>
      </c>
    </row>
    <row r="1253" spans="1:10" x14ac:dyDescent="0.25">
      <c r="A1253" s="26"/>
      <c r="B1253" s="34">
        <f t="shared" si="19"/>
        <v>1237</v>
      </c>
      <c r="C1253" s="35" t="s">
        <v>1257</v>
      </c>
      <c r="D1253" s="36" t="str">
        <f>+"Torre de suspensión tipo S"&amp;IF(MID(C1253,3,3)="220","C",IF(MID(C1253,3,3)="138","S",""))&amp;IF(MID(C1253,10,1)="D",2,1)&amp;" (5°)Tipo S"&amp;IF(MID(C1253,3,3)="220","C",IF(MID(C1253,3,3)="138","S",""))&amp;IF(MID(C1253,10,1)="D",2,1)&amp;RIGHT(C1253,2)</f>
        <v>Torre de suspensión tipo SC2 (5°)Tipo SC2+6</v>
      </c>
      <c r="E1253" s="37" t="s">
        <v>2918</v>
      </c>
      <c r="F1253" s="38">
        <v>0</v>
      </c>
      <c r="G1253" s="39">
        <f>VLOOKUP(C1253,'[14]Resumen Peso'!$B$1:$D$65536,3,0)*$C$14</f>
        <v>16699.505249931892</v>
      </c>
      <c r="H1253" s="46"/>
      <c r="I1253" s="41"/>
      <c r="J1253" s="42">
        <f>+VLOOKUP(C1253,'[14]Resumen Peso'!$B$1:$D$65536,3,0)</f>
        <v>12813.953562547646</v>
      </c>
    </row>
    <row r="1254" spans="1:10" x14ac:dyDescent="0.25">
      <c r="A1254" s="26"/>
      <c r="B1254" s="34">
        <f t="shared" si="19"/>
        <v>1238</v>
      </c>
      <c r="C1254" s="35" t="s">
        <v>1258</v>
      </c>
      <c r="D1254" s="36" t="str">
        <f>+"Torre de ángulo menor tipo A"&amp;IF(MID(C1254,3,3)="220","C",IF(MID(C1254,3,3)="138","S",""))&amp;IF(MID(C1254,10,1)="D",2,1)&amp;" (30°)Tipo A"&amp;IF(MID(C1254,3,3)="220","C",IF(MID(C1254,3,3)="138","S",""))&amp;IF(MID(C1254,10,1)="D",2,1)&amp;RIGHT(C1254,2)</f>
        <v>Torre de ángulo menor tipo AC2 (30°)Tipo AC2-3</v>
      </c>
      <c r="E1254" s="37" t="s">
        <v>2918</v>
      </c>
      <c r="F1254" s="38">
        <v>0</v>
      </c>
      <c r="G1254" s="39">
        <f>VLOOKUP(C1254,'[14]Resumen Peso'!$B$1:$D$65536,3,0)*$C$14</f>
        <v>18721.48682084127</v>
      </c>
      <c r="H1254" s="46"/>
      <c r="I1254" s="41"/>
      <c r="J1254" s="42">
        <f>+VLOOKUP(C1254,'[14]Resumen Peso'!$B$1:$D$65536,3,0)</f>
        <v>14365.471261197166</v>
      </c>
    </row>
    <row r="1255" spans="1:10" x14ac:dyDescent="0.25">
      <c r="A1255" s="26"/>
      <c r="B1255" s="34">
        <f t="shared" si="19"/>
        <v>1239</v>
      </c>
      <c r="C1255" s="35" t="s">
        <v>1259</v>
      </c>
      <c r="D1255" s="36" t="str">
        <f>+"Torre de ángulo menor tipo A"&amp;IF(MID(C1255,3,3)="220","C",IF(MID(C1255,3,3)="138","S",""))&amp;IF(MID(C1255,10,1)="D",2,1)&amp;" (30°)Tipo A"&amp;IF(MID(C1255,3,3)="220","C",IF(MID(C1255,3,3)="138","S",""))&amp;IF(MID(C1255,10,1)="D",2,1)&amp;RIGHT(C1255,2)</f>
        <v>Torre de ángulo menor tipo AC2 (30°)Tipo AC2±0</v>
      </c>
      <c r="E1255" s="37" t="s">
        <v>2918</v>
      </c>
      <c r="F1255" s="38">
        <v>0</v>
      </c>
      <c r="G1255" s="39">
        <f>VLOOKUP(C1255,'[14]Resumen Peso'!$B$1:$D$65536,3,0)*$C$14</f>
        <v>20778.564729013615</v>
      </c>
      <c r="H1255" s="46"/>
      <c r="I1255" s="41"/>
      <c r="J1255" s="42">
        <f>+VLOOKUP(C1255,'[14]Resumen Peso'!$B$1:$D$65536,3,0)</f>
        <v>15943.919268809284</v>
      </c>
    </row>
    <row r="1256" spans="1:10" x14ac:dyDescent="0.25">
      <c r="A1256" s="26"/>
      <c r="B1256" s="34">
        <f t="shared" si="19"/>
        <v>1240</v>
      </c>
      <c r="C1256" s="35" t="s">
        <v>1260</v>
      </c>
      <c r="D1256" s="36" t="str">
        <f>+"Torre de ángulo menor tipo A"&amp;IF(MID(C1256,3,3)="220","C",IF(MID(C1256,3,3)="138","S",""))&amp;IF(MID(C1256,10,1)="D",2,1)&amp;" (30°)Tipo A"&amp;IF(MID(C1256,3,3)="220","C",IF(MID(C1256,3,3)="138","S",""))&amp;IF(MID(C1256,10,1)="D",2,1)&amp;RIGHT(C1256,2)</f>
        <v>Torre de ángulo menor tipo AC2 (30°)Tipo AC2+3</v>
      </c>
      <c r="E1256" s="37" t="s">
        <v>2918</v>
      </c>
      <c r="F1256" s="38">
        <v>0</v>
      </c>
      <c r="G1256" s="39">
        <f>VLOOKUP(C1256,'[14]Resumen Peso'!$B$1:$D$65536,3,0)*$C$14</f>
        <v>22835.642637185963</v>
      </c>
      <c r="H1256" s="46"/>
      <c r="I1256" s="41"/>
      <c r="J1256" s="42">
        <f>+VLOOKUP(C1256,'[14]Resumen Peso'!$B$1:$D$65536,3,0)</f>
        <v>17522.367276421402</v>
      </c>
    </row>
    <row r="1257" spans="1:10" x14ac:dyDescent="0.25">
      <c r="A1257" s="26"/>
      <c r="B1257" s="34">
        <f t="shared" si="19"/>
        <v>1241</v>
      </c>
      <c r="C1257" s="35" t="s">
        <v>1261</v>
      </c>
      <c r="D1257" s="36" t="str">
        <f>+"Torre de ángulo mayor tipo B"&amp;IF(MID(C1257,3,3)="220","C",IF(MID(C1257,3,3)="138","S",""))&amp;IF(MID(C1257,10,1)="D",2,1)&amp;" (65°)Tipo B"&amp;IF(MID(C1257,3,3)="220","C",IF(MID(C1257,3,3)="138","S",""))&amp;IF(MID(C1257,10,1)="D",2,1)&amp;RIGHT(C1257,2)</f>
        <v>Torre de ángulo mayor tipo BC2 (65°)Tipo BC2-3</v>
      </c>
      <c r="E1257" s="37" t="s">
        <v>2918</v>
      </c>
      <c r="F1257" s="38">
        <v>0</v>
      </c>
      <c r="G1257" s="39">
        <f>VLOOKUP(C1257,'[14]Resumen Peso'!$B$1:$D$65536,3,0)*$C$14</f>
        <v>25264.490625489823</v>
      </c>
      <c r="H1257" s="46"/>
      <c r="I1257" s="41"/>
      <c r="J1257" s="42">
        <f>+VLOOKUP(C1257,'[14]Resumen Peso'!$B$1:$D$65536,3,0)</f>
        <v>19386.083887591059</v>
      </c>
    </row>
    <row r="1258" spans="1:10" x14ac:dyDescent="0.25">
      <c r="A1258" s="26"/>
      <c r="B1258" s="34">
        <f t="shared" si="19"/>
        <v>1242</v>
      </c>
      <c r="C1258" s="35" t="s">
        <v>1262</v>
      </c>
      <c r="D1258" s="36" t="str">
        <f>+"Torre de ángulo mayor tipo B"&amp;IF(MID(C1258,3,3)="220","C",IF(MID(C1258,3,3)="138","S",""))&amp;IF(MID(C1258,10,1)="D",2,1)&amp;" (65°)Tipo B"&amp;IF(MID(C1258,3,3)="220","C",IF(MID(C1258,3,3)="138","S",""))&amp;IF(MID(C1258,10,1)="D",2,1)&amp;RIGHT(C1258,2)</f>
        <v>Torre de ángulo mayor tipo BC2 (65°)Tipo BC2±0</v>
      </c>
      <c r="E1258" s="37" t="s">
        <v>2918</v>
      </c>
      <c r="F1258" s="38">
        <v>0</v>
      </c>
      <c r="G1258" s="39">
        <f>VLOOKUP(C1258,'[14]Resumen Peso'!$B$1:$D$65536,3,0)*$C$14</f>
        <v>28134.176643084436</v>
      </c>
      <c r="H1258" s="46"/>
      <c r="I1258" s="41"/>
      <c r="J1258" s="42">
        <f>+VLOOKUP(C1258,'[14]Resumen Peso'!$B$1:$D$65536,3,0)</f>
        <v>21588.066689967771</v>
      </c>
    </row>
    <row r="1259" spans="1:10" x14ac:dyDescent="0.25">
      <c r="A1259" s="26"/>
      <c r="B1259" s="34">
        <f t="shared" si="19"/>
        <v>1243</v>
      </c>
      <c r="C1259" s="35" t="s">
        <v>1263</v>
      </c>
      <c r="D1259" s="36" t="str">
        <f>+"Torre de ángulo mayor tipo B"&amp;IF(MID(C1259,3,3)="220","C",IF(MID(C1259,3,3)="138","S",""))&amp;IF(MID(C1259,10,1)="D",2,1)&amp;" (65°)Tipo B"&amp;IF(MID(C1259,3,3)="220","C",IF(MID(C1259,3,3)="138","S",""))&amp;IF(MID(C1259,10,1)="D",2,1)&amp;RIGHT(C1259,2)</f>
        <v>Torre de ángulo mayor tipo BC2 (65°)Tipo BC2+3</v>
      </c>
      <c r="E1259" s="37" t="s">
        <v>2918</v>
      </c>
      <c r="F1259" s="38">
        <v>0</v>
      </c>
      <c r="G1259" s="39">
        <f>VLOOKUP(C1259,'[14]Resumen Peso'!$B$1:$D$65536,3,0)*$C$14</f>
        <v>31510.27784025457</v>
      </c>
      <c r="H1259" s="46"/>
      <c r="I1259" s="41"/>
      <c r="J1259" s="42">
        <f>+VLOOKUP(C1259,'[14]Resumen Peso'!$B$1:$D$65536,3,0)</f>
        <v>24178.634692763906</v>
      </c>
    </row>
    <row r="1260" spans="1:10" x14ac:dyDescent="0.25">
      <c r="A1260" s="26"/>
      <c r="B1260" s="34">
        <f t="shared" si="19"/>
        <v>1244</v>
      </c>
      <c r="C1260" s="35" t="s">
        <v>1264</v>
      </c>
      <c r="D1260" s="36" t="str">
        <f>+"Torre de anclaje, retención intermedia y terminal (15°) Tipo R"&amp;IF(MID(C1260,3,3)="220","C",IF(MID(C1260,3,3)="138","S",""))&amp;IF(MID(C1260,10,1)="D",2,1)&amp;RIGHT(C1260,2)</f>
        <v>Torre de anclaje, retención intermedia y terminal (15°) Tipo RC2-3</v>
      </c>
      <c r="E1260" s="37" t="s">
        <v>2918</v>
      </c>
      <c r="F1260" s="38">
        <v>0</v>
      </c>
      <c r="G1260" s="39">
        <f>VLOOKUP(C1260,'[14]Resumen Peso'!$B$1:$D$65536,3,0)*$C$14</f>
        <v>32529.663462563447</v>
      </c>
      <c r="H1260" s="46"/>
      <c r="I1260" s="41"/>
      <c r="J1260" s="42">
        <f>+VLOOKUP(C1260,'[14]Resumen Peso'!$B$1:$D$65536,3,0)</f>
        <v>24960.835113141507</v>
      </c>
    </row>
    <row r="1261" spans="1:10" x14ac:dyDescent="0.25">
      <c r="A1261" s="26"/>
      <c r="B1261" s="34">
        <f t="shared" si="19"/>
        <v>1245</v>
      </c>
      <c r="C1261" s="35" t="s">
        <v>1265</v>
      </c>
      <c r="D1261" s="36" t="str">
        <f>+"Torre de anclaje, retención intermedia y terminal (15°) Tipo R"&amp;IF(MID(C1261,3,3)="220","C",IF(MID(C1261,3,3)="138","S",""))&amp;IF(MID(C1261,10,1)="D",2,1)&amp;RIGHT(C1261,2)</f>
        <v>Torre de anclaje, retención intermedia y terminal (15°) Tipo RC2±0</v>
      </c>
      <c r="E1261" s="37" t="s">
        <v>2918</v>
      </c>
      <c r="F1261" s="38">
        <v>0</v>
      </c>
      <c r="G1261" s="39">
        <f>VLOOKUP(C1261,'[14]Resumen Peso'!$B$1:$D$65536,3,0)*$C$14</f>
        <v>36264.953692935836</v>
      </c>
      <c r="H1261" s="46"/>
      <c r="I1261" s="41"/>
      <c r="J1261" s="42">
        <f>+VLOOKUP(C1261,'[14]Resumen Peso'!$B$1:$D$65536,3,0)</f>
        <v>27827.017963368457</v>
      </c>
    </row>
    <row r="1262" spans="1:10" x14ac:dyDescent="0.25">
      <c r="A1262" s="26"/>
      <c r="B1262" s="34">
        <f t="shared" si="19"/>
        <v>1246</v>
      </c>
      <c r="C1262" s="35" t="s">
        <v>1266</v>
      </c>
      <c r="D1262" s="36" t="str">
        <f>+"Torre de anclaje, retención intermedia y terminal (15°) Tipo R"&amp;IF(MID(C1262,3,3)="220","C",IF(MID(C1262,3,3)="138","S",""))&amp;IF(MID(C1262,10,1)="D",2,1)&amp;RIGHT(C1262,2)</f>
        <v>Torre de anclaje, retención intermedia y terminal (15°) Tipo RC2+3</v>
      </c>
      <c r="E1262" s="37" t="s">
        <v>2918</v>
      </c>
      <c r="F1262" s="38">
        <v>0</v>
      </c>
      <c r="G1262" s="39">
        <f>VLOOKUP(C1262,'[14]Resumen Peso'!$B$1:$D$65536,3,0)*$C$14</f>
        <v>40000.243923308226</v>
      </c>
      <c r="H1262" s="46"/>
      <c r="I1262" s="41"/>
      <c r="J1262" s="42">
        <f>+VLOOKUP(C1262,'[14]Resumen Peso'!$B$1:$D$65536,3,0)</f>
        <v>30693.200813595406</v>
      </c>
    </row>
    <row r="1263" spans="1:10" x14ac:dyDescent="0.25">
      <c r="A1263" s="26"/>
      <c r="B1263" s="34">
        <f t="shared" si="19"/>
        <v>1247</v>
      </c>
      <c r="C1263" s="35" t="s">
        <v>1267</v>
      </c>
      <c r="D1263" s="36" t="str">
        <f>+"Torre de suspensión tipo S"&amp;IF(MID(C1263,3,3)="220","C",IF(MID(C1263,3,3)="138","S",""))&amp;IF(MID(C1263,10,1)="D",2,1)&amp;" (5°)Tipo S"&amp;IF(MID(C1263,3,3)="220","C",IF(MID(C1263,3,3)="138","S",""))&amp;IF(MID(C1263,10,1)="D",2,1)&amp;RIGHT(C1263,2)</f>
        <v>Torre de suspensión tipo SC2 (5°)Tipo SC2-6</v>
      </c>
      <c r="E1263" s="37" t="s">
        <v>2918</v>
      </c>
      <c r="F1263" s="38">
        <v>0</v>
      </c>
      <c r="G1263" s="39">
        <f>VLOOKUP(C1263,'[14]Resumen Peso'!$B$1:$D$65536,3,0)*$C$14</f>
        <v>9922.2258725200318</v>
      </c>
      <c r="H1263" s="46"/>
      <c r="I1263" s="41"/>
      <c r="J1263" s="42">
        <f>+VLOOKUP(C1263,'[14]Resumen Peso'!$B$1:$D$65536,3,0)</f>
        <v>7613.5753523655467</v>
      </c>
    </row>
    <row r="1264" spans="1:10" x14ac:dyDescent="0.25">
      <c r="A1264" s="26"/>
      <c r="B1264" s="34">
        <f t="shared" si="19"/>
        <v>1248</v>
      </c>
      <c r="C1264" s="35" t="s">
        <v>1268</v>
      </c>
      <c r="D1264" s="36" t="str">
        <f>+"Torre de suspensión tipo S"&amp;IF(MID(C1264,3,3)="220","C",IF(MID(C1264,3,3)="138","S",""))&amp;IF(MID(C1264,10,1)="D",2,1)&amp;" (5°)Tipo S"&amp;IF(MID(C1264,3,3)="220","C",IF(MID(C1264,3,3)="138","S",""))&amp;IF(MID(C1264,10,1)="D",2,1)&amp;RIGHT(C1264,2)</f>
        <v>Torre de suspensión tipo SC2 (5°)Tipo SC2-3</v>
      </c>
      <c r="E1264" s="37" t="s">
        <v>2918</v>
      </c>
      <c r="F1264" s="38">
        <v>0</v>
      </c>
      <c r="G1264" s="39">
        <f>VLOOKUP(C1264,'[14]Resumen Peso'!$B$1:$D$65536,3,0)*$C$14</f>
        <v>11352.456628919315</v>
      </c>
      <c r="H1264" s="46"/>
      <c r="I1264" s="41"/>
      <c r="J1264" s="42">
        <f>+VLOOKUP(C1264,'[14]Resumen Peso'!$B$1:$D$65536,3,0)</f>
        <v>8711.0276554092288</v>
      </c>
    </row>
    <row r="1265" spans="1:10" x14ac:dyDescent="0.25">
      <c r="A1265" s="26"/>
      <c r="B1265" s="34">
        <f t="shared" si="19"/>
        <v>1249</v>
      </c>
      <c r="C1265" s="35" t="s">
        <v>1269</v>
      </c>
      <c r="D1265" s="36" t="str">
        <f>+"Torre de suspensión tipo S"&amp;IF(MID(C1265,3,3)="220","C",IF(MID(C1265,3,3)="138","S",""))&amp;IF(MID(C1265,10,1)="D",2,1)&amp;" (5°)Tipo S"&amp;IF(MID(C1265,3,3)="220","C",IF(MID(C1265,3,3)="138","S",""))&amp;IF(MID(C1265,10,1)="D",2,1)&amp;RIGHT(C1265,2)</f>
        <v>Torre de suspensión tipo SC2 (5°)Tipo SC2±0</v>
      </c>
      <c r="E1265" s="37" t="s">
        <v>2918</v>
      </c>
      <c r="F1265" s="38">
        <v>0</v>
      </c>
      <c r="G1265" s="39">
        <f>VLOOKUP(C1265,'[14]Resumen Peso'!$B$1:$D$65536,3,0)*$C$14</f>
        <v>12769.91746785075</v>
      </c>
      <c r="H1265" s="46"/>
      <c r="I1265" s="41"/>
      <c r="J1265" s="42">
        <f>+VLOOKUP(C1265,'[14]Resumen Peso'!$B$1:$D$65536,3,0)</f>
        <v>9798.6812771757359</v>
      </c>
    </row>
    <row r="1266" spans="1:10" x14ac:dyDescent="0.25">
      <c r="A1266" s="26"/>
      <c r="B1266" s="34">
        <f t="shared" si="19"/>
        <v>1250</v>
      </c>
      <c r="C1266" s="35" t="s">
        <v>1270</v>
      </c>
      <c r="D1266" s="36" t="str">
        <f>+"Torre de suspensión tipo S"&amp;IF(MID(C1266,3,3)="220","C",IF(MID(C1266,3,3)="138","S",""))&amp;IF(MID(C1266,10,1)="D",2,1)&amp;" (5°)Tipo S"&amp;IF(MID(C1266,3,3)="220","C",IF(MID(C1266,3,3)="138","S",""))&amp;IF(MID(C1266,10,1)="D",2,1)&amp;RIGHT(C1266,2)</f>
        <v>Torre de suspensión tipo SC2 (5°)Tipo SC2+3</v>
      </c>
      <c r="E1266" s="37" t="s">
        <v>2918</v>
      </c>
      <c r="F1266" s="38">
        <v>0</v>
      </c>
      <c r="G1266" s="39">
        <f>VLOOKUP(C1266,'[14]Resumen Peso'!$B$1:$D$65536,3,0)*$C$14</f>
        <v>14174.608389314333</v>
      </c>
      <c r="H1266" s="46"/>
      <c r="I1266" s="41"/>
      <c r="J1266" s="42">
        <f>+VLOOKUP(C1266,'[14]Resumen Peso'!$B$1:$D$65536,3,0)</f>
        <v>10876.536217665067</v>
      </c>
    </row>
    <row r="1267" spans="1:10" x14ac:dyDescent="0.25">
      <c r="A1267" s="26"/>
      <c r="B1267" s="34">
        <f t="shared" si="19"/>
        <v>1251</v>
      </c>
      <c r="C1267" s="35" t="s">
        <v>1271</v>
      </c>
      <c r="D1267" s="36" t="str">
        <f>+"Torre de suspensión tipo S"&amp;IF(MID(C1267,3,3)="220","C",IF(MID(C1267,3,3)="138","S",""))&amp;IF(MID(C1267,10,1)="D",2,1)&amp;" (5°)Tipo S"&amp;IF(MID(C1267,3,3)="220","C",IF(MID(C1267,3,3)="138","S",""))&amp;IF(MID(C1267,10,1)="D",2,1)&amp;RIGHT(C1267,2)</f>
        <v>Torre de suspensión tipo SC2 (5°)Tipo SC2+6</v>
      </c>
      <c r="E1267" s="37" t="s">
        <v>2918</v>
      </c>
      <c r="F1267" s="38">
        <v>0</v>
      </c>
      <c r="G1267" s="39">
        <f>VLOOKUP(C1267,'[14]Resumen Peso'!$B$1:$D$65536,3,0)*$C$14</f>
        <v>15579.299310777915</v>
      </c>
      <c r="H1267" s="46"/>
      <c r="I1267" s="41"/>
      <c r="J1267" s="42">
        <f>+VLOOKUP(C1267,'[14]Resumen Peso'!$B$1:$D$65536,3,0)</f>
        <v>11954.391158154398</v>
      </c>
    </row>
    <row r="1268" spans="1:10" x14ac:dyDescent="0.25">
      <c r="A1268" s="26"/>
      <c r="B1268" s="34">
        <f t="shared" si="19"/>
        <v>1252</v>
      </c>
      <c r="C1268" s="35" t="s">
        <v>1272</v>
      </c>
      <c r="D1268" s="36" t="str">
        <f>+"Torre de ángulo menor tipo A"&amp;IF(MID(C1268,3,3)="220","C",IF(MID(C1268,3,3)="138","S",""))&amp;IF(MID(C1268,10,1)="D",2,1)&amp;" (30°)Tipo A"&amp;IF(MID(C1268,3,3)="220","C",IF(MID(C1268,3,3)="138","S",""))&amp;IF(MID(C1268,10,1)="D",2,1)&amp;RIGHT(C1268,2)</f>
        <v>Torre de ángulo menor tipo AC2 (30°)Tipo AC2-3</v>
      </c>
      <c r="E1268" s="37" t="s">
        <v>2918</v>
      </c>
      <c r="F1268" s="38">
        <v>0</v>
      </c>
      <c r="G1268" s="39">
        <f>VLOOKUP(C1268,'[14]Resumen Peso'!$B$1:$D$65536,3,0)*$C$14</f>
        <v>17465.645979293891</v>
      </c>
      <c r="H1268" s="46"/>
      <c r="I1268" s="41"/>
      <c r="J1268" s="42">
        <f>+VLOOKUP(C1268,'[14]Resumen Peso'!$B$1:$D$65536,3,0)</f>
        <v>13401.832759056242</v>
      </c>
    </row>
    <row r="1269" spans="1:10" x14ac:dyDescent="0.25">
      <c r="A1269" s="26"/>
      <c r="B1269" s="34">
        <f t="shared" si="19"/>
        <v>1253</v>
      </c>
      <c r="C1269" s="35" t="s">
        <v>1273</v>
      </c>
      <c r="D1269" s="36" t="str">
        <f>+"Torre de ángulo menor tipo A"&amp;IF(MID(C1269,3,3)="220","C",IF(MID(C1269,3,3)="138","S",""))&amp;IF(MID(C1269,10,1)="D",2,1)&amp;" (30°)Tipo A"&amp;IF(MID(C1269,3,3)="220","C",IF(MID(C1269,3,3)="138","S",""))&amp;IF(MID(C1269,10,1)="D",2,1)&amp;RIGHT(C1269,2)</f>
        <v>Torre de ángulo menor tipo AC2 (30°)Tipo AC2±0</v>
      </c>
      <c r="E1269" s="37" t="s">
        <v>2918</v>
      </c>
      <c r="F1269" s="38">
        <v>0</v>
      </c>
      <c r="G1269" s="39">
        <f>VLOOKUP(C1269,'[14]Resumen Peso'!$B$1:$D$65536,3,0)*$C$14</f>
        <v>19384.734716197436</v>
      </c>
      <c r="H1269" s="46"/>
      <c r="I1269" s="41"/>
      <c r="J1269" s="42">
        <f>+VLOOKUP(C1269,'[14]Resumen Peso'!$B$1:$D$65536,3,0)</f>
        <v>14874.398178752766</v>
      </c>
    </row>
    <row r="1270" spans="1:10" x14ac:dyDescent="0.25">
      <c r="A1270" s="26"/>
      <c r="B1270" s="34">
        <f t="shared" si="19"/>
        <v>1254</v>
      </c>
      <c r="C1270" s="35" t="s">
        <v>1274</v>
      </c>
      <c r="D1270" s="36" t="str">
        <f>+"Torre de ángulo menor tipo A"&amp;IF(MID(C1270,3,3)="220","C",IF(MID(C1270,3,3)="138","S",""))&amp;IF(MID(C1270,10,1)="D",2,1)&amp;" (30°)Tipo A"&amp;IF(MID(C1270,3,3)="220","C",IF(MID(C1270,3,3)="138","S",""))&amp;IF(MID(C1270,10,1)="D",2,1)&amp;RIGHT(C1270,2)</f>
        <v>Torre de ángulo menor tipo AC2 (30°)Tipo AC2+3</v>
      </c>
      <c r="E1270" s="37" t="s">
        <v>2918</v>
      </c>
      <c r="F1270" s="38">
        <v>0</v>
      </c>
      <c r="G1270" s="39">
        <f>VLOOKUP(C1270,'[14]Resumen Peso'!$B$1:$D$65536,3,0)*$C$14</f>
        <v>21303.823453100984</v>
      </c>
      <c r="H1270" s="46"/>
      <c r="I1270" s="41"/>
      <c r="J1270" s="42">
        <f>+VLOOKUP(C1270,'[14]Resumen Peso'!$B$1:$D$65536,3,0)</f>
        <v>16346.963598449291</v>
      </c>
    </row>
    <row r="1271" spans="1:10" x14ac:dyDescent="0.25">
      <c r="A1271" s="26"/>
      <c r="B1271" s="34">
        <f t="shared" si="19"/>
        <v>1255</v>
      </c>
      <c r="C1271" s="35" t="s">
        <v>1275</v>
      </c>
      <c r="D1271" s="36" t="str">
        <f>+"Torre de ángulo mayor tipo B"&amp;IF(MID(C1271,3,3)="220","C",IF(MID(C1271,3,3)="138","S",""))&amp;IF(MID(C1271,10,1)="D",2,1)&amp;" (65°)Tipo B"&amp;IF(MID(C1271,3,3)="220","C",IF(MID(C1271,3,3)="138","S",""))&amp;IF(MID(C1271,10,1)="D",2,1)&amp;RIGHT(C1271,2)</f>
        <v>Torre de ángulo mayor tipo BC2 (65°)Tipo BC2-3</v>
      </c>
      <c r="E1271" s="37" t="s">
        <v>2918</v>
      </c>
      <c r="F1271" s="38">
        <v>0</v>
      </c>
      <c r="G1271" s="39">
        <f>VLOOKUP(C1271,'[14]Resumen Peso'!$B$1:$D$65536,3,0)*$C$14</f>
        <v>23569.743863546737</v>
      </c>
      <c r="H1271" s="46"/>
      <c r="I1271" s="41"/>
      <c r="J1271" s="42">
        <f>+VLOOKUP(C1271,'[14]Resumen Peso'!$B$1:$D$65536,3,0)</f>
        <v>18085.661750360061</v>
      </c>
    </row>
    <row r="1272" spans="1:10" x14ac:dyDescent="0.25">
      <c r="A1272" s="26"/>
      <c r="B1272" s="34">
        <f t="shared" si="19"/>
        <v>1256</v>
      </c>
      <c r="C1272" s="35" t="s">
        <v>1276</v>
      </c>
      <c r="D1272" s="36" t="str">
        <f>+"Torre de ángulo mayor tipo B"&amp;IF(MID(C1272,3,3)="220","C",IF(MID(C1272,3,3)="138","S",""))&amp;IF(MID(C1272,10,1)="D",2,1)&amp;" (65°)Tipo B"&amp;IF(MID(C1272,3,3)="220","C",IF(MID(C1272,3,3)="138","S",""))&amp;IF(MID(C1272,10,1)="D",2,1)&amp;RIGHT(C1272,2)</f>
        <v>Torre de ángulo mayor tipo BC2 (65°)Tipo BC2±0</v>
      </c>
      <c r="E1272" s="37" t="s">
        <v>2918</v>
      </c>
      <c r="F1272" s="38">
        <v>0</v>
      </c>
      <c r="G1272" s="39">
        <f>VLOOKUP(C1272,'[14]Resumen Peso'!$B$1:$D$65536,3,0)*$C$14</f>
        <v>26246.930805731332</v>
      </c>
      <c r="H1272" s="46"/>
      <c r="I1272" s="41"/>
      <c r="J1272" s="42">
        <f>+VLOOKUP(C1272,'[14]Resumen Peso'!$B$1:$D$65536,3,0)</f>
        <v>20139.935134031246</v>
      </c>
    </row>
    <row r="1273" spans="1:10" x14ac:dyDescent="0.25">
      <c r="A1273" s="26"/>
      <c r="B1273" s="34">
        <f t="shared" si="19"/>
        <v>1257</v>
      </c>
      <c r="C1273" s="35" t="s">
        <v>1277</v>
      </c>
      <c r="D1273" s="36" t="str">
        <f>+"Torre de ángulo mayor tipo B"&amp;IF(MID(C1273,3,3)="220","C",IF(MID(C1273,3,3)="138","S",""))&amp;IF(MID(C1273,10,1)="D",2,1)&amp;" (65°)Tipo B"&amp;IF(MID(C1273,3,3)="220","C",IF(MID(C1273,3,3)="138","S",""))&amp;IF(MID(C1273,10,1)="D",2,1)&amp;RIGHT(C1273,2)</f>
        <v>Torre de ángulo mayor tipo BC2 (65°)Tipo BC2+3</v>
      </c>
      <c r="E1273" s="37" t="s">
        <v>2918</v>
      </c>
      <c r="F1273" s="38">
        <v>0</v>
      </c>
      <c r="G1273" s="39">
        <f>VLOOKUP(C1273,'[14]Resumen Peso'!$B$1:$D$65536,3,0)*$C$14</f>
        <v>29396.562502419092</v>
      </c>
      <c r="H1273" s="46"/>
      <c r="I1273" s="41"/>
      <c r="J1273" s="42">
        <f>+VLOOKUP(C1273,'[14]Resumen Peso'!$B$1:$D$65536,3,0)</f>
        <v>22556.727350114998</v>
      </c>
    </row>
    <row r="1274" spans="1:10" x14ac:dyDescent="0.25">
      <c r="A1274" s="26"/>
      <c r="B1274" s="34">
        <f t="shared" si="19"/>
        <v>1258</v>
      </c>
      <c r="C1274" s="35" t="s">
        <v>1278</v>
      </c>
      <c r="D1274" s="36" t="str">
        <f>+"Torre de anclaje, retención intermedia y terminal (15°) Tipo R"&amp;IF(MID(C1274,3,3)="220","C",IF(MID(C1274,3,3)="138","S",""))&amp;IF(MID(C1274,10,1)="D",2,1)&amp;RIGHT(C1274,2)</f>
        <v>Torre de anclaje, retención intermedia y terminal (15°) Tipo RC2-3</v>
      </c>
      <c r="E1274" s="37" t="s">
        <v>2918</v>
      </c>
      <c r="F1274" s="38">
        <v>0</v>
      </c>
      <c r="G1274" s="39">
        <f>VLOOKUP(C1274,'[14]Resumen Peso'!$B$1:$D$65536,3,0)*$C$14</f>
        <v>30347.567546303155</v>
      </c>
      <c r="H1274" s="46"/>
      <c r="I1274" s="41"/>
      <c r="J1274" s="42">
        <f>+VLOOKUP(C1274,'[14]Resumen Peso'!$B$1:$D$65536,3,0)</f>
        <v>23286.457619826349</v>
      </c>
    </row>
    <row r="1275" spans="1:10" x14ac:dyDescent="0.25">
      <c r="A1275" s="26"/>
      <c r="B1275" s="34">
        <f t="shared" si="19"/>
        <v>1259</v>
      </c>
      <c r="C1275" s="35" t="s">
        <v>1279</v>
      </c>
      <c r="D1275" s="36" t="str">
        <f>+"Torre de anclaje, retención intermedia y terminal (15°) Tipo R"&amp;IF(MID(C1275,3,3)="220","C",IF(MID(C1275,3,3)="138","S",""))&amp;IF(MID(C1275,10,1)="D",2,1)&amp;RIGHT(C1275,2)</f>
        <v>Torre de anclaje, retención intermedia y terminal (15°) Tipo RC2±0</v>
      </c>
      <c r="E1275" s="37" t="s">
        <v>2918</v>
      </c>
      <c r="F1275" s="38">
        <v>0</v>
      </c>
      <c r="G1275" s="39">
        <f>VLOOKUP(C1275,'[14]Resumen Peso'!$B$1:$D$65536,3,0)*$C$14</f>
        <v>33832.293808587681</v>
      </c>
      <c r="H1275" s="46"/>
      <c r="I1275" s="41"/>
      <c r="J1275" s="42">
        <f>+VLOOKUP(C1275,'[14]Resumen Peso'!$B$1:$D$65536,3,0)</f>
        <v>25960.376387766275</v>
      </c>
    </row>
    <row r="1276" spans="1:10" x14ac:dyDescent="0.25">
      <c r="A1276" s="26"/>
      <c r="B1276" s="34">
        <f t="shared" si="19"/>
        <v>1260</v>
      </c>
      <c r="C1276" s="35" t="s">
        <v>1280</v>
      </c>
      <c r="D1276" s="36" t="str">
        <f>+"Torre de anclaje, retención intermedia y terminal (15°) Tipo R"&amp;IF(MID(C1276,3,3)="220","C",IF(MID(C1276,3,3)="138","S",""))&amp;IF(MID(C1276,10,1)="D",2,1)&amp;RIGHT(C1276,2)</f>
        <v>Torre de anclaje, retención intermedia y terminal (15°) Tipo RC2+3</v>
      </c>
      <c r="E1276" s="37" t="s">
        <v>2918</v>
      </c>
      <c r="F1276" s="38">
        <v>0</v>
      </c>
      <c r="G1276" s="39">
        <f>VLOOKUP(C1276,'[14]Resumen Peso'!$B$1:$D$65536,3,0)*$C$14</f>
        <v>37317.020070872211</v>
      </c>
      <c r="H1276" s="46"/>
      <c r="I1276" s="41"/>
      <c r="J1276" s="42">
        <f>+VLOOKUP(C1276,'[14]Resumen Peso'!$B$1:$D$65536,3,0)</f>
        <v>28634.295155706201</v>
      </c>
    </row>
    <row r="1277" spans="1:10" x14ac:dyDescent="0.25">
      <c r="A1277" s="26"/>
      <c r="B1277" s="34">
        <f t="shared" si="19"/>
        <v>1261</v>
      </c>
      <c r="C1277" s="35" t="s">
        <v>1281</v>
      </c>
      <c r="D1277" s="36" t="str">
        <f>+"Torre de suspensión tipo S"&amp;IF(MID(C1277,3,3)="220","C",IF(MID(C1277,3,3)="138","S",""))&amp;IF(MID(C1277,10,1)="D",2,1)&amp;" (5°)Tipo S"&amp;IF(MID(C1277,3,3)="220","C",IF(MID(C1277,3,3)="138","S",""))&amp;IF(MID(C1277,10,1)="D",2,1)&amp;RIGHT(C1277,2)</f>
        <v>Torre de suspensión tipo SC2 (5°)Tipo SC2-6</v>
      </c>
      <c r="E1277" s="37" t="s">
        <v>2918</v>
      </c>
      <c r="F1277" s="38">
        <v>0</v>
      </c>
      <c r="G1277" s="39">
        <f>VLOOKUP(C1277,'[14]Resumen Peso'!$B$1:$D$65536,3,0)*$C$14</f>
        <v>8803.0391146887305</v>
      </c>
      <c r="H1277" s="46"/>
      <c r="I1277" s="41"/>
      <c r="J1277" s="42">
        <f>+VLOOKUP(C1277,'[14]Resumen Peso'!$B$1:$D$65536,3,0)</f>
        <v>6754.7949916283887</v>
      </c>
    </row>
    <row r="1278" spans="1:10" x14ac:dyDescent="0.25">
      <c r="A1278" s="26"/>
      <c r="B1278" s="34">
        <f t="shared" si="19"/>
        <v>1262</v>
      </c>
      <c r="C1278" s="35" t="s">
        <v>1282</v>
      </c>
      <c r="D1278" s="36" t="str">
        <f>+"Torre de suspensión tipo S"&amp;IF(MID(C1278,3,3)="220","C",IF(MID(C1278,3,3)="138","S",""))&amp;IF(MID(C1278,10,1)="D",2,1)&amp;" (5°)Tipo S"&amp;IF(MID(C1278,3,3)="220","C",IF(MID(C1278,3,3)="138","S",""))&amp;IF(MID(C1278,10,1)="D",2,1)&amp;RIGHT(C1278,2)</f>
        <v>Torre de suspensión tipo SC2 (5°)Tipo SC2-3</v>
      </c>
      <c r="E1278" s="37" t="s">
        <v>2918</v>
      </c>
      <c r="F1278" s="38">
        <v>0</v>
      </c>
      <c r="G1278" s="39">
        <f>VLOOKUP(C1278,'[14]Resumen Peso'!$B$1:$D$65536,3,0)*$C$14</f>
        <v>10071.94565374296</v>
      </c>
      <c r="H1278" s="46"/>
      <c r="I1278" s="41"/>
      <c r="J1278" s="42">
        <f>+VLOOKUP(C1278,'[14]Resumen Peso'!$B$1:$D$65536,3,0)</f>
        <v>7728.4591345658137</v>
      </c>
    </row>
    <row r="1279" spans="1:10" x14ac:dyDescent="0.25">
      <c r="A1279" s="26"/>
      <c r="B1279" s="34">
        <f t="shared" si="19"/>
        <v>1263</v>
      </c>
      <c r="C1279" s="35" t="s">
        <v>1283</v>
      </c>
      <c r="D1279" s="36" t="str">
        <f>+"Torre de suspensión tipo S"&amp;IF(MID(C1279,3,3)="220","C",IF(MID(C1279,3,3)="138","S",""))&amp;IF(MID(C1279,10,1)="D",2,1)&amp;" (5°)Tipo S"&amp;IF(MID(C1279,3,3)="220","C",IF(MID(C1279,3,3)="138","S",""))&amp;IF(MID(C1279,10,1)="D",2,1)&amp;RIGHT(C1279,2)</f>
        <v>Torre de suspensión tipo SC2 (5°)Tipo SC2±0</v>
      </c>
      <c r="E1279" s="37" t="s">
        <v>2918</v>
      </c>
      <c r="F1279" s="38">
        <v>0</v>
      </c>
      <c r="G1279" s="39">
        <f>VLOOKUP(C1279,'[14]Resumen Peso'!$B$1:$D$65536,3,0)*$C$14</f>
        <v>11329.522670127064</v>
      </c>
      <c r="H1279" s="46"/>
      <c r="I1279" s="41"/>
      <c r="J1279" s="42">
        <f>+VLOOKUP(C1279,'[14]Resumen Peso'!$B$1:$D$65536,3,0)</f>
        <v>8693.4298476555832</v>
      </c>
    </row>
    <row r="1280" spans="1:10" x14ac:dyDescent="0.25">
      <c r="A1280" s="26"/>
      <c r="B1280" s="34">
        <f t="shared" si="19"/>
        <v>1264</v>
      </c>
      <c r="C1280" s="35" t="s">
        <v>1284</v>
      </c>
      <c r="D1280" s="36" t="str">
        <f>+"Torre de suspensión tipo S"&amp;IF(MID(C1280,3,3)="220","C",IF(MID(C1280,3,3)="138","S",""))&amp;IF(MID(C1280,10,1)="D",2,1)&amp;" (5°)Tipo S"&amp;IF(MID(C1280,3,3)="220","C",IF(MID(C1280,3,3)="138","S",""))&amp;IF(MID(C1280,10,1)="D",2,1)&amp;RIGHT(C1280,2)</f>
        <v>Torre de suspensión tipo SC2 (5°)Tipo SC2+3</v>
      </c>
      <c r="E1280" s="37" t="s">
        <v>2918</v>
      </c>
      <c r="F1280" s="38">
        <v>0</v>
      </c>
      <c r="G1280" s="39">
        <f>VLOOKUP(C1280,'[14]Resumen Peso'!$B$1:$D$65536,3,0)*$C$14</f>
        <v>12575.770163841042</v>
      </c>
      <c r="H1280" s="46"/>
      <c r="I1280" s="41"/>
      <c r="J1280" s="42">
        <f>+VLOOKUP(C1280,'[14]Resumen Peso'!$B$1:$D$65536,3,0)</f>
        <v>9649.7071308976974</v>
      </c>
    </row>
    <row r="1281" spans="1:10" x14ac:dyDescent="0.25">
      <c r="A1281" s="26"/>
      <c r="B1281" s="34">
        <f t="shared" si="19"/>
        <v>1265</v>
      </c>
      <c r="C1281" s="35" t="s">
        <v>1285</v>
      </c>
      <c r="D1281" s="36" t="str">
        <f>+"Torre de suspensión tipo S"&amp;IF(MID(C1281,3,3)="220","C",IF(MID(C1281,3,3)="138","S",""))&amp;IF(MID(C1281,10,1)="D",2,1)&amp;" (5°)Tipo S"&amp;IF(MID(C1281,3,3)="220","C",IF(MID(C1281,3,3)="138","S",""))&amp;IF(MID(C1281,10,1)="D",2,1)&amp;RIGHT(C1281,2)</f>
        <v>Torre de suspensión tipo SC2 (5°)Tipo SC2+6</v>
      </c>
      <c r="E1281" s="37" t="s">
        <v>2918</v>
      </c>
      <c r="F1281" s="38">
        <v>0</v>
      </c>
      <c r="G1281" s="39">
        <f>VLOOKUP(C1281,'[14]Resumen Peso'!$B$1:$D$65536,3,0)*$C$14</f>
        <v>13822.017657555018</v>
      </c>
      <c r="H1281" s="46"/>
      <c r="I1281" s="41"/>
      <c r="J1281" s="42">
        <f>+VLOOKUP(C1281,'[14]Resumen Peso'!$B$1:$D$65536,3,0)</f>
        <v>10605.984414139812</v>
      </c>
    </row>
    <row r="1282" spans="1:10" x14ac:dyDescent="0.25">
      <c r="A1282" s="26"/>
      <c r="B1282" s="34">
        <f t="shared" si="19"/>
        <v>1266</v>
      </c>
      <c r="C1282" s="35" t="s">
        <v>1286</v>
      </c>
      <c r="D1282" s="36" t="str">
        <f>+"Torre de ángulo menor tipo A"&amp;IF(MID(C1282,3,3)="220","C",IF(MID(C1282,3,3)="138","S",""))&amp;IF(MID(C1282,10,1)="D",2,1)&amp;" (30°)Tipo A"&amp;IF(MID(C1282,3,3)="220","C",IF(MID(C1282,3,3)="138","S",""))&amp;IF(MID(C1282,10,1)="D",2,1)&amp;RIGHT(C1282,2)</f>
        <v>Torre de ángulo menor tipo AC2 (30°)Tipo AC2-3</v>
      </c>
      <c r="E1282" s="37" t="s">
        <v>2918</v>
      </c>
      <c r="F1282" s="38">
        <v>0</v>
      </c>
      <c r="G1282" s="39">
        <f>VLOOKUP(C1282,'[14]Resumen Peso'!$B$1:$D$65536,3,0)*$C$14</f>
        <v>15495.592087340849</v>
      </c>
      <c r="H1282" s="46"/>
      <c r="I1282" s="41"/>
      <c r="J1282" s="42">
        <f>+VLOOKUP(C1282,'[14]Resumen Peso'!$B$1:$D$65536,3,0)</f>
        <v>11890.1604843758</v>
      </c>
    </row>
    <row r="1283" spans="1:10" x14ac:dyDescent="0.25">
      <c r="A1283" s="26"/>
      <c r="B1283" s="34">
        <f t="shared" si="19"/>
        <v>1267</v>
      </c>
      <c r="C1283" s="35" t="s">
        <v>1287</v>
      </c>
      <c r="D1283" s="36" t="str">
        <f>+"Torre de ángulo menor tipo A"&amp;IF(MID(C1283,3,3)="220","C",IF(MID(C1283,3,3)="138","S",""))&amp;IF(MID(C1283,10,1)="D",2,1)&amp;" (30°)Tipo A"&amp;IF(MID(C1283,3,3)="220","C",IF(MID(C1283,3,3)="138","S",""))&amp;IF(MID(C1283,10,1)="D",2,1)&amp;RIGHT(C1283,2)</f>
        <v>Torre de ángulo menor tipo AC2 (30°)Tipo AC2±0</v>
      </c>
      <c r="E1283" s="37" t="s">
        <v>2918</v>
      </c>
      <c r="F1283" s="38">
        <v>0</v>
      </c>
      <c r="G1283" s="39">
        <f>VLOOKUP(C1283,'[14]Resumen Peso'!$B$1:$D$65536,3,0)*$C$14</f>
        <v>17198.215413252885</v>
      </c>
      <c r="H1283" s="46"/>
      <c r="I1283" s="41"/>
      <c r="J1283" s="42">
        <f>+VLOOKUP(C1283,'[14]Resumen Peso'!$B$1:$D$65536,3,0)</f>
        <v>13196.626508741176</v>
      </c>
    </row>
    <row r="1284" spans="1:10" x14ac:dyDescent="0.25">
      <c r="A1284" s="26"/>
      <c r="B1284" s="34">
        <f t="shared" si="19"/>
        <v>1268</v>
      </c>
      <c r="C1284" s="35" t="s">
        <v>1288</v>
      </c>
      <c r="D1284" s="36" t="str">
        <f>+"Torre de ángulo menor tipo A"&amp;IF(MID(C1284,3,3)="220","C",IF(MID(C1284,3,3)="138","S",""))&amp;IF(MID(C1284,10,1)="D",2,1)&amp;" (30°)Tipo A"&amp;IF(MID(C1284,3,3)="220","C",IF(MID(C1284,3,3)="138","S",""))&amp;IF(MID(C1284,10,1)="D",2,1)&amp;RIGHT(C1284,2)</f>
        <v>Torre de ángulo menor tipo AC2 (30°)Tipo AC2+3</v>
      </c>
      <c r="E1284" s="37" t="s">
        <v>2918</v>
      </c>
      <c r="F1284" s="38">
        <v>0</v>
      </c>
      <c r="G1284" s="39">
        <f>VLOOKUP(C1284,'[14]Resumen Peso'!$B$1:$D$65536,3,0)*$C$14</f>
        <v>18900.838739164919</v>
      </c>
      <c r="H1284" s="46"/>
      <c r="I1284" s="41"/>
      <c r="J1284" s="42">
        <f>+VLOOKUP(C1284,'[14]Resumen Peso'!$B$1:$D$65536,3,0)</f>
        <v>14503.092533106552</v>
      </c>
    </row>
    <row r="1285" spans="1:10" x14ac:dyDescent="0.25">
      <c r="A1285" s="26"/>
      <c r="B1285" s="34">
        <f t="shared" si="19"/>
        <v>1269</v>
      </c>
      <c r="C1285" s="35" t="s">
        <v>1289</v>
      </c>
      <c r="D1285" s="36" t="str">
        <f>+"Torre de ángulo mayor tipo B"&amp;IF(MID(C1285,3,3)="220","C",IF(MID(C1285,3,3)="138","S",""))&amp;IF(MID(C1285,10,1)="D",2,1)&amp;" (65°)Tipo B"&amp;IF(MID(C1285,3,3)="220","C",IF(MID(C1285,3,3)="138","S",""))&amp;IF(MID(C1285,10,1)="D",2,1)&amp;RIGHT(C1285,2)</f>
        <v>Torre de ángulo mayor tipo BC2 (65°)Tipo BC2-3</v>
      </c>
      <c r="E1285" s="37" t="s">
        <v>2918</v>
      </c>
      <c r="F1285" s="38">
        <v>0</v>
      </c>
      <c r="G1285" s="39">
        <f>VLOOKUP(C1285,'[14]Resumen Peso'!$B$1:$D$65536,3,0)*$C$14</f>
        <v>20911.172535250877</v>
      </c>
      <c r="H1285" s="46"/>
      <c r="I1285" s="41"/>
      <c r="J1285" s="42">
        <f>+VLOOKUP(C1285,'[14]Resumen Peso'!$B$1:$D$65536,3,0)</f>
        <v>16045.672598966326</v>
      </c>
    </row>
    <row r="1286" spans="1:10" x14ac:dyDescent="0.25">
      <c r="A1286" s="26"/>
      <c r="B1286" s="34">
        <f t="shared" si="19"/>
        <v>1270</v>
      </c>
      <c r="C1286" s="35" t="s">
        <v>1290</v>
      </c>
      <c r="D1286" s="36" t="str">
        <f>+"Torre de ángulo mayor tipo B"&amp;IF(MID(C1286,3,3)="220","C",IF(MID(C1286,3,3)="138","S",""))&amp;IF(MID(C1286,10,1)="D",2,1)&amp;" (65°)Tipo B"&amp;IF(MID(C1286,3,3)="220","C",IF(MID(C1286,3,3)="138","S",""))&amp;IF(MID(C1286,10,1)="D",2,1)&amp;RIGHT(C1286,2)</f>
        <v>Torre de ángulo mayor tipo BC2 (65°)Tipo BC2±0</v>
      </c>
      <c r="E1286" s="37" t="s">
        <v>2918</v>
      </c>
      <c r="F1286" s="38">
        <v>0</v>
      </c>
      <c r="G1286" s="39">
        <f>VLOOKUP(C1286,'[14]Resumen Peso'!$B$1:$D$65536,3,0)*$C$14</f>
        <v>23286.383669544408</v>
      </c>
      <c r="H1286" s="46"/>
      <c r="I1286" s="41"/>
      <c r="J1286" s="42">
        <f>+VLOOKUP(C1286,'[14]Resumen Peso'!$B$1:$D$65536,3,0)</f>
        <v>17868.232292835553</v>
      </c>
    </row>
    <row r="1287" spans="1:10" x14ac:dyDescent="0.25">
      <c r="A1287" s="26"/>
      <c r="B1287" s="34">
        <f t="shared" si="19"/>
        <v>1271</v>
      </c>
      <c r="C1287" s="35" t="s">
        <v>1291</v>
      </c>
      <c r="D1287" s="36" t="str">
        <f>+"Torre de ángulo mayor tipo B"&amp;IF(MID(C1287,3,3)="220","C",IF(MID(C1287,3,3)="138","S",""))&amp;IF(MID(C1287,10,1)="D",2,1)&amp;" (65°)Tipo B"&amp;IF(MID(C1287,3,3)="220","C",IF(MID(C1287,3,3)="138","S",""))&amp;IF(MID(C1287,10,1)="D",2,1)&amp;RIGHT(C1287,2)</f>
        <v>Torre de ángulo mayor tipo BC2 (65°)Tipo BC2+3</v>
      </c>
      <c r="E1287" s="37" t="s">
        <v>2918</v>
      </c>
      <c r="F1287" s="38">
        <v>0</v>
      </c>
      <c r="G1287" s="39">
        <f>VLOOKUP(C1287,'[14]Resumen Peso'!$B$1:$D$65536,3,0)*$C$14</f>
        <v>26080.74970988974</v>
      </c>
      <c r="H1287" s="46"/>
      <c r="I1287" s="41"/>
      <c r="J1287" s="42">
        <f>+VLOOKUP(C1287,'[14]Resumen Peso'!$B$1:$D$65536,3,0)</f>
        <v>20012.420167975823</v>
      </c>
    </row>
    <row r="1288" spans="1:10" x14ac:dyDescent="0.25">
      <c r="A1288" s="26"/>
      <c r="B1288" s="34">
        <f t="shared" si="19"/>
        <v>1272</v>
      </c>
      <c r="C1288" s="35" t="s">
        <v>1292</v>
      </c>
      <c r="D1288" s="36" t="str">
        <f>+"Torre de anclaje, retención intermedia y terminal (15°) Tipo R"&amp;IF(MID(C1288,3,3)="220","C",IF(MID(C1288,3,3)="138","S",""))&amp;IF(MID(C1288,10,1)="D",2,1)&amp;RIGHT(C1288,2)</f>
        <v>Torre de anclaje, retención intermedia y terminal (15°) Tipo RC2-3</v>
      </c>
      <c r="E1288" s="37" t="s">
        <v>2918</v>
      </c>
      <c r="F1288" s="38">
        <v>0</v>
      </c>
      <c r="G1288" s="39">
        <f>VLOOKUP(C1288,'[14]Resumen Peso'!$B$1:$D$65536,3,0)*$C$14</f>
        <v>26924.485249388341</v>
      </c>
      <c r="H1288" s="46"/>
      <c r="I1288" s="41"/>
      <c r="J1288" s="42">
        <f>+VLOOKUP(C1288,'[14]Resumen Peso'!$B$1:$D$65536,3,0)</f>
        <v>20659.839828642132</v>
      </c>
    </row>
    <row r="1289" spans="1:10" x14ac:dyDescent="0.25">
      <c r="A1289" s="26"/>
      <c r="B1289" s="34">
        <f t="shared" si="19"/>
        <v>1273</v>
      </c>
      <c r="C1289" s="35" t="s">
        <v>1293</v>
      </c>
      <c r="D1289" s="36" t="str">
        <f>+"Torre de anclaje, retención intermedia y terminal (15°) Tipo R"&amp;IF(MID(C1289,3,3)="220","C",IF(MID(C1289,3,3)="138","S",""))&amp;IF(MID(C1289,10,1)="D",2,1)&amp;RIGHT(C1289,2)</f>
        <v>Torre de anclaje, retención intermedia y terminal (15°) Tipo RC2±0</v>
      </c>
      <c r="E1289" s="37" t="s">
        <v>2918</v>
      </c>
      <c r="F1289" s="38">
        <v>0</v>
      </c>
      <c r="G1289" s="39">
        <f>VLOOKUP(C1289,'[14]Resumen Peso'!$B$1:$D$65536,3,0)*$C$14</f>
        <v>30016.148550042741</v>
      </c>
      <c r="H1289" s="46"/>
      <c r="I1289" s="41"/>
      <c r="J1289" s="42">
        <f>+VLOOKUP(C1289,'[14]Resumen Peso'!$B$1:$D$65536,3,0)</f>
        <v>23032.151425465028</v>
      </c>
    </row>
    <row r="1290" spans="1:10" x14ac:dyDescent="0.25">
      <c r="A1290" s="26"/>
      <c r="B1290" s="34">
        <f t="shared" si="19"/>
        <v>1274</v>
      </c>
      <c r="C1290" s="35" t="s">
        <v>1294</v>
      </c>
      <c r="D1290" s="36" t="str">
        <f>+"Torre de anclaje, retención intermedia y terminal (15°) Tipo R"&amp;IF(MID(C1290,3,3)="220","C",IF(MID(C1290,3,3)="138","S",""))&amp;IF(MID(C1290,10,1)="D",2,1)&amp;RIGHT(C1290,2)</f>
        <v>Torre de anclaje, retención intermedia y terminal (15°) Tipo RC2+3</v>
      </c>
      <c r="E1290" s="37" t="s">
        <v>2918</v>
      </c>
      <c r="F1290" s="38">
        <v>0</v>
      </c>
      <c r="G1290" s="39">
        <f>VLOOKUP(C1290,'[14]Resumen Peso'!$B$1:$D$65536,3,0)*$C$14</f>
        <v>33107.811850697137</v>
      </c>
      <c r="H1290" s="46"/>
      <c r="I1290" s="41"/>
      <c r="J1290" s="42">
        <f>+VLOOKUP(C1290,'[14]Resumen Peso'!$B$1:$D$65536,3,0)</f>
        <v>25404.463022287924</v>
      </c>
    </row>
    <row r="1291" spans="1:10" x14ac:dyDescent="0.25">
      <c r="A1291" s="26"/>
      <c r="B1291" s="34">
        <f t="shared" si="19"/>
        <v>1275</v>
      </c>
      <c r="C1291" s="35" t="s">
        <v>1295</v>
      </c>
      <c r="D1291" s="36" t="str">
        <f>+"Torre de suspensión tipo S"&amp;IF(MID(C1291,3,3)="220","C",IF(MID(C1291,3,3)="138","S",""))&amp;IF(MID(C1291,10,1)="D",2,1)&amp;" (5°)Tipo S"&amp;IF(MID(C1291,3,3)="220","C",IF(MID(C1291,3,3)="138","S",""))&amp;IF(MID(C1291,10,1)="D",2,1)&amp;RIGHT(C1291,2)</f>
        <v>Torre de suspensión tipo SC2 (5°)Tipo SC2-6</v>
      </c>
      <c r="E1291" s="37" t="s">
        <v>2918</v>
      </c>
      <c r="F1291" s="38">
        <v>0</v>
      </c>
      <c r="G1291" s="39">
        <f>VLOOKUP(C1291,'[14]Resumen Peso'!$B$1:$D$65536,3,0)*$C$14</f>
        <v>8099.3800193956386</v>
      </c>
      <c r="H1291" s="46"/>
      <c r="I1291" s="41"/>
      <c r="J1291" s="42">
        <f>+VLOOKUP(C1291,'[14]Resumen Peso'!$B$1:$D$65536,3,0)</f>
        <v>6214.8595362958586</v>
      </c>
    </row>
    <row r="1292" spans="1:10" x14ac:dyDescent="0.25">
      <c r="A1292" s="26"/>
      <c r="B1292" s="34">
        <f t="shared" si="19"/>
        <v>1276</v>
      </c>
      <c r="C1292" s="35" t="s">
        <v>1296</v>
      </c>
      <c r="D1292" s="36" t="str">
        <f>+"Torre de suspensión tipo S"&amp;IF(MID(C1292,3,3)="220","C",IF(MID(C1292,3,3)="138","S",""))&amp;IF(MID(C1292,10,1)="D",2,1)&amp;" (5°)Tipo S"&amp;IF(MID(C1292,3,3)="220","C",IF(MID(C1292,3,3)="138","S",""))&amp;IF(MID(C1292,10,1)="D",2,1)&amp;RIGHT(C1292,2)</f>
        <v>Torre de suspensión tipo SC2 (5°)Tipo SC2-3</v>
      </c>
      <c r="E1292" s="37" t="s">
        <v>2918</v>
      </c>
      <c r="F1292" s="38">
        <v>0</v>
      </c>
      <c r="G1292" s="39">
        <f>VLOOKUP(C1292,'[14]Resumen Peso'!$B$1:$D$65536,3,0)*$C$14</f>
        <v>9266.858220389604</v>
      </c>
      <c r="H1292" s="46"/>
      <c r="I1292" s="41"/>
      <c r="J1292" s="42">
        <f>+VLOOKUP(C1292,'[14]Resumen Peso'!$B$1:$D$65536,3,0)</f>
        <v>7110.6951451312971</v>
      </c>
    </row>
    <row r="1293" spans="1:10" x14ac:dyDescent="0.25">
      <c r="A1293" s="26"/>
      <c r="B1293" s="34">
        <f t="shared" si="19"/>
        <v>1277</v>
      </c>
      <c r="C1293" s="35" t="s">
        <v>1297</v>
      </c>
      <c r="D1293" s="36" t="str">
        <f>+"Torre de suspensión tipo S"&amp;IF(MID(C1293,3,3)="220","C",IF(MID(C1293,3,3)="138","S",""))&amp;IF(MID(C1293,10,1)="D",2,1)&amp;" (5°)Tipo S"&amp;IF(MID(C1293,3,3)="220","C",IF(MID(C1293,3,3)="138","S",""))&amp;IF(MID(C1293,10,1)="D",2,1)&amp;RIGHT(C1293,2)</f>
        <v>Torre de suspensión tipo SC2 (5°)Tipo SC2±0</v>
      </c>
      <c r="E1293" s="37" t="s">
        <v>2918</v>
      </c>
      <c r="F1293" s="38">
        <v>0</v>
      </c>
      <c r="G1293" s="39">
        <f>VLOOKUP(C1293,'[14]Resumen Peso'!$B$1:$D$65536,3,0)*$C$14</f>
        <v>10423.912508874695</v>
      </c>
      <c r="H1293" s="46"/>
      <c r="I1293" s="41"/>
      <c r="J1293" s="42">
        <f>+VLOOKUP(C1293,'[14]Resumen Peso'!$B$1:$D$65536,3,0)</f>
        <v>7998.5322217449911</v>
      </c>
    </row>
    <row r="1294" spans="1:10" x14ac:dyDescent="0.25">
      <c r="A1294" s="26"/>
      <c r="B1294" s="34">
        <f t="shared" si="19"/>
        <v>1278</v>
      </c>
      <c r="C1294" s="35" t="s">
        <v>1298</v>
      </c>
      <c r="D1294" s="36" t="str">
        <f>+"Torre de suspensión tipo S"&amp;IF(MID(C1294,3,3)="220","C",IF(MID(C1294,3,3)="138","S",""))&amp;IF(MID(C1294,10,1)="D",2,1)&amp;" (5°)Tipo S"&amp;IF(MID(C1294,3,3)="220","C",IF(MID(C1294,3,3)="138","S",""))&amp;IF(MID(C1294,10,1)="D",2,1)&amp;RIGHT(C1294,2)</f>
        <v>Torre de suspensión tipo SC2 (5°)Tipo SC2+3</v>
      </c>
      <c r="E1294" s="37" t="s">
        <v>2918</v>
      </c>
      <c r="F1294" s="38">
        <v>0</v>
      </c>
      <c r="G1294" s="39">
        <f>VLOOKUP(C1294,'[14]Resumen Peso'!$B$1:$D$65536,3,0)*$C$14</f>
        <v>11570.542884850913</v>
      </c>
      <c r="H1294" s="46"/>
      <c r="I1294" s="41"/>
      <c r="J1294" s="42">
        <f>+VLOOKUP(C1294,'[14]Resumen Peso'!$B$1:$D$65536,3,0)</f>
        <v>8878.3707661369408</v>
      </c>
    </row>
    <row r="1295" spans="1:10" x14ac:dyDescent="0.25">
      <c r="A1295" s="26"/>
      <c r="B1295" s="34">
        <f t="shared" si="19"/>
        <v>1279</v>
      </c>
      <c r="C1295" s="35" t="s">
        <v>1299</v>
      </c>
      <c r="D1295" s="36" t="str">
        <f>+"Torre de suspensión tipo S"&amp;IF(MID(C1295,3,3)="220","C",IF(MID(C1295,3,3)="138","S",""))&amp;IF(MID(C1295,10,1)="D",2,1)&amp;" (5°)Tipo S"&amp;IF(MID(C1295,3,3)="220","C",IF(MID(C1295,3,3)="138","S",""))&amp;IF(MID(C1295,10,1)="D",2,1)&amp;RIGHT(C1295,2)</f>
        <v>Torre de suspensión tipo SC2 (5°)Tipo SC2+6</v>
      </c>
      <c r="E1295" s="37" t="s">
        <v>2918</v>
      </c>
      <c r="F1295" s="38">
        <v>0</v>
      </c>
      <c r="G1295" s="39">
        <f>VLOOKUP(C1295,'[14]Resumen Peso'!$B$1:$D$65536,3,0)*$C$14</f>
        <v>12717.173260827129</v>
      </c>
      <c r="H1295" s="46"/>
      <c r="I1295" s="41"/>
      <c r="J1295" s="42">
        <f>+VLOOKUP(C1295,'[14]Resumen Peso'!$B$1:$D$65536,3,0)</f>
        <v>9758.2093105288895</v>
      </c>
    </row>
    <row r="1296" spans="1:10" x14ac:dyDescent="0.25">
      <c r="A1296" s="26"/>
      <c r="B1296" s="34">
        <f t="shared" si="19"/>
        <v>1280</v>
      </c>
      <c r="C1296" s="35" t="s">
        <v>1300</v>
      </c>
      <c r="D1296" s="36" t="str">
        <f>+"Torre de ángulo menor tipo A"&amp;IF(MID(C1296,3,3)="220","C",IF(MID(C1296,3,3)="138","S",""))&amp;IF(MID(C1296,10,1)="D",2,1)&amp;" (30°)Tipo A"&amp;IF(MID(C1296,3,3)="220","C",IF(MID(C1296,3,3)="138","S",""))&amp;IF(MID(C1296,10,1)="D",2,1)&amp;RIGHT(C1296,2)</f>
        <v>Torre de ángulo menor tipo AC2 (30°)Tipo AC2-3</v>
      </c>
      <c r="E1296" s="37" t="s">
        <v>2918</v>
      </c>
      <c r="F1296" s="38">
        <v>0</v>
      </c>
      <c r="G1296" s="39">
        <f>VLOOKUP(C1296,'[14]Resumen Peso'!$B$1:$D$65536,3,0)*$C$14</f>
        <v>14256.972768813081</v>
      </c>
      <c r="H1296" s="46"/>
      <c r="I1296" s="41"/>
      <c r="J1296" s="42">
        <f>+VLOOKUP(C1296,'[14]Resumen Peso'!$B$1:$D$65536,3,0)</f>
        <v>10939.736493260616</v>
      </c>
    </row>
    <row r="1297" spans="1:10" x14ac:dyDescent="0.25">
      <c r="A1297" s="26"/>
      <c r="B1297" s="34">
        <f t="shared" si="19"/>
        <v>1281</v>
      </c>
      <c r="C1297" s="35" t="s">
        <v>1301</v>
      </c>
      <c r="D1297" s="36" t="str">
        <f>+"Torre de ángulo menor tipo A"&amp;IF(MID(C1297,3,3)="220","C",IF(MID(C1297,3,3)="138","S",""))&amp;IF(MID(C1297,10,1)="D",2,1)&amp;" (30°)Tipo A"&amp;IF(MID(C1297,3,3)="220","C",IF(MID(C1297,3,3)="138","S",""))&amp;IF(MID(C1297,10,1)="D",2,1)&amp;RIGHT(C1297,2)</f>
        <v>Torre de ángulo menor tipo AC2 (30°)Tipo AC2±0</v>
      </c>
      <c r="E1297" s="37" t="s">
        <v>2918</v>
      </c>
      <c r="F1297" s="38">
        <v>0</v>
      </c>
      <c r="G1297" s="39">
        <f>VLOOKUP(C1297,'[14]Resumen Peso'!$B$1:$D$65536,3,0)*$C$14</f>
        <v>15823.499188471787</v>
      </c>
      <c r="H1297" s="46"/>
      <c r="I1297" s="41"/>
      <c r="J1297" s="42">
        <f>+VLOOKUP(C1297,'[14]Resumen Peso'!$B$1:$D$65536,3,0)</f>
        <v>12141.771912608896</v>
      </c>
    </row>
    <row r="1298" spans="1:10" x14ac:dyDescent="0.25">
      <c r="A1298" s="26"/>
      <c r="B1298" s="34">
        <f t="shared" ref="B1298:B1361" si="20">1+B1297</f>
        <v>1282</v>
      </c>
      <c r="C1298" s="35" t="s">
        <v>1302</v>
      </c>
      <c r="D1298" s="36" t="str">
        <f>+"Torre de ángulo menor tipo A"&amp;IF(MID(C1298,3,3)="220","C",IF(MID(C1298,3,3)="138","S",""))&amp;IF(MID(C1298,10,1)="D",2,1)&amp;" (30°)Tipo A"&amp;IF(MID(C1298,3,3)="220","C",IF(MID(C1298,3,3)="138","S",""))&amp;IF(MID(C1298,10,1)="D",2,1)&amp;RIGHT(C1298,2)</f>
        <v>Torre de ángulo menor tipo AC2 (30°)Tipo AC2+3</v>
      </c>
      <c r="E1298" s="37" t="s">
        <v>2918</v>
      </c>
      <c r="F1298" s="38">
        <v>0</v>
      </c>
      <c r="G1298" s="39">
        <f>VLOOKUP(C1298,'[14]Resumen Peso'!$B$1:$D$65536,3,0)*$C$14</f>
        <v>17390.025608130494</v>
      </c>
      <c r="H1298" s="46"/>
      <c r="I1298" s="41"/>
      <c r="J1298" s="42">
        <f>+VLOOKUP(C1298,'[14]Resumen Peso'!$B$1:$D$65536,3,0)</f>
        <v>13343.807331957176</v>
      </c>
    </row>
    <row r="1299" spans="1:10" x14ac:dyDescent="0.25">
      <c r="A1299" s="26"/>
      <c r="B1299" s="34">
        <f t="shared" si="20"/>
        <v>1283</v>
      </c>
      <c r="C1299" s="35" t="s">
        <v>1303</v>
      </c>
      <c r="D1299" s="36" t="str">
        <f>+"Torre de ángulo mayor tipo B"&amp;IF(MID(C1299,3,3)="220","C",IF(MID(C1299,3,3)="138","S",""))&amp;IF(MID(C1299,10,1)="D",2,1)&amp;" (65°)Tipo B"&amp;IF(MID(C1299,3,3)="220","C",IF(MID(C1299,3,3)="138","S",""))&amp;IF(MID(C1299,10,1)="D",2,1)&amp;RIGHT(C1299,2)</f>
        <v>Torre de ángulo mayor tipo BC2 (65°)Tipo BC2-3</v>
      </c>
      <c r="E1299" s="37" t="s">
        <v>2918</v>
      </c>
      <c r="F1299" s="38">
        <v>0</v>
      </c>
      <c r="G1299" s="39">
        <f>VLOOKUP(C1299,'[14]Resumen Peso'!$B$1:$D$65536,3,0)*$C$14</f>
        <v>19239.666075269339</v>
      </c>
      <c r="H1299" s="46"/>
      <c r="I1299" s="41"/>
      <c r="J1299" s="42">
        <f>+VLOOKUP(C1299,'[14]Resumen Peso'!$B$1:$D$65536,3,0)</f>
        <v>14763.083334365856</v>
      </c>
    </row>
    <row r="1300" spans="1:10" x14ac:dyDescent="0.25">
      <c r="A1300" s="26"/>
      <c r="B1300" s="34">
        <f t="shared" si="20"/>
        <v>1284</v>
      </c>
      <c r="C1300" s="35" t="s">
        <v>1304</v>
      </c>
      <c r="D1300" s="36" t="str">
        <f>+"Torre de ángulo mayor tipo B"&amp;IF(MID(C1300,3,3)="220","C",IF(MID(C1300,3,3)="138","S",""))&amp;IF(MID(C1300,10,1)="D",2,1)&amp;" (65°)Tipo B"&amp;IF(MID(C1300,3,3)="220","C",IF(MID(C1300,3,3)="138","S",""))&amp;IF(MID(C1300,10,1)="D",2,1)&amp;RIGHT(C1300,2)</f>
        <v>Torre de ángulo mayor tipo BC2 (65°)Tipo BC2±0</v>
      </c>
      <c r="E1300" s="37" t="s">
        <v>2918</v>
      </c>
      <c r="F1300" s="38">
        <v>0</v>
      </c>
      <c r="G1300" s="39">
        <f>VLOOKUP(C1300,'[14]Resumen Peso'!$B$1:$D$65536,3,0)*$C$14</f>
        <v>21425.0179011908</v>
      </c>
      <c r="H1300" s="46"/>
      <c r="I1300" s="41"/>
      <c r="J1300" s="42">
        <f>+VLOOKUP(C1300,'[14]Resumen Peso'!$B$1:$D$65536,3,0)</f>
        <v>16439.959169672446</v>
      </c>
    </row>
    <row r="1301" spans="1:10" x14ac:dyDescent="0.25">
      <c r="A1301" s="26"/>
      <c r="B1301" s="34">
        <f t="shared" si="20"/>
        <v>1285</v>
      </c>
      <c r="C1301" s="35" t="s">
        <v>1305</v>
      </c>
      <c r="D1301" s="36" t="str">
        <f>+"Torre de ángulo mayor tipo B"&amp;IF(MID(C1301,3,3)="220","C",IF(MID(C1301,3,3)="138","S",""))&amp;IF(MID(C1301,10,1)="D",2,1)&amp;" (65°)Tipo B"&amp;IF(MID(C1301,3,3)="220","C",IF(MID(C1301,3,3)="138","S",""))&amp;IF(MID(C1301,10,1)="D",2,1)&amp;RIGHT(C1301,2)</f>
        <v>Torre de ángulo mayor tipo BC2 (65°)Tipo BC2+3</v>
      </c>
      <c r="E1301" s="37" t="s">
        <v>2918</v>
      </c>
      <c r="F1301" s="38">
        <v>0</v>
      </c>
      <c r="G1301" s="39">
        <f>VLOOKUP(C1301,'[14]Resumen Peso'!$B$1:$D$65536,3,0)*$C$14</f>
        <v>23996.020049333696</v>
      </c>
      <c r="H1301" s="46"/>
      <c r="I1301" s="41"/>
      <c r="J1301" s="42">
        <f>+VLOOKUP(C1301,'[14]Resumen Peso'!$B$1:$D$65536,3,0)</f>
        <v>18412.75427003314</v>
      </c>
    </row>
    <row r="1302" spans="1:10" x14ac:dyDescent="0.25">
      <c r="A1302" s="26"/>
      <c r="B1302" s="34">
        <f t="shared" si="20"/>
        <v>1286</v>
      </c>
      <c r="C1302" s="35" t="s">
        <v>1306</v>
      </c>
      <c r="D1302" s="36" t="str">
        <f>+"Torre de anclaje, retención intermedia y terminal (15°) Tipo R"&amp;IF(MID(C1302,3,3)="220","C",IF(MID(C1302,3,3)="138","S",""))&amp;IF(MID(C1302,10,1)="D",2,1)&amp;RIGHT(C1302,2)</f>
        <v>Torre de anclaje, retención intermedia y terminal (15°) Tipo RC2-3</v>
      </c>
      <c r="E1302" s="37" t="s">
        <v>2918</v>
      </c>
      <c r="F1302" s="38">
        <v>0</v>
      </c>
      <c r="G1302" s="39">
        <f>VLOOKUP(C1302,'[14]Resumen Peso'!$B$1:$D$65536,3,0)*$C$14</f>
        <v>24772.312722947543</v>
      </c>
      <c r="H1302" s="46"/>
      <c r="I1302" s="41"/>
      <c r="J1302" s="42">
        <f>+VLOOKUP(C1302,'[14]Resumen Peso'!$B$1:$D$65536,3,0)</f>
        <v>19008.423310627881</v>
      </c>
    </row>
    <row r="1303" spans="1:10" x14ac:dyDescent="0.25">
      <c r="A1303" s="26"/>
      <c r="B1303" s="34">
        <f t="shared" si="20"/>
        <v>1287</v>
      </c>
      <c r="C1303" s="35" t="s">
        <v>1307</v>
      </c>
      <c r="D1303" s="36" t="str">
        <f>+"Torre de anclaje, retención intermedia y terminal (15°) Tipo R"&amp;IF(MID(C1303,3,3)="220","C",IF(MID(C1303,3,3)="138","S",""))&amp;IF(MID(C1303,10,1)="D",2,1)&amp;RIGHT(C1303,2)</f>
        <v>Torre de anclaje, retención intermedia y terminal (15°) Tipo RC2±0</v>
      </c>
      <c r="E1303" s="37" t="s">
        <v>2918</v>
      </c>
      <c r="F1303" s="38">
        <v>0</v>
      </c>
      <c r="G1303" s="39">
        <f>VLOOKUP(C1303,'[14]Resumen Peso'!$B$1:$D$65536,3,0)*$C$14</f>
        <v>27616.848074634938</v>
      </c>
      <c r="H1303" s="46"/>
      <c r="I1303" s="41"/>
      <c r="J1303" s="42">
        <f>+VLOOKUP(C1303,'[14]Resumen Peso'!$B$1:$D$65536,3,0)</f>
        <v>21191.107369707781</v>
      </c>
    </row>
    <row r="1304" spans="1:10" x14ac:dyDescent="0.25">
      <c r="A1304" s="26"/>
      <c r="B1304" s="34">
        <f t="shared" si="20"/>
        <v>1288</v>
      </c>
      <c r="C1304" s="35" t="s">
        <v>1308</v>
      </c>
      <c r="D1304" s="36" t="str">
        <f>+"Torre de anclaje, retención intermedia y terminal (15°) Tipo R"&amp;IF(MID(C1304,3,3)="220","C",IF(MID(C1304,3,3)="138","S",""))&amp;IF(MID(C1304,10,1)="D",2,1)&amp;RIGHT(C1304,2)</f>
        <v>Torre de anclaje, retención intermedia y terminal (15°) Tipo RC2+3</v>
      </c>
      <c r="E1304" s="37" t="s">
        <v>2918</v>
      </c>
      <c r="F1304" s="38">
        <v>0</v>
      </c>
      <c r="G1304" s="39">
        <f>VLOOKUP(C1304,'[14]Resumen Peso'!$B$1:$D$65536,3,0)*$C$14</f>
        <v>30461.383426322336</v>
      </c>
      <c r="H1304" s="46"/>
      <c r="I1304" s="41"/>
      <c r="J1304" s="42">
        <f>+VLOOKUP(C1304,'[14]Resumen Peso'!$B$1:$D$65536,3,0)</f>
        <v>23373.791428787681</v>
      </c>
    </row>
    <row r="1305" spans="1:10" x14ac:dyDescent="0.25">
      <c r="A1305" s="26"/>
      <c r="B1305" s="34">
        <f t="shared" si="20"/>
        <v>1289</v>
      </c>
      <c r="C1305" s="35" t="s">
        <v>1309</v>
      </c>
      <c r="D1305" s="36" t="str">
        <f>+"Torre de suspensión tipo S"&amp;IF(MID(C1305,3,3)="220","C",IF(MID(C1305,3,3)="138","S",""))&amp;IF(MID(C1305,10,1)="D",2,1)&amp;" (5°)Tipo S"&amp;IF(MID(C1305,3,3)="220","C",IF(MID(C1305,3,3)="138","S",""))&amp;IF(MID(C1305,10,1)="D",2,1)&amp;RIGHT(C1305,2)</f>
        <v>Torre de suspensión tipo SC1 (5°)Tipo SC1-6</v>
      </c>
      <c r="E1305" s="37" t="s">
        <v>2918</v>
      </c>
      <c r="F1305" s="38">
        <v>0</v>
      </c>
      <c r="G1305" s="39">
        <f>VLOOKUP(C1305,'[14]Resumen Peso'!$B$1:$D$65536,3,0)*$C$14</f>
        <v>6825.3896621845533</v>
      </c>
      <c r="H1305" s="46"/>
      <c r="I1305" s="41"/>
      <c r="J1305" s="42">
        <f>+VLOOKUP(C1305,'[14]Resumen Peso'!$B$1:$D$65536,3,0)</f>
        <v>5237.2944508569999</v>
      </c>
    </row>
    <row r="1306" spans="1:10" x14ac:dyDescent="0.25">
      <c r="A1306" s="26"/>
      <c r="B1306" s="34">
        <f t="shared" si="20"/>
        <v>1290</v>
      </c>
      <c r="C1306" s="35" t="s">
        <v>1310</v>
      </c>
      <c r="D1306" s="36" t="str">
        <f>+"Torre de suspensión tipo S"&amp;IF(MID(C1306,3,3)="220","C",IF(MID(C1306,3,3)="138","S",""))&amp;IF(MID(C1306,10,1)="D",2,1)&amp;" (5°)Tipo S"&amp;IF(MID(C1306,3,3)="220","C",IF(MID(C1306,3,3)="138","S",""))&amp;IF(MID(C1306,10,1)="D",2,1)&amp;RIGHT(C1306,2)</f>
        <v>Torre de suspensión tipo SC1 (5°)Tipo SC1-3</v>
      </c>
      <c r="E1306" s="37" t="s">
        <v>2918</v>
      </c>
      <c r="F1306" s="38">
        <v>0</v>
      </c>
      <c r="G1306" s="39">
        <f>VLOOKUP(C1306,'[14]Resumen Peso'!$B$1:$D$65536,3,0)*$C$14</f>
        <v>7809.2296134904345</v>
      </c>
      <c r="H1306" s="46"/>
      <c r="I1306" s="41"/>
      <c r="J1306" s="42">
        <f>+VLOOKUP(C1306,'[14]Resumen Peso'!$B$1:$D$65536,3,0)</f>
        <v>5992.2197771066576</v>
      </c>
    </row>
    <row r="1307" spans="1:10" x14ac:dyDescent="0.25">
      <c r="A1307" s="26"/>
      <c r="B1307" s="34">
        <f t="shared" si="20"/>
        <v>1291</v>
      </c>
      <c r="C1307" s="35" t="s">
        <v>1311</v>
      </c>
      <c r="D1307" s="36" t="str">
        <f>+"Torre de suspensión tipo S"&amp;IF(MID(C1307,3,3)="220","C",IF(MID(C1307,3,3)="138","S",""))&amp;IF(MID(C1307,10,1)="D",2,1)&amp;" (5°)Tipo S"&amp;IF(MID(C1307,3,3)="220","C",IF(MID(C1307,3,3)="138","S",""))&amp;IF(MID(C1307,10,1)="D",2,1)&amp;RIGHT(C1307,2)</f>
        <v>Torre de suspensión tipo SC1 (5°)Tipo SC1±0</v>
      </c>
      <c r="E1307" s="37" t="s">
        <v>2918</v>
      </c>
      <c r="F1307" s="38">
        <v>0</v>
      </c>
      <c r="G1307" s="39">
        <f>VLOOKUP(C1307,'[14]Resumen Peso'!$B$1:$D$65536,3,0)*$C$14</f>
        <v>8784.2852795168001</v>
      </c>
      <c r="H1307" s="46"/>
      <c r="I1307" s="41"/>
      <c r="J1307" s="42">
        <f>+VLOOKUP(C1307,'[14]Resumen Peso'!$B$1:$D$65536,3,0)</f>
        <v>6740.4046986576577</v>
      </c>
    </row>
    <row r="1308" spans="1:10" x14ac:dyDescent="0.25">
      <c r="A1308" s="26"/>
      <c r="B1308" s="34">
        <f t="shared" si="20"/>
        <v>1292</v>
      </c>
      <c r="C1308" s="35" t="s">
        <v>1312</v>
      </c>
      <c r="D1308" s="36" t="str">
        <f>+"Torre de suspensión tipo S"&amp;IF(MID(C1308,3,3)="220","C",IF(MID(C1308,3,3)="138","S",""))&amp;IF(MID(C1308,10,1)="D",2,1)&amp;" (5°)Tipo S"&amp;IF(MID(C1308,3,3)="220","C",IF(MID(C1308,3,3)="138","S",""))&amp;IF(MID(C1308,10,1)="D",2,1)&amp;RIGHT(C1308,2)</f>
        <v>Torre de suspensión tipo SC1 (5°)Tipo SC1+3</v>
      </c>
      <c r="E1308" s="37" t="s">
        <v>2918</v>
      </c>
      <c r="F1308" s="38">
        <v>0</v>
      </c>
      <c r="G1308" s="39">
        <f>VLOOKUP(C1308,'[14]Resumen Peso'!$B$1:$D$65536,3,0)*$C$14</f>
        <v>9750.55666026365</v>
      </c>
      <c r="H1308" s="46"/>
      <c r="I1308" s="41"/>
      <c r="J1308" s="42">
        <f>+VLOOKUP(C1308,'[14]Resumen Peso'!$B$1:$D$65536,3,0)</f>
        <v>7481.8492155100012</v>
      </c>
    </row>
    <row r="1309" spans="1:10" x14ac:dyDescent="0.25">
      <c r="A1309" s="26"/>
      <c r="B1309" s="34">
        <f t="shared" si="20"/>
        <v>1293</v>
      </c>
      <c r="C1309" s="35" t="s">
        <v>1313</v>
      </c>
      <c r="D1309" s="36" t="str">
        <f>+"Torre de suspensión tipo S"&amp;IF(MID(C1309,3,3)="220","C",IF(MID(C1309,3,3)="138","S",""))&amp;IF(MID(C1309,10,1)="D",2,1)&amp;" (5°)Tipo S"&amp;IF(MID(C1309,3,3)="220","C",IF(MID(C1309,3,3)="138","S",""))&amp;IF(MID(C1309,10,1)="D",2,1)&amp;RIGHT(C1309,2)</f>
        <v>Torre de suspensión tipo SC1 (5°)Tipo SC1+6</v>
      </c>
      <c r="E1309" s="37" t="s">
        <v>2918</v>
      </c>
      <c r="F1309" s="38">
        <v>0</v>
      </c>
      <c r="G1309" s="39">
        <f>VLOOKUP(C1309,'[14]Resumen Peso'!$B$1:$D$65536,3,0)*$C$14</f>
        <v>10716.828041010496</v>
      </c>
      <c r="H1309" s="46"/>
      <c r="I1309" s="41"/>
      <c r="J1309" s="42">
        <f>+VLOOKUP(C1309,'[14]Resumen Peso'!$B$1:$D$65536,3,0)</f>
        <v>8223.2937323623428</v>
      </c>
    </row>
    <row r="1310" spans="1:10" x14ac:dyDescent="0.25">
      <c r="A1310" s="26"/>
      <c r="B1310" s="34">
        <f t="shared" si="20"/>
        <v>1294</v>
      </c>
      <c r="C1310" s="35" t="s">
        <v>1314</v>
      </c>
      <c r="D1310" s="36" t="str">
        <f>+"Torre de ángulo menor tipo A"&amp;IF(MID(C1310,3,3)="220","C",IF(MID(C1310,3,3)="138","S",""))&amp;IF(MID(C1310,10,1)="D",2,1)&amp;" (30°)Tipo A"&amp;IF(MID(C1310,3,3)="220","C",IF(MID(C1310,3,3)="138","S",""))&amp;IF(MID(C1310,10,1)="D",2,1)&amp;RIGHT(C1310,2)</f>
        <v>Torre de ángulo menor tipo AC1 (30°)Tipo AC1-3</v>
      </c>
      <c r="E1310" s="37" t="s">
        <v>2918</v>
      </c>
      <c r="F1310" s="38">
        <v>0</v>
      </c>
      <c r="G1310" s="39">
        <f>VLOOKUP(C1310,'[14]Resumen Peso'!$B$1:$D$65536,3,0)*$C$14</f>
        <v>12014.425093930158</v>
      </c>
      <c r="H1310" s="46"/>
      <c r="I1310" s="41"/>
      <c r="J1310" s="42">
        <f>+VLOOKUP(C1310,'[14]Resumen Peso'!$B$1:$D$65536,3,0)</f>
        <v>9218.9728336386543</v>
      </c>
    </row>
    <row r="1311" spans="1:10" x14ac:dyDescent="0.25">
      <c r="A1311" s="26"/>
      <c r="B1311" s="34">
        <f t="shared" si="20"/>
        <v>1295</v>
      </c>
      <c r="C1311" s="35" t="s">
        <v>1315</v>
      </c>
      <c r="D1311" s="36" t="str">
        <f>+"Torre de ángulo menor tipo A"&amp;IF(MID(C1311,3,3)="220","C",IF(MID(C1311,3,3)="138","S",""))&amp;IF(MID(C1311,10,1)="D",2,1)&amp;" (30°)Tipo A"&amp;IF(MID(C1311,3,3)="220","C",IF(MID(C1311,3,3)="138","S",""))&amp;IF(MID(C1311,10,1)="D",2,1)&amp;RIGHT(C1311,2)</f>
        <v>Torre de ángulo menor tipo AC1 (30°)Tipo AC1±0</v>
      </c>
      <c r="E1311" s="37" t="s">
        <v>2918</v>
      </c>
      <c r="F1311" s="38">
        <v>0</v>
      </c>
      <c r="G1311" s="39">
        <f>VLOOKUP(C1311,'[14]Resumen Peso'!$B$1:$D$65536,3,0)*$C$14</f>
        <v>13334.545054306504</v>
      </c>
      <c r="H1311" s="46"/>
      <c r="I1311" s="41"/>
      <c r="J1311" s="42">
        <f>+VLOOKUP(C1311,'[14]Resumen Peso'!$B$1:$D$65536,3,0)</f>
        <v>10231.934332562325</v>
      </c>
    </row>
    <row r="1312" spans="1:10" x14ac:dyDescent="0.25">
      <c r="A1312" s="26"/>
      <c r="B1312" s="34">
        <f t="shared" si="20"/>
        <v>1296</v>
      </c>
      <c r="C1312" s="35" t="s">
        <v>1316</v>
      </c>
      <c r="D1312" s="36" t="str">
        <f>+"Torre de ángulo menor tipo A"&amp;IF(MID(C1312,3,3)="220","C",IF(MID(C1312,3,3)="138","S",""))&amp;IF(MID(C1312,10,1)="D",2,1)&amp;" (30°)Tipo A"&amp;IF(MID(C1312,3,3)="220","C",IF(MID(C1312,3,3)="138","S",""))&amp;IF(MID(C1312,10,1)="D",2,1)&amp;RIGHT(C1312,2)</f>
        <v>Torre de ángulo menor tipo AC1 (30°)Tipo AC1+3</v>
      </c>
      <c r="E1312" s="37" t="s">
        <v>2918</v>
      </c>
      <c r="F1312" s="38">
        <v>0</v>
      </c>
      <c r="G1312" s="39">
        <f>VLOOKUP(C1312,'[14]Resumen Peso'!$B$1:$D$65536,3,0)*$C$14</f>
        <v>14654.665014682847</v>
      </c>
      <c r="H1312" s="46"/>
      <c r="I1312" s="41"/>
      <c r="J1312" s="42">
        <f>+VLOOKUP(C1312,'[14]Resumen Peso'!$B$1:$D$65536,3,0)</f>
        <v>11244.895831485996</v>
      </c>
    </row>
    <row r="1313" spans="1:10" x14ac:dyDescent="0.25">
      <c r="A1313" s="26"/>
      <c r="B1313" s="34">
        <f t="shared" si="20"/>
        <v>1297</v>
      </c>
      <c r="C1313" s="35" t="s">
        <v>1317</v>
      </c>
      <c r="D1313" s="36" t="str">
        <f>+"Torre de ángulo mayor tipo B"&amp;IF(MID(C1313,3,3)="220","C",IF(MID(C1313,3,3)="138","S",""))&amp;IF(MID(C1313,10,1)="D",2,1)&amp;" (65°)Tipo B"&amp;IF(MID(C1313,3,3)="220","C",IF(MID(C1313,3,3)="138","S",""))&amp;IF(MID(C1313,10,1)="D",2,1)&amp;RIGHT(C1313,2)</f>
        <v>Torre de ángulo mayor tipo BC1 (65°)Tipo BC1-3</v>
      </c>
      <c r="E1313" s="37" t="s">
        <v>2918</v>
      </c>
      <c r="F1313" s="38">
        <v>0</v>
      </c>
      <c r="G1313" s="39">
        <f>VLOOKUP(C1313,'[14]Resumen Peso'!$B$1:$D$65536,3,0)*$C$14</f>
        <v>16213.366655170845</v>
      </c>
      <c r="H1313" s="46"/>
      <c r="I1313" s="41"/>
      <c r="J1313" s="42">
        <f>+VLOOKUP(C1313,'[14]Resumen Peso'!$B$1:$D$65536,3,0)</f>
        <v>12440.927099487872</v>
      </c>
    </row>
    <row r="1314" spans="1:10" x14ac:dyDescent="0.25">
      <c r="A1314" s="26"/>
      <c r="B1314" s="34">
        <f t="shared" si="20"/>
        <v>1298</v>
      </c>
      <c r="C1314" s="35" t="s">
        <v>1318</v>
      </c>
      <c r="D1314" s="36" t="str">
        <f>+"Torre de ángulo mayor tipo B"&amp;IF(MID(C1314,3,3)="220","C",IF(MID(C1314,3,3)="138","S",""))&amp;IF(MID(C1314,10,1)="D",2,1)&amp;" (65°)Tipo B"&amp;IF(MID(C1314,3,3)="220","C",IF(MID(C1314,3,3)="138","S",""))&amp;IF(MID(C1314,10,1)="D",2,1)&amp;RIGHT(C1314,2)</f>
        <v>Torre de ángulo mayor tipo BC1 (65°)Tipo BC1±0</v>
      </c>
      <c r="E1314" s="37" t="s">
        <v>2918</v>
      </c>
      <c r="F1314" s="38">
        <v>0</v>
      </c>
      <c r="G1314" s="39">
        <f>VLOOKUP(C1314,'[14]Resumen Peso'!$B$1:$D$65536,3,0)*$C$14</f>
        <v>18054.974003531006</v>
      </c>
      <c r="H1314" s="46"/>
      <c r="I1314" s="41"/>
      <c r="J1314" s="42">
        <f>+VLOOKUP(C1314,'[14]Resumen Peso'!$B$1:$D$65536,3,0)</f>
        <v>13854.039086289389</v>
      </c>
    </row>
    <row r="1315" spans="1:10" x14ac:dyDescent="0.25">
      <c r="A1315" s="26"/>
      <c r="B1315" s="34">
        <f t="shared" si="20"/>
        <v>1299</v>
      </c>
      <c r="C1315" s="35" t="s">
        <v>1319</v>
      </c>
      <c r="D1315" s="36" t="str">
        <f>+"Torre de ángulo mayor tipo B"&amp;IF(MID(C1315,3,3)="220","C",IF(MID(C1315,3,3)="138","S",""))&amp;IF(MID(C1315,10,1)="D",2,1)&amp;" (65°)Tipo B"&amp;IF(MID(C1315,3,3)="220","C",IF(MID(C1315,3,3)="138","S",""))&amp;IF(MID(C1315,10,1)="D",2,1)&amp;RIGHT(C1315,2)</f>
        <v>Torre de ángulo mayor tipo BC1 (65°)Tipo BC1+3</v>
      </c>
      <c r="E1315" s="37" t="s">
        <v>2918</v>
      </c>
      <c r="F1315" s="38">
        <v>0</v>
      </c>
      <c r="G1315" s="39">
        <f>VLOOKUP(C1315,'[14]Resumen Peso'!$B$1:$D$65536,3,0)*$C$14</f>
        <v>20221.57088395473</v>
      </c>
      <c r="H1315" s="46"/>
      <c r="I1315" s="41"/>
      <c r="J1315" s="42">
        <f>+VLOOKUP(C1315,'[14]Resumen Peso'!$B$1:$D$65536,3,0)</f>
        <v>15516.523776644117</v>
      </c>
    </row>
    <row r="1316" spans="1:10" x14ac:dyDescent="0.25">
      <c r="A1316" s="26"/>
      <c r="B1316" s="34">
        <f t="shared" si="20"/>
        <v>1300</v>
      </c>
      <c r="C1316" s="35" t="s">
        <v>1320</v>
      </c>
      <c r="D1316" s="36" t="str">
        <f>+"Torre de anclaje, retención intermedia y terminal (15°) Tipo R"&amp;IF(MID(C1316,3,3)="220","C",IF(MID(C1316,3,3)="138","S",""))&amp;IF(MID(C1316,10,1)="D",2,1)&amp;RIGHT(C1316,2)</f>
        <v>Torre de anclaje, retención intermedia y terminal (15°) Tipo RC1-3</v>
      </c>
      <c r="E1316" s="37" t="s">
        <v>2918</v>
      </c>
      <c r="F1316" s="38">
        <v>0</v>
      </c>
      <c r="G1316" s="39">
        <f>VLOOKUP(C1316,'[14]Resumen Peso'!$B$1:$D$65536,3,0)*$C$14</f>
        <v>20875.756757024665</v>
      </c>
      <c r="H1316" s="46"/>
      <c r="I1316" s="41"/>
      <c r="J1316" s="42">
        <f>+VLOOKUP(C1316,'[14]Resumen Peso'!$B$1:$D$65536,3,0)</f>
        <v>16018.497174857639</v>
      </c>
    </row>
    <row r="1317" spans="1:10" x14ac:dyDescent="0.25">
      <c r="A1317" s="26"/>
      <c r="B1317" s="34">
        <f t="shared" si="20"/>
        <v>1301</v>
      </c>
      <c r="C1317" s="35" t="s">
        <v>1321</v>
      </c>
      <c r="D1317" s="36" t="str">
        <f>+"Torre de anclaje, retención intermedia y terminal (15°) Tipo R"&amp;IF(MID(C1317,3,3)="220","C",IF(MID(C1317,3,3)="138","S",""))&amp;IF(MID(C1317,10,1)="D",2,1)&amp;RIGHT(C1317,2)</f>
        <v>Torre de anclaje, retención intermedia y terminal (15°) Tipo RC1±0</v>
      </c>
      <c r="E1317" s="37" t="s">
        <v>2918</v>
      </c>
      <c r="F1317" s="38">
        <v>0</v>
      </c>
      <c r="G1317" s="39">
        <f>VLOOKUP(C1317,'[14]Resumen Peso'!$B$1:$D$65536,3,0)*$C$14</f>
        <v>23272.861490551466</v>
      </c>
      <c r="H1317" s="46"/>
      <c r="I1317" s="41"/>
      <c r="J1317" s="42">
        <f>+VLOOKUP(C1317,'[14]Resumen Peso'!$B$1:$D$65536,3,0)</f>
        <v>17857.856382227023</v>
      </c>
    </row>
    <row r="1318" spans="1:10" x14ac:dyDescent="0.25">
      <c r="A1318" s="26"/>
      <c r="B1318" s="34">
        <f t="shared" si="20"/>
        <v>1302</v>
      </c>
      <c r="C1318" s="35" t="s">
        <v>1322</v>
      </c>
      <c r="D1318" s="36" t="str">
        <f>+"Torre de anclaje, retención intermedia y terminal (15°) Tipo R"&amp;IF(MID(C1318,3,3)="220","C",IF(MID(C1318,3,3)="138","S",""))&amp;IF(MID(C1318,10,1)="D",2,1)&amp;RIGHT(C1318,2)</f>
        <v>Torre de anclaje, retención intermedia y terminal (15°) Tipo RC1+3</v>
      </c>
      <c r="E1318" s="37" t="s">
        <v>2918</v>
      </c>
      <c r="F1318" s="38">
        <v>0</v>
      </c>
      <c r="G1318" s="39">
        <f>VLOOKUP(C1318,'[14]Resumen Peso'!$B$1:$D$65536,3,0)*$C$14</f>
        <v>25669.966224078267</v>
      </c>
      <c r="H1318" s="46"/>
      <c r="I1318" s="41"/>
      <c r="J1318" s="42">
        <f>+VLOOKUP(C1318,'[14]Resumen Peso'!$B$1:$D$65536,3,0)</f>
        <v>19697.215589596406</v>
      </c>
    </row>
    <row r="1319" spans="1:10" x14ac:dyDescent="0.25">
      <c r="A1319" s="26"/>
      <c r="B1319" s="34">
        <f t="shared" si="20"/>
        <v>1303</v>
      </c>
      <c r="C1319" s="35" t="s">
        <v>1323</v>
      </c>
      <c r="D1319" s="36" t="str">
        <f>+"Torre de suspensión tipo S"&amp;IF(MID(C1319,3,3)="220","C",IF(MID(C1319,3,3)="138","S",""))&amp;IF(MID(C1319,10,1)="D",2,1)&amp;" (5°)Tipo S"&amp;IF(MID(C1319,3,3)="220","C",IF(MID(C1319,3,3)="138","S",""))&amp;IF(MID(C1319,10,1)="D",2,1)&amp;RIGHT(C1319,2)</f>
        <v>Torre de suspensión tipo SC1 (5°)Tipo SC1-6</v>
      </c>
      <c r="E1319" s="37" t="s">
        <v>2918</v>
      </c>
      <c r="F1319" s="38">
        <v>0</v>
      </c>
      <c r="G1319" s="39">
        <f>VLOOKUP(C1319,'[14]Resumen Peso'!$B$1:$D$65536,3,0)*$C$14</f>
        <v>6575.0102869322873</v>
      </c>
      <c r="H1319" s="46"/>
      <c r="I1319" s="41"/>
      <c r="J1319" s="42">
        <f>+VLOOKUP(C1319,'[14]Resumen Peso'!$B$1:$D$65536,3,0)</f>
        <v>5045.1720113305164</v>
      </c>
    </row>
    <row r="1320" spans="1:10" x14ac:dyDescent="0.25">
      <c r="A1320" s="26"/>
      <c r="B1320" s="34">
        <f t="shared" si="20"/>
        <v>1304</v>
      </c>
      <c r="C1320" s="35" t="s">
        <v>1324</v>
      </c>
      <c r="D1320" s="36" t="str">
        <f>+"Torre de suspensión tipo S"&amp;IF(MID(C1320,3,3)="220","C",IF(MID(C1320,3,3)="138","S",""))&amp;IF(MID(C1320,10,1)="D",2,1)&amp;" (5°)Tipo S"&amp;IF(MID(C1320,3,3)="220","C",IF(MID(C1320,3,3)="138","S",""))&amp;IF(MID(C1320,10,1)="D",2,1)&amp;RIGHT(C1320,2)</f>
        <v>Torre de suspensión tipo SC1 (5°)Tipo SC1-3</v>
      </c>
      <c r="E1320" s="37" t="s">
        <v>2918</v>
      </c>
      <c r="F1320" s="38">
        <v>0</v>
      </c>
      <c r="G1320" s="39">
        <f>VLOOKUP(C1320,'[14]Resumen Peso'!$B$1:$D$65536,3,0)*$C$14</f>
        <v>7522.7595174810849</v>
      </c>
      <c r="H1320" s="46"/>
      <c r="I1320" s="41"/>
      <c r="J1320" s="42">
        <f>+VLOOKUP(C1320,'[14]Resumen Peso'!$B$1:$D$65536,3,0)</f>
        <v>5772.4040129637442</v>
      </c>
    </row>
    <row r="1321" spans="1:10" x14ac:dyDescent="0.25">
      <c r="A1321" s="26"/>
      <c r="B1321" s="34">
        <f t="shared" si="20"/>
        <v>1305</v>
      </c>
      <c r="C1321" s="35" t="s">
        <v>1325</v>
      </c>
      <c r="D1321" s="36" t="str">
        <f>+"Torre de suspensión tipo S"&amp;IF(MID(C1321,3,3)="220","C",IF(MID(C1321,3,3)="138","S",""))&amp;IF(MID(C1321,10,1)="D",2,1)&amp;" (5°)Tipo S"&amp;IF(MID(C1321,3,3)="220","C",IF(MID(C1321,3,3)="138","S",""))&amp;IF(MID(C1321,10,1)="D",2,1)&amp;RIGHT(C1321,2)</f>
        <v>Torre de suspensión tipo SC1 (5°)Tipo SC1±0</v>
      </c>
      <c r="E1321" s="37" t="s">
        <v>2918</v>
      </c>
      <c r="F1321" s="38">
        <v>0</v>
      </c>
      <c r="G1321" s="39">
        <f>VLOOKUP(C1321,'[14]Resumen Peso'!$B$1:$D$65536,3,0)*$C$14</f>
        <v>8462.0467013285543</v>
      </c>
      <c r="H1321" s="46"/>
      <c r="I1321" s="41"/>
      <c r="J1321" s="42">
        <f>+VLOOKUP(C1321,'[14]Resumen Peso'!$B$1:$D$65536,3,0)</f>
        <v>6493.1428717252466</v>
      </c>
    </row>
    <row r="1322" spans="1:10" x14ac:dyDescent="0.25">
      <c r="A1322" s="26"/>
      <c r="B1322" s="34">
        <f t="shared" si="20"/>
        <v>1306</v>
      </c>
      <c r="C1322" s="35" t="s">
        <v>1326</v>
      </c>
      <c r="D1322" s="36" t="str">
        <f>+"Torre de suspensión tipo S"&amp;IF(MID(C1322,3,3)="220","C",IF(MID(C1322,3,3)="138","S",""))&amp;IF(MID(C1322,10,1)="D",2,1)&amp;" (5°)Tipo S"&amp;IF(MID(C1322,3,3)="220","C",IF(MID(C1322,3,3)="138","S",""))&amp;IF(MID(C1322,10,1)="D",2,1)&amp;RIGHT(C1322,2)</f>
        <v>Torre de suspensión tipo SC1 (5°)Tipo SC1+3</v>
      </c>
      <c r="E1322" s="37" t="s">
        <v>2918</v>
      </c>
      <c r="F1322" s="38">
        <v>0</v>
      </c>
      <c r="G1322" s="39">
        <f>VLOOKUP(C1322,'[14]Resumen Peso'!$B$1:$D$65536,3,0)*$C$14</f>
        <v>9392.8718384746971</v>
      </c>
      <c r="H1322" s="46"/>
      <c r="I1322" s="41"/>
      <c r="J1322" s="42">
        <f>+VLOOKUP(C1322,'[14]Resumen Peso'!$B$1:$D$65536,3,0)</f>
        <v>7207.3885876150243</v>
      </c>
    </row>
    <row r="1323" spans="1:10" x14ac:dyDescent="0.25">
      <c r="A1323" s="26"/>
      <c r="B1323" s="34">
        <f t="shared" si="20"/>
        <v>1307</v>
      </c>
      <c r="C1323" s="35" t="s">
        <v>1327</v>
      </c>
      <c r="D1323" s="36" t="str">
        <f>+"Torre de suspensión tipo S"&amp;IF(MID(C1323,3,3)="220","C",IF(MID(C1323,3,3)="138","S",""))&amp;IF(MID(C1323,10,1)="D",2,1)&amp;" (5°)Tipo S"&amp;IF(MID(C1323,3,3)="220","C",IF(MID(C1323,3,3)="138","S",""))&amp;IF(MID(C1323,10,1)="D",2,1)&amp;RIGHT(C1323,2)</f>
        <v>Torre de suspensión tipo SC1 (5°)Tipo SC1+6</v>
      </c>
      <c r="E1323" s="37" t="s">
        <v>2918</v>
      </c>
      <c r="F1323" s="38">
        <v>0</v>
      </c>
      <c r="G1323" s="39">
        <f>VLOOKUP(C1323,'[14]Resumen Peso'!$B$1:$D$65536,3,0)*$C$14</f>
        <v>10323.696975620836</v>
      </c>
      <c r="H1323" s="46"/>
      <c r="I1323" s="41"/>
      <c r="J1323" s="42">
        <f>+VLOOKUP(C1323,'[14]Resumen Peso'!$B$1:$D$65536,3,0)</f>
        <v>7921.6343035048003</v>
      </c>
    </row>
    <row r="1324" spans="1:10" x14ac:dyDescent="0.25">
      <c r="A1324" s="26"/>
      <c r="B1324" s="34">
        <f t="shared" si="20"/>
        <v>1308</v>
      </c>
      <c r="C1324" s="35" t="s">
        <v>1328</v>
      </c>
      <c r="D1324" s="36" t="str">
        <f>+"Torre de ángulo menor tipo A"&amp;IF(MID(C1324,3,3)="220","C",IF(MID(C1324,3,3)="138","S",""))&amp;IF(MID(C1324,10,1)="D",2,1)&amp;" (30°)Tipo A"&amp;IF(MID(C1324,3,3)="220","C",IF(MID(C1324,3,3)="138","S",""))&amp;IF(MID(C1324,10,1)="D",2,1)&amp;RIGHT(C1324,2)</f>
        <v>Torre de ángulo menor tipo AC1 (30°)Tipo AC1-3</v>
      </c>
      <c r="E1324" s="37" t="s">
        <v>2918</v>
      </c>
      <c r="F1324" s="38">
        <v>0</v>
      </c>
      <c r="G1324" s="39">
        <f>VLOOKUP(C1324,'[14]Resumen Peso'!$B$1:$D$65536,3,0)*$C$14</f>
        <v>11573.693590247691</v>
      </c>
      <c r="H1324" s="46"/>
      <c r="I1324" s="41"/>
      <c r="J1324" s="42">
        <f>+VLOOKUP(C1324,'[14]Resumen Peso'!$B$1:$D$65536,3,0)</f>
        <v>8880.788382230312</v>
      </c>
    </row>
    <row r="1325" spans="1:10" x14ac:dyDescent="0.25">
      <c r="A1325" s="26"/>
      <c r="B1325" s="34">
        <f t="shared" si="20"/>
        <v>1309</v>
      </c>
      <c r="C1325" s="35" t="s">
        <v>1329</v>
      </c>
      <c r="D1325" s="36" t="str">
        <f>+"Torre de ángulo menor tipo A"&amp;IF(MID(C1325,3,3)="220","C",IF(MID(C1325,3,3)="138","S",""))&amp;IF(MID(C1325,10,1)="D",2,1)&amp;" (30°)Tipo A"&amp;IF(MID(C1325,3,3)="220","C",IF(MID(C1325,3,3)="138","S",""))&amp;IF(MID(C1325,10,1)="D",2,1)&amp;RIGHT(C1325,2)</f>
        <v>Torre de ángulo menor tipo AC1 (30°)Tipo AC1±0</v>
      </c>
      <c r="E1325" s="37" t="s">
        <v>2918</v>
      </c>
      <c r="F1325" s="38">
        <v>0</v>
      </c>
      <c r="G1325" s="39">
        <f>VLOOKUP(C1325,'[14]Resumen Peso'!$B$1:$D$65536,3,0)*$C$14</f>
        <v>12845.386892616747</v>
      </c>
      <c r="H1325" s="46"/>
      <c r="I1325" s="41"/>
      <c r="J1325" s="42">
        <f>+VLOOKUP(C1325,'[14]Resumen Peso'!$B$1:$D$65536,3,0)</f>
        <v>9856.5908792789251</v>
      </c>
    </row>
    <row r="1326" spans="1:10" x14ac:dyDescent="0.25">
      <c r="A1326" s="26"/>
      <c r="B1326" s="34">
        <f t="shared" si="20"/>
        <v>1310</v>
      </c>
      <c r="C1326" s="35" t="s">
        <v>1330</v>
      </c>
      <c r="D1326" s="36" t="str">
        <f>+"Torre de ángulo menor tipo A"&amp;IF(MID(C1326,3,3)="220","C",IF(MID(C1326,3,3)="138","S",""))&amp;IF(MID(C1326,10,1)="D",2,1)&amp;" (30°)Tipo A"&amp;IF(MID(C1326,3,3)="220","C",IF(MID(C1326,3,3)="138","S",""))&amp;IF(MID(C1326,10,1)="D",2,1)&amp;RIGHT(C1326,2)</f>
        <v>Torre de ángulo menor tipo AC1 (30°)Tipo AC1+3</v>
      </c>
      <c r="E1326" s="37" t="s">
        <v>2918</v>
      </c>
      <c r="F1326" s="38">
        <v>0</v>
      </c>
      <c r="G1326" s="39">
        <f>VLOOKUP(C1326,'[14]Resumen Peso'!$B$1:$D$65536,3,0)*$C$14</f>
        <v>14117.080194985805</v>
      </c>
      <c r="H1326" s="46"/>
      <c r="I1326" s="41"/>
      <c r="J1326" s="42">
        <f>+VLOOKUP(C1326,'[14]Resumen Peso'!$B$1:$D$65536,3,0)</f>
        <v>10832.393376327538</v>
      </c>
    </row>
    <row r="1327" spans="1:10" x14ac:dyDescent="0.25">
      <c r="A1327" s="26"/>
      <c r="B1327" s="34">
        <f t="shared" si="20"/>
        <v>1311</v>
      </c>
      <c r="C1327" s="35" t="s">
        <v>1331</v>
      </c>
      <c r="D1327" s="36" t="str">
        <f>+"Torre de ángulo mayor tipo B"&amp;IF(MID(C1327,3,3)="220","C",IF(MID(C1327,3,3)="138","S",""))&amp;IF(MID(C1327,10,1)="D",2,1)&amp;" (65°)Tipo B"&amp;IF(MID(C1327,3,3)="220","C",IF(MID(C1327,3,3)="138","S",""))&amp;IF(MID(C1327,10,1)="D",2,1)&amp;RIGHT(C1327,2)</f>
        <v>Torre de ángulo mayor tipo BC1 (65°)Tipo BC1-3</v>
      </c>
      <c r="E1327" s="37" t="s">
        <v>2918</v>
      </c>
      <c r="F1327" s="38">
        <v>0</v>
      </c>
      <c r="G1327" s="39">
        <f>VLOOKUP(C1327,'[14]Resumen Peso'!$B$1:$D$65536,3,0)*$C$14</f>
        <v>15618.603159637565</v>
      </c>
      <c r="H1327" s="46"/>
      <c r="I1327" s="41"/>
      <c r="J1327" s="42">
        <f>+VLOOKUP(C1327,'[14]Resumen Peso'!$B$1:$D$65536,3,0)</f>
        <v>11984.549997388212</v>
      </c>
    </row>
    <row r="1328" spans="1:10" x14ac:dyDescent="0.25">
      <c r="A1328" s="26"/>
      <c r="B1328" s="34">
        <f t="shared" si="20"/>
        <v>1312</v>
      </c>
      <c r="C1328" s="35" t="s">
        <v>1332</v>
      </c>
      <c r="D1328" s="36" t="str">
        <f>+"Torre de ángulo mayor tipo B"&amp;IF(MID(C1328,3,3)="220","C",IF(MID(C1328,3,3)="138","S",""))&amp;IF(MID(C1328,10,1)="D",2,1)&amp;" (65°)Tipo B"&amp;IF(MID(C1328,3,3)="220","C",IF(MID(C1328,3,3)="138","S",""))&amp;IF(MID(C1328,10,1)="D",2,1)&amp;RIGHT(C1328,2)</f>
        <v>Torre de ángulo mayor tipo BC1 (65°)Tipo BC1±0</v>
      </c>
      <c r="E1328" s="37" t="s">
        <v>2918</v>
      </c>
      <c r="F1328" s="38">
        <v>0</v>
      </c>
      <c r="G1328" s="39">
        <f>VLOOKUP(C1328,'[14]Resumen Peso'!$B$1:$D$65536,3,0)*$C$14</f>
        <v>17392.653852603078</v>
      </c>
      <c r="H1328" s="46"/>
      <c r="I1328" s="41"/>
      <c r="J1328" s="42">
        <f>+VLOOKUP(C1328,'[14]Resumen Peso'!$B$1:$D$65536,3,0)</f>
        <v>13345.824050543666</v>
      </c>
    </row>
    <row r="1329" spans="1:10" x14ac:dyDescent="0.25">
      <c r="A1329" s="26"/>
      <c r="B1329" s="34">
        <f t="shared" si="20"/>
        <v>1313</v>
      </c>
      <c r="C1329" s="35" t="s">
        <v>1333</v>
      </c>
      <c r="D1329" s="36" t="str">
        <f>+"Torre de ángulo mayor tipo B"&amp;IF(MID(C1329,3,3)="220","C",IF(MID(C1329,3,3)="138","S",""))&amp;IF(MID(C1329,10,1)="D",2,1)&amp;" (65°)Tipo B"&amp;IF(MID(C1329,3,3)="220","C",IF(MID(C1329,3,3)="138","S",""))&amp;IF(MID(C1329,10,1)="D",2,1)&amp;RIGHT(C1329,2)</f>
        <v>Torre de ángulo mayor tipo BC1 (65°)Tipo BC1+3</v>
      </c>
      <c r="E1329" s="37" t="s">
        <v>2918</v>
      </c>
      <c r="F1329" s="38">
        <v>0</v>
      </c>
      <c r="G1329" s="39">
        <f>VLOOKUP(C1329,'[14]Resumen Peso'!$B$1:$D$65536,3,0)*$C$14</f>
        <v>19479.772314915448</v>
      </c>
      <c r="H1329" s="46"/>
      <c r="I1329" s="41"/>
      <c r="J1329" s="42">
        <f>+VLOOKUP(C1329,'[14]Resumen Peso'!$B$1:$D$65536,3,0)</f>
        <v>14947.322936608907</v>
      </c>
    </row>
    <row r="1330" spans="1:10" x14ac:dyDescent="0.25">
      <c r="A1330" s="26"/>
      <c r="B1330" s="34">
        <f t="shared" si="20"/>
        <v>1314</v>
      </c>
      <c r="C1330" s="35" t="s">
        <v>1334</v>
      </c>
      <c r="D1330" s="36" t="str">
        <f>+"Torre de anclaje, retención intermedia y terminal (15°) Tipo R"&amp;IF(MID(C1330,3,3)="220","C",IF(MID(C1330,3,3)="138","S",""))&amp;IF(MID(C1330,10,1)="D",2,1)&amp;RIGHT(C1330,2)</f>
        <v>Torre de anclaje, retención intermedia y terminal (15°) Tipo RC1-3</v>
      </c>
      <c r="E1330" s="37" t="s">
        <v>2918</v>
      </c>
      <c r="F1330" s="38">
        <v>0</v>
      </c>
      <c r="G1330" s="39">
        <f>VLOOKUP(C1330,'[14]Resumen Peso'!$B$1:$D$65536,3,0)*$C$14</f>
        <v>20109.960341956816</v>
      </c>
      <c r="H1330" s="46"/>
      <c r="I1330" s="41"/>
      <c r="J1330" s="42">
        <f>+VLOOKUP(C1330,'[14]Resumen Peso'!$B$1:$D$65536,3,0)</f>
        <v>15430.882179432256</v>
      </c>
    </row>
    <row r="1331" spans="1:10" x14ac:dyDescent="0.25">
      <c r="A1331" s="26"/>
      <c r="B1331" s="34">
        <f t="shared" si="20"/>
        <v>1315</v>
      </c>
      <c r="C1331" s="35" t="s">
        <v>1335</v>
      </c>
      <c r="D1331" s="36" t="str">
        <f>+"Torre de anclaje, retención intermedia y terminal (15°) Tipo R"&amp;IF(MID(C1331,3,3)="220","C",IF(MID(C1331,3,3)="138","S",""))&amp;IF(MID(C1331,10,1)="D",2,1)&amp;RIGHT(C1331,2)</f>
        <v>Torre de anclaje, retención intermedia y terminal (15°) Tipo RC1±0</v>
      </c>
      <c r="E1331" s="37" t="s">
        <v>2918</v>
      </c>
      <c r="F1331" s="38">
        <v>0</v>
      </c>
      <c r="G1331" s="39">
        <f>VLOOKUP(C1331,'[14]Resumen Peso'!$B$1:$D$65536,3,0)*$C$14</f>
        <v>22419.130816005367</v>
      </c>
      <c r="H1331" s="46"/>
      <c r="I1331" s="41"/>
      <c r="J1331" s="42">
        <f>+VLOOKUP(C1331,'[14]Resumen Peso'!$B$1:$D$65536,3,0)</f>
        <v>17202.767201150786</v>
      </c>
    </row>
    <row r="1332" spans="1:10" x14ac:dyDescent="0.25">
      <c r="A1332" s="26"/>
      <c r="B1332" s="34">
        <f t="shared" si="20"/>
        <v>1316</v>
      </c>
      <c r="C1332" s="35" t="s">
        <v>1336</v>
      </c>
      <c r="D1332" s="36" t="str">
        <f>+"Torre de anclaje, retención intermedia y terminal (15°) Tipo R"&amp;IF(MID(C1332,3,3)="220","C",IF(MID(C1332,3,3)="138","S",""))&amp;IF(MID(C1332,10,1)="D",2,1)&amp;RIGHT(C1332,2)</f>
        <v>Torre de anclaje, retención intermedia y terminal (15°) Tipo RC1+3</v>
      </c>
      <c r="E1332" s="37" t="s">
        <v>2918</v>
      </c>
      <c r="F1332" s="38">
        <v>0</v>
      </c>
      <c r="G1332" s="39">
        <f>VLOOKUP(C1332,'[14]Resumen Peso'!$B$1:$D$65536,3,0)*$C$14</f>
        <v>24728.301290053922</v>
      </c>
      <c r="H1332" s="46"/>
      <c r="I1332" s="41"/>
      <c r="J1332" s="42">
        <f>+VLOOKUP(C1332,'[14]Resumen Peso'!$B$1:$D$65536,3,0)</f>
        <v>18974.652222869317</v>
      </c>
    </row>
    <row r="1333" spans="1:10" x14ac:dyDescent="0.25">
      <c r="A1333" s="26"/>
      <c r="B1333" s="34">
        <f t="shared" si="20"/>
        <v>1317</v>
      </c>
      <c r="C1333" s="35" t="s">
        <v>1337</v>
      </c>
      <c r="D1333" s="36" t="str">
        <f>+"Torre de suspensión tipo S"&amp;IF(MID(C1333,3,3)="220","C",IF(MID(C1333,3,3)="138","S",""))&amp;IF(MID(C1333,10,1)="D",2,1)&amp;" (5°)Tipo S"&amp;IF(MID(C1333,3,3)="220","C",IF(MID(C1333,3,3)="138","S",""))&amp;IF(MID(C1333,10,1)="D",2,1)&amp;RIGHT(C1333,2)</f>
        <v>Torre de suspensión tipo SC1 (5°)Tipo SC1-6</v>
      </c>
      <c r="E1333" s="37" t="s">
        <v>2918</v>
      </c>
      <c r="F1333" s="38">
        <v>0</v>
      </c>
      <c r="G1333" s="39">
        <f>VLOOKUP(C1333,'[14]Resumen Peso'!$B$1:$D$65536,3,0)*$C$14</f>
        <v>7091.2253963638541</v>
      </c>
      <c r="H1333" s="46"/>
      <c r="I1333" s="41"/>
      <c r="J1333" s="42">
        <f>+VLOOKUP(C1333,'[14]Resumen Peso'!$B$1:$D$65536,3,0)</f>
        <v>5441.2769462697433</v>
      </c>
    </row>
    <row r="1334" spans="1:10" x14ac:dyDescent="0.25">
      <c r="A1334" s="26"/>
      <c r="B1334" s="34">
        <f t="shared" si="20"/>
        <v>1318</v>
      </c>
      <c r="C1334" s="35" t="s">
        <v>1338</v>
      </c>
      <c r="D1334" s="36" t="str">
        <f>+"Torre de suspensión tipo S"&amp;IF(MID(C1334,3,3)="220","C",IF(MID(C1334,3,3)="138","S",""))&amp;IF(MID(C1334,10,1)="D",2,1)&amp;" (5°)Tipo S"&amp;IF(MID(C1334,3,3)="220","C",IF(MID(C1334,3,3)="138","S",""))&amp;IF(MID(C1334,10,1)="D",2,1)&amp;RIGHT(C1334,2)</f>
        <v>Torre de suspensión tipo SC1 (5°)Tipo SC1-3</v>
      </c>
      <c r="E1334" s="37" t="s">
        <v>2918</v>
      </c>
      <c r="F1334" s="38">
        <v>0</v>
      </c>
      <c r="G1334" s="39">
        <f>VLOOKUP(C1334,'[14]Resumen Peso'!$B$1:$D$65536,3,0)*$C$14</f>
        <v>8113.3840120559416</v>
      </c>
      <c r="H1334" s="46"/>
      <c r="I1334" s="41"/>
      <c r="J1334" s="42">
        <f>+VLOOKUP(C1334,'[14]Resumen Peso'!$B$1:$D$65536,3,0)</f>
        <v>6225.605154741058</v>
      </c>
    </row>
    <row r="1335" spans="1:10" x14ac:dyDescent="0.25">
      <c r="A1335" s="26"/>
      <c r="B1335" s="34">
        <f t="shared" si="20"/>
        <v>1319</v>
      </c>
      <c r="C1335" s="35" t="s">
        <v>1339</v>
      </c>
      <c r="D1335" s="36" t="str">
        <f>+"Torre de suspensión tipo S"&amp;IF(MID(C1335,3,3)="220","C",IF(MID(C1335,3,3)="138","S",""))&amp;IF(MID(C1335,10,1)="D",2,1)&amp;" (5°)Tipo S"&amp;IF(MID(C1335,3,3)="220","C",IF(MID(C1335,3,3)="138","S",""))&amp;IF(MID(C1335,10,1)="D",2,1)&amp;RIGHT(C1335,2)</f>
        <v>Torre de suspensión tipo SC1 (5°)Tipo SC1±0</v>
      </c>
      <c r="E1335" s="37" t="s">
        <v>2918</v>
      </c>
      <c r="F1335" s="38">
        <v>0</v>
      </c>
      <c r="G1335" s="39">
        <f>VLOOKUP(C1335,'[14]Resumen Peso'!$B$1:$D$65536,3,0)*$C$14</f>
        <v>9126.4162115364925</v>
      </c>
      <c r="H1335" s="46"/>
      <c r="I1335" s="41"/>
      <c r="J1335" s="42">
        <f>+VLOOKUP(C1335,'[14]Resumen Peso'!$B$1:$D$65536,3,0)</f>
        <v>7002.9304327795926</v>
      </c>
    </row>
    <row r="1336" spans="1:10" x14ac:dyDescent="0.25">
      <c r="A1336" s="26"/>
      <c r="B1336" s="34">
        <f t="shared" si="20"/>
        <v>1320</v>
      </c>
      <c r="C1336" s="35" t="s">
        <v>1340</v>
      </c>
      <c r="D1336" s="36" t="str">
        <f>+"Torre de suspensión tipo S"&amp;IF(MID(C1336,3,3)="220","C",IF(MID(C1336,3,3)="138","S",""))&amp;IF(MID(C1336,10,1)="D",2,1)&amp;" (5°)Tipo S"&amp;IF(MID(C1336,3,3)="220","C",IF(MID(C1336,3,3)="138","S",""))&amp;IF(MID(C1336,10,1)="D",2,1)&amp;RIGHT(C1336,2)</f>
        <v>Torre de suspensión tipo SC1 (5°)Tipo SC1+3</v>
      </c>
      <c r="E1336" s="37" t="s">
        <v>2918</v>
      </c>
      <c r="F1336" s="38">
        <v>0</v>
      </c>
      <c r="G1336" s="39">
        <f>VLOOKUP(C1336,'[14]Resumen Peso'!$B$1:$D$65536,3,0)*$C$14</f>
        <v>10130.321994805507</v>
      </c>
      <c r="H1336" s="46"/>
      <c r="I1336" s="41"/>
      <c r="J1336" s="42">
        <f>+VLOOKUP(C1336,'[14]Resumen Peso'!$B$1:$D$65536,3,0)</f>
        <v>7773.2527803853482</v>
      </c>
    </row>
    <row r="1337" spans="1:10" x14ac:dyDescent="0.25">
      <c r="A1337" s="26"/>
      <c r="B1337" s="34">
        <f t="shared" si="20"/>
        <v>1321</v>
      </c>
      <c r="C1337" s="35" t="s">
        <v>1341</v>
      </c>
      <c r="D1337" s="36" t="str">
        <f>+"Torre de suspensión tipo S"&amp;IF(MID(C1337,3,3)="220","C",IF(MID(C1337,3,3)="138","S",""))&amp;IF(MID(C1337,10,1)="D",2,1)&amp;" (5°)Tipo S"&amp;IF(MID(C1337,3,3)="220","C",IF(MID(C1337,3,3)="138","S",""))&amp;IF(MID(C1337,10,1)="D",2,1)&amp;RIGHT(C1337,2)</f>
        <v>Torre de suspensión tipo SC1 (5°)Tipo SC1+6</v>
      </c>
      <c r="E1337" s="37" t="s">
        <v>2918</v>
      </c>
      <c r="F1337" s="38">
        <v>0</v>
      </c>
      <c r="G1337" s="39">
        <f>VLOOKUP(C1337,'[14]Resumen Peso'!$B$1:$D$65536,3,0)*$C$14</f>
        <v>11134.227778074519</v>
      </c>
      <c r="H1337" s="46"/>
      <c r="I1337" s="41"/>
      <c r="J1337" s="42">
        <f>+VLOOKUP(C1337,'[14]Resumen Peso'!$B$1:$D$65536,3,0)</f>
        <v>8543.5751279911019</v>
      </c>
    </row>
    <row r="1338" spans="1:10" x14ac:dyDescent="0.25">
      <c r="A1338" s="26"/>
      <c r="B1338" s="34">
        <f t="shared" si="20"/>
        <v>1322</v>
      </c>
      <c r="C1338" s="35" t="s">
        <v>1342</v>
      </c>
      <c r="D1338" s="36" t="str">
        <f>+"Torre de ángulo menor tipo A"&amp;IF(MID(C1338,3,3)="220","C",IF(MID(C1338,3,3)="138","S",""))&amp;IF(MID(C1338,10,1)="D",2,1)&amp;" (30°)Tipo A"&amp;IF(MID(C1338,3,3)="220","C",IF(MID(C1338,3,3)="138","S",""))&amp;IF(MID(C1338,10,1)="D",2,1)&amp;RIGHT(C1338,2)</f>
        <v>Torre de ángulo menor tipo AC1 (30°)Tipo AC1-3</v>
      </c>
      <c r="E1338" s="37" t="s">
        <v>2918</v>
      </c>
      <c r="F1338" s="38">
        <v>0</v>
      </c>
      <c r="G1338" s="39">
        <f>VLOOKUP(C1338,'[14]Resumen Peso'!$B$1:$D$65536,3,0)*$C$14</f>
        <v>12482.363728010268</v>
      </c>
      <c r="H1338" s="46"/>
      <c r="I1338" s="41"/>
      <c r="J1338" s="42">
        <f>+VLOOKUP(C1338,'[14]Resumen Peso'!$B$1:$D$65536,3,0)</f>
        <v>9578.03400566044</v>
      </c>
    </row>
    <row r="1339" spans="1:10" x14ac:dyDescent="0.25">
      <c r="A1339" s="26"/>
      <c r="B1339" s="34">
        <f t="shared" si="20"/>
        <v>1323</v>
      </c>
      <c r="C1339" s="35" t="s">
        <v>1343</v>
      </c>
      <c r="D1339" s="36" t="str">
        <f>+"Torre de ángulo menor tipo A"&amp;IF(MID(C1339,3,3)="220","C",IF(MID(C1339,3,3)="138","S",""))&amp;IF(MID(C1339,10,1)="D",2,1)&amp;" (30°)Tipo A"&amp;IF(MID(C1339,3,3)="220","C",IF(MID(C1339,3,3)="138","S",""))&amp;IF(MID(C1339,10,1)="D",2,1)&amp;RIGHT(C1339,2)</f>
        <v>Torre de ángulo menor tipo AC1 (30°)Tipo AC1±0</v>
      </c>
      <c r="E1339" s="37" t="s">
        <v>2918</v>
      </c>
      <c r="F1339" s="38">
        <v>0</v>
      </c>
      <c r="G1339" s="39">
        <f>VLOOKUP(C1339,'[14]Resumen Peso'!$B$1:$D$65536,3,0)*$C$14</f>
        <v>13853.899809112396</v>
      </c>
      <c r="H1339" s="46"/>
      <c r="I1339" s="41"/>
      <c r="J1339" s="42">
        <f>+VLOOKUP(C1339,'[14]Resumen Peso'!$B$1:$D$65536,3,0)</f>
        <v>10630.448396959422</v>
      </c>
    </row>
    <row r="1340" spans="1:10" x14ac:dyDescent="0.25">
      <c r="A1340" s="26"/>
      <c r="B1340" s="34">
        <f t="shared" si="20"/>
        <v>1324</v>
      </c>
      <c r="C1340" s="35" t="s">
        <v>1344</v>
      </c>
      <c r="D1340" s="36" t="str">
        <f>+"Torre de ángulo menor tipo A"&amp;IF(MID(C1340,3,3)="220","C",IF(MID(C1340,3,3)="138","S",""))&amp;IF(MID(C1340,10,1)="D",2,1)&amp;" (30°)Tipo A"&amp;IF(MID(C1340,3,3)="220","C",IF(MID(C1340,3,3)="138","S",""))&amp;IF(MID(C1340,10,1)="D",2,1)&amp;RIGHT(C1340,2)</f>
        <v>Torre de ángulo menor tipo AC1 (30°)Tipo AC1+3</v>
      </c>
      <c r="E1340" s="37" t="s">
        <v>2918</v>
      </c>
      <c r="F1340" s="38">
        <v>0</v>
      </c>
      <c r="G1340" s="39">
        <f>VLOOKUP(C1340,'[14]Resumen Peso'!$B$1:$D$65536,3,0)*$C$14</f>
        <v>15225.435890214521</v>
      </c>
      <c r="H1340" s="46"/>
      <c r="I1340" s="41"/>
      <c r="J1340" s="42">
        <f>+VLOOKUP(C1340,'[14]Resumen Peso'!$B$1:$D$65536,3,0)</f>
        <v>11682.862788258404</v>
      </c>
    </row>
    <row r="1341" spans="1:10" x14ac:dyDescent="0.25">
      <c r="A1341" s="26"/>
      <c r="B1341" s="34">
        <f t="shared" si="20"/>
        <v>1325</v>
      </c>
      <c r="C1341" s="35" t="s">
        <v>1345</v>
      </c>
      <c r="D1341" s="36" t="str">
        <f>+"Torre de ángulo mayor tipo B"&amp;IF(MID(C1341,3,3)="220","C",IF(MID(C1341,3,3)="138","S",""))&amp;IF(MID(C1341,10,1)="D",2,1)&amp;" (65°)Tipo B"&amp;IF(MID(C1341,3,3)="220","C",IF(MID(C1341,3,3)="138","S",""))&amp;IF(MID(C1341,10,1)="D",2,1)&amp;RIGHT(C1341,2)</f>
        <v>Torre de ángulo mayor tipo BC1 (65°)Tipo BC1-3</v>
      </c>
      <c r="E1341" s="37" t="s">
        <v>2918</v>
      </c>
      <c r="F1341" s="38">
        <v>0</v>
      </c>
      <c r="G1341" s="39">
        <f>VLOOKUP(C1341,'[14]Resumen Peso'!$B$1:$D$65536,3,0)*$C$14</f>
        <v>16844.845946701291</v>
      </c>
      <c r="H1341" s="46"/>
      <c r="I1341" s="41"/>
      <c r="J1341" s="42">
        <f>+VLOOKUP(C1341,'[14]Resumen Peso'!$B$1:$D$65536,3,0)</f>
        <v>12925.477162275787</v>
      </c>
    </row>
    <row r="1342" spans="1:10" x14ac:dyDescent="0.25">
      <c r="A1342" s="26"/>
      <c r="B1342" s="34">
        <f t="shared" si="20"/>
        <v>1326</v>
      </c>
      <c r="C1342" s="35" t="s">
        <v>1346</v>
      </c>
      <c r="D1342" s="36" t="str">
        <f>+"Torre de ángulo mayor tipo B"&amp;IF(MID(C1342,3,3)="220","C",IF(MID(C1342,3,3)="138","S",""))&amp;IF(MID(C1342,10,1)="D",2,1)&amp;" (65°)Tipo B"&amp;IF(MID(C1342,3,3)="220","C",IF(MID(C1342,3,3)="138","S",""))&amp;IF(MID(C1342,10,1)="D",2,1)&amp;RIGHT(C1342,2)</f>
        <v>Torre de ángulo mayor tipo BC1 (65°)Tipo BC1±0</v>
      </c>
      <c r="E1342" s="37" t="s">
        <v>2918</v>
      </c>
      <c r="F1342" s="38">
        <v>0</v>
      </c>
      <c r="G1342" s="39">
        <f>VLOOKUP(C1342,'[14]Resumen Peso'!$B$1:$D$65536,3,0)*$C$14</f>
        <v>18758.180341538184</v>
      </c>
      <c r="H1342" s="46"/>
      <c r="I1342" s="41"/>
      <c r="J1342" s="42">
        <f>+VLOOKUP(C1342,'[14]Resumen Peso'!$B$1:$D$65536,3,0)</f>
        <v>14393.627129483059</v>
      </c>
    </row>
    <row r="1343" spans="1:10" x14ac:dyDescent="0.25">
      <c r="A1343" s="26"/>
      <c r="B1343" s="34">
        <f t="shared" si="20"/>
        <v>1327</v>
      </c>
      <c r="C1343" s="35" t="s">
        <v>1347</v>
      </c>
      <c r="D1343" s="36" t="str">
        <f>+"Torre de ángulo mayor tipo B"&amp;IF(MID(C1343,3,3)="220","C",IF(MID(C1343,3,3)="138","S",""))&amp;IF(MID(C1343,10,1)="D",2,1)&amp;" (65°)Tipo B"&amp;IF(MID(C1343,3,3)="220","C",IF(MID(C1343,3,3)="138","S",""))&amp;IF(MID(C1343,10,1)="D",2,1)&amp;RIGHT(C1343,2)</f>
        <v>Torre de ángulo mayor tipo BC1 (65°)Tipo BC1+3</v>
      </c>
      <c r="E1343" s="37" t="s">
        <v>2918</v>
      </c>
      <c r="F1343" s="38">
        <v>0</v>
      </c>
      <c r="G1343" s="39">
        <f>VLOOKUP(C1343,'[14]Resumen Peso'!$B$1:$D$65536,3,0)*$C$14</f>
        <v>21009.161982522768</v>
      </c>
      <c r="H1343" s="46"/>
      <c r="I1343" s="41"/>
      <c r="J1343" s="42">
        <f>+VLOOKUP(C1343,'[14]Resumen Peso'!$B$1:$D$65536,3,0)</f>
        <v>16120.862385021028</v>
      </c>
    </row>
    <row r="1344" spans="1:10" x14ac:dyDescent="0.25">
      <c r="A1344" s="26"/>
      <c r="B1344" s="34">
        <f t="shared" si="20"/>
        <v>1328</v>
      </c>
      <c r="C1344" s="35" t="s">
        <v>1348</v>
      </c>
      <c r="D1344" s="36" t="str">
        <f>+"Torre de anclaje, retención intermedia y terminal (15°) Tipo R"&amp;IF(MID(C1344,3,3)="220","C",IF(MID(C1344,3,3)="138","S",""))&amp;IF(MID(C1344,10,1)="D",2,1)&amp;RIGHT(C1344,2)</f>
        <v>Torre de anclaje, retención intermedia y terminal (15°) Tipo RC1-3</v>
      </c>
      <c r="E1344" s="37" t="s">
        <v>2918</v>
      </c>
      <c r="F1344" s="38">
        <v>0</v>
      </c>
      <c r="G1344" s="39">
        <f>VLOOKUP(C1344,'[14]Resumen Peso'!$B$1:$D$65536,3,0)*$C$14</f>
        <v>21688.827130837719</v>
      </c>
      <c r="H1344" s="46"/>
      <c r="I1344" s="41"/>
      <c r="J1344" s="42">
        <f>+VLOOKUP(C1344,'[14]Resumen Peso'!$B$1:$D$65536,3,0)</f>
        <v>16642.386676803584</v>
      </c>
    </row>
    <row r="1345" spans="1:10" x14ac:dyDescent="0.25">
      <c r="A1345" s="26"/>
      <c r="B1345" s="34">
        <f t="shared" si="20"/>
        <v>1329</v>
      </c>
      <c r="C1345" s="35" t="s">
        <v>1349</v>
      </c>
      <c r="D1345" s="36" t="str">
        <f>+"Torre de anclaje, retención intermedia y terminal (15°) Tipo R"&amp;IF(MID(C1345,3,3)="220","C",IF(MID(C1345,3,3)="138","S",""))&amp;IF(MID(C1345,10,1)="D",2,1)&amp;RIGHT(C1345,2)</f>
        <v>Torre de anclaje, retención intermedia y terminal (15°) Tipo RC1±0</v>
      </c>
      <c r="E1345" s="37" t="s">
        <v>2918</v>
      </c>
      <c r="F1345" s="38">
        <v>0</v>
      </c>
      <c r="G1345" s="39">
        <f>VLOOKUP(C1345,'[14]Resumen Peso'!$B$1:$D$65536,3,0)*$C$14</f>
        <v>24179.29446024272</v>
      </c>
      <c r="H1345" s="46"/>
      <c r="I1345" s="41"/>
      <c r="J1345" s="42">
        <f>+VLOOKUP(C1345,'[14]Resumen Peso'!$B$1:$D$65536,3,0)</f>
        <v>18553.385369903663</v>
      </c>
    </row>
    <row r="1346" spans="1:10" x14ac:dyDescent="0.25">
      <c r="A1346" s="26"/>
      <c r="B1346" s="34">
        <f t="shared" si="20"/>
        <v>1330</v>
      </c>
      <c r="C1346" s="35" t="s">
        <v>1350</v>
      </c>
      <c r="D1346" s="36" t="str">
        <f>+"Torre de anclaje, retención intermedia y terminal (15°) Tipo R"&amp;IF(MID(C1346,3,3)="220","C",IF(MID(C1346,3,3)="138","S",""))&amp;IF(MID(C1346,10,1)="D",2,1)&amp;RIGHT(C1346,2)</f>
        <v>Torre de anclaje, retención intermedia y terminal (15°) Tipo RC1+3</v>
      </c>
      <c r="E1346" s="37" t="s">
        <v>2918</v>
      </c>
      <c r="F1346" s="38">
        <v>0</v>
      </c>
      <c r="G1346" s="39">
        <f>VLOOKUP(C1346,'[14]Resumen Peso'!$B$1:$D$65536,3,0)*$C$14</f>
        <v>26669.76178964772</v>
      </c>
      <c r="H1346" s="46"/>
      <c r="I1346" s="41"/>
      <c r="J1346" s="42">
        <f>+VLOOKUP(C1346,'[14]Resumen Peso'!$B$1:$D$65536,3,0)</f>
        <v>20464.384063003741</v>
      </c>
    </row>
    <row r="1347" spans="1:10" x14ac:dyDescent="0.25">
      <c r="A1347" s="26"/>
      <c r="B1347" s="34">
        <f t="shared" si="20"/>
        <v>1331</v>
      </c>
      <c r="C1347" s="35" t="s">
        <v>1351</v>
      </c>
      <c r="D1347" s="36" t="str">
        <f>+"Torre de suspensión tipo S"&amp;IF(MID(C1347,3,3)="220","C",IF(MID(C1347,3,3)="138","S",""))&amp;IF(MID(C1347,10,1)="D",2,1)&amp;" (5°)Tipo S"&amp;IF(MID(C1347,3,3)="220","C",IF(MID(C1347,3,3)="138","S",""))&amp;IF(MID(C1347,10,1)="D",2,1)&amp;RIGHT(C1347,2)</f>
        <v>Torre de suspensión tipo SC1 (5°)Tipo SC1-6</v>
      </c>
      <c r="E1347" s="37" t="s">
        <v>2918</v>
      </c>
      <c r="F1347" s="38">
        <v>0</v>
      </c>
      <c r="G1347" s="39">
        <f>VLOOKUP(C1347,'[14]Resumen Peso'!$B$1:$D$65536,3,0)*$C$14</f>
        <v>5146.3559627354052</v>
      </c>
      <c r="H1347" s="46"/>
      <c r="I1347" s="41"/>
      <c r="J1347" s="42">
        <f>+VLOOKUP(C1347,'[14]Resumen Peso'!$B$1:$D$65536,3,0)</f>
        <v>3948.9293446643051</v>
      </c>
    </row>
    <row r="1348" spans="1:10" x14ac:dyDescent="0.25">
      <c r="A1348" s="26"/>
      <c r="B1348" s="34">
        <f t="shared" si="20"/>
        <v>1332</v>
      </c>
      <c r="C1348" s="35" t="s">
        <v>1352</v>
      </c>
      <c r="D1348" s="36" t="str">
        <f>+"Torre de suspensión tipo S"&amp;IF(MID(C1348,3,3)="220","C",IF(MID(C1348,3,3)="138","S",""))&amp;IF(MID(C1348,10,1)="D",2,1)&amp;" (5°)Tipo S"&amp;IF(MID(C1348,3,3)="220","C",IF(MID(C1348,3,3)="138","S",""))&amp;IF(MID(C1348,10,1)="D",2,1)&amp;RIGHT(C1348,2)</f>
        <v>Torre de suspensión tipo SC1 (5°)Tipo SC1-3</v>
      </c>
      <c r="E1348" s="37" t="s">
        <v>2918</v>
      </c>
      <c r="F1348" s="38">
        <v>0</v>
      </c>
      <c r="G1348" s="39">
        <f>VLOOKUP(C1348,'[14]Resumen Peso'!$B$1:$D$65536,3,0)*$C$14</f>
        <v>5888.1730384450129</v>
      </c>
      <c r="H1348" s="46"/>
      <c r="I1348" s="41"/>
      <c r="J1348" s="42">
        <f>+VLOOKUP(C1348,'[14]Resumen Peso'!$B$1:$D$65536,3,0)</f>
        <v>4518.1443853366372</v>
      </c>
    </row>
    <row r="1349" spans="1:10" x14ac:dyDescent="0.25">
      <c r="A1349" s="26"/>
      <c r="B1349" s="34">
        <f t="shared" si="20"/>
        <v>1333</v>
      </c>
      <c r="C1349" s="35" t="s">
        <v>1353</v>
      </c>
      <c r="D1349" s="36" t="str">
        <f>+"Torre de suspensión tipo S"&amp;IF(MID(C1349,3,3)="220","C",IF(MID(C1349,3,3)="138","S",""))&amp;IF(MID(C1349,10,1)="D",2,1)&amp;" (5°)Tipo S"&amp;IF(MID(C1349,3,3)="220","C",IF(MID(C1349,3,3)="138","S",""))&amp;IF(MID(C1349,10,1)="D",2,1)&amp;RIGHT(C1349,2)</f>
        <v>Torre de suspensión tipo SC1 (5°)Tipo SC1±0</v>
      </c>
      <c r="E1349" s="37" t="s">
        <v>2918</v>
      </c>
      <c r="F1349" s="38">
        <v>0</v>
      </c>
      <c r="G1349" s="39">
        <f>VLOOKUP(C1349,'[14]Resumen Peso'!$B$1:$D$65536,3,0)*$C$14</f>
        <v>6623.3667474072136</v>
      </c>
      <c r="H1349" s="46"/>
      <c r="I1349" s="41"/>
      <c r="J1349" s="42">
        <f>+VLOOKUP(C1349,'[14]Resumen Peso'!$B$1:$D$65536,3,0)</f>
        <v>5082.2771488601093</v>
      </c>
    </row>
    <row r="1350" spans="1:10" x14ac:dyDescent="0.25">
      <c r="A1350" s="26"/>
      <c r="B1350" s="34">
        <f t="shared" si="20"/>
        <v>1334</v>
      </c>
      <c r="C1350" s="35" t="s">
        <v>1354</v>
      </c>
      <c r="D1350" s="36" t="str">
        <f>+"Torre de suspensión tipo S"&amp;IF(MID(C1350,3,3)="220","C",IF(MID(C1350,3,3)="138","S",""))&amp;IF(MID(C1350,10,1)="D",2,1)&amp;" (5°)Tipo S"&amp;IF(MID(C1350,3,3)="220","C",IF(MID(C1350,3,3)="138","S",""))&amp;IF(MID(C1350,10,1)="D",2,1)&amp;RIGHT(C1350,2)</f>
        <v>Torre de suspensión tipo SC1 (5°)Tipo SC1+3</v>
      </c>
      <c r="E1350" s="37" t="s">
        <v>2918</v>
      </c>
      <c r="F1350" s="38">
        <v>0</v>
      </c>
      <c r="G1350" s="39">
        <f>VLOOKUP(C1350,'[14]Resumen Peso'!$B$1:$D$65536,3,0)*$C$14</f>
        <v>7351.937089622008</v>
      </c>
      <c r="H1350" s="46"/>
      <c r="I1350" s="41"/>
      <c r="J1350" s="42">
        <f>+VLOOKUP(C1350,'[14]Resumen Peso'!$B$1:$D$65536,3,0)</f>
        <v>5641.327635234722</v>
      </c>
    </row>
    <row r="1351" spans="1:10" x14ac:dyDescent="0.25">
      <c r="A1351" s="26"/>
      <c r="B1351" s="34">
        <f t="shared" si="20"/>
        <v>1335</v>
      </c>
      <c r="C1351" s="35" t="s">
        <v>1355</v>
      </c>
      <c r="D1351" s="36" t="str">
        <f>+"Torre de suspensión tipo S"&amp;IF(MID(C1351,3,3)="220","C",IF(MID(C1351,3,3)="138","S",""))&amp;IF(MID(C1351,10,1)="D",2,1)&amp;" (5°)Tipo S"&amp;IF(MID(C1351,3,3)="220","C",IF(MID(C1351,3,3)="138","S",""))&amp;IF(MID(C1351,10,1)="D",2,1)&amp;RIGHT(C1351,2)</f>
        <v>Torre de suspensión tipo SC1 (5°)Tipo SC1+6</v>
      </c>
      <c r="E1351" s="37" t="s">
        <v>2918</v>
      </c>
      <c r="F1351" s="38">
        <v>0</v>
      </c>
      <c r="G1351" s="39">
        <f>VLOOKUP(C1351,'[14]Resumen Peso'!$B$1:$D$65536,3,0)*$C$14</f>
        <v>8080.5074318367997</v>
      </c>
      <c r="H1351" s="46"/>
      <c r="I1351" s="41"/>
      <c r="J1351" s="42">
        <f>+VLOOKUP(C1351,'[14]Resumen Peso'!$B$1:$D$65536,3,0)</f>
        <v>6200.378121609333</v>
      </c>
    </row>
    <row r="1352" spans="1:10" x14ac:dyDescent="0.25">
      <c r="A1352" s="26"/>
      <c r="B1352" s="34">
        <f t="shared" si="20"/>
        <v>1336</v>
      </c>
      <c r="C1352" s="35" t="s">
        <v>1356</v>
      </c>
      <c r="D1352" s="36" t="str">
        <f>+"Torre de ángulo menor tipo A"&amp;IF(MID(C1352,3,3)="220","C",IF(MID(C1352,3,3)="138","S",""))&amp;IF(MID(C1352,10,1)="D",2,1)&amp;" (30°)Tipo A"&amp;IF(MID(C1352,3,3)="220","C",IF(MID(C1352,3,3)="138","S",""))&amp;IF(MID(C1352,10,1)="D",2,1)&amp;RIGHT(C1352,2)</f>
        <v>Torre de ángulo menor tipo AC1 (30°)Tipo AC1-3</v>
      </c>
      <c r="E1352" s="37" t="s">
        <v>2918</v>
      </c>
      <c r="F1352" s="38">
        <v>0</v>
      </c>
      <c r="G1352" s="39">
        <f>VLOOKUP(C1352,'[14]Resumen Peso'!$B$1:$D$65536,3,0)*$C$14</f>
        <v>9058.8979210303005</v>
      </c>
      <c r="H1352" s="46"/>
      <c r="I1352" s="41"/>
      <c r="J1352" s="42">
        <f>+VLOOKUP(C1352,'[14]Resumen Peso'!$B$1:$D$65536,3,0)</f>
        <v>6951.1219374846514</v>
      </c>
    </row>
    <row r="1353" spans="1:10" x14ac:dyDescent="0.25">
      <c r="A1353" s="26"/>
      <c r="B1353" s="34">
        <f t="shared" si="20"/>
        <v>1337</v>
      </c>
      <c r="C1353" s="35" t="s">
        <v>1357</v>
      </c>
      <c r="D1353" s="36" t="str">
        <f>+"Torre de ángulo menor tipo A"&amp;IF(MID(C1353,3,3)="220","C",IF(MID(C1353,3,3)="138","S",""))&amp;IF(MID(C1353,10,1)="D",2,1)&amp;" (30°)Tipo A"&amp;IF(MID(C1353,3,3)="220","C",IF(MID(C1353,3,3)="138","S",""))&amp;IF(MID(C1353,10,1)="D",2,1)&amp;RIGHT(C1353,2)</f>
        <v>Torre de ángulo menor tipo AC1 (30°)Tipo AC1±0</v>
      </c>
      <c r="E1353" s="37" t="s">
        <v>2918</v>
      </c>
      <c r="F1353" s="38">
        <v>0</v>
      </c>
      <c r="G1353" s="39">
        <f>VLOOKUP(C1353,'[14]Resumen Peso'!$B$1:$D$65536,3,0)*$C$14</f>
        <v>10054.27072256415</v>
      </c>
      <c r="H1353" s="46"/>
      <c r="I1353" s="41"/>
      <c r="J1353" s="42">
        <f>+VLOOKUP(C1353,'[14]Resumen Peso'!$B$1:$D$65536,3,0)</f>
        <v>7714.8967119696463</v>
      </c>
    </row>
    <row r="1354" spans="1:10" x14ac:dyDescent="0.25">
      <c r="A1354" s="26"/>
      <c r="B1354" s="34">
        <f t="shared" si="20"/>
        <v>1338</v>
      </c>
      <c r="C1354" s="35" t="s">
        <v>1358</v>
      </c>
      <c r="D1354" s="36" t="str">
        <f>+"Torre de ángulo menor tipo A"&amp;IF(MID(C1354,3,3)="220","C",IF(MID(C1354,3,3)="138","S",""))&amp;IF(MID(C1354,10,1)="D",2,1)&amp;" (30°)Tipo A"&amp;IF(MID(C1354,3,3)="220","C",IF(MID(C1354,3,3)="138","S",""))&amp;IF(MID(C1354,10,1)="D",2,1)&amp;RIGHT(C1354,2)</f>
        <v>Torre de ángulo menor tipo AC1 (30°)Tipo AC1+3</v>
      </c>
      <c r="E1354" s="37" t="s">
        <v>2918</v>
      </c>
      <c r="F1354" s="38">
        <v>0</v>
      </c>
      <c r="G1354" s="39">
        <f>VLOOKUP(C1354,'[14]Resumen Peso'!$B$1:$D$65536,3,0)*$C$14</f>
        <v>11049.643524098001</v>
      </c>
      <c r="H1354" s="46"/>
      <c r="I1354" s="41"/>
      <c r="J1354" s="42">
        <f>+VLOOKUP(C1354,'[14]Resumen Peso'!$B$1:$D$65536,3,0)</f>
        <v>8478.6714864546411</v>
      </c>
    </row>
    <row r="1355" spans="1:10" x14ac:dyDescent="0.25">
      <c r="A1355" s="26"/>
      <c r="B1355" s="34">
        <f t="shared" si="20"/>
        <v>1339</v>
      </c>
      <c r="C1355" s="35" t="s">
        <v>1359</v>
      </c>
      <c r="D1355" s="36" t="str">
        <f>+"Torre de ángulo mayor tipo B"&amp;IF(MID(C1355,3,3)="220","C",IF(MID(C1355,3,3)="138","S",""))&amp;IF(MID(C1355,10,1)="D",2,1)&amp;" (65°)Tipo B"&amp;IF(MID(C1355,3,3)="220","C",IF(MID(C1355,3,3)="138","S",""))&amp;IF(MID(C1355,10,1)="D",2,1)&amp;RIGHT(C1355,2)</f>
        <v>Torre de ángulo mayor tipo BC1 (65°)Tipo BC1-3</v>
      </c>
      <c r="E1355" s="37" t="s">
        <v>2918</v>
      </c>
      <c r="F1355" s="38">
        <v>0</v>
      </c>
      <c r="G1355" s="39">
        <f>VLOOKUP(C1355,'[14]Resumen Peso'!$B$1:$D$65536,3,0)*$C$14</f>
        <v>12224.907337399971</v>
      </c>
      <c r="H1355" s="46"/>
      <c r="I1355" s="41"/>
      <c r="J1355" s="42">
        <f>+VLOOKUP(C1355,'[14]Resumen Peso'!$B$1:$D$65536,3,0)</f>
        <v>9380.4811929101979</v>
      </c>
    </row>
    <row r="1356" spans="1:10" x14ac:dyDescent="0.25">
      <c r="A1356" s="26"/>
      <c r="B1356" s="34">
        <f t="shared" si="20"/>
        <v>1340</v>
      </c>
      <c r="C1356" s="35" t="s">
        <v>1360</v>
      </c>
      <c r="D1356" s="36" t="str">
        <f>+"Torre de ángulo mayor tipo B"&amp;IF(MID(C1356,3,3)="220","C",IF(MID(C1356,3,3)="138","S",""))&amp;IF(MID(C1356,10,1)="D",2,1)&amp;" (65°)Tipo B"&amp;IF(MID(C1356,3,3)="220","C",IF(MID(C1356,3,3)="138","S",""))&amp;IF(MID(C1356,10,1)="D",2,1)&amp;RIGHT(C1356,2)</f>
        <v>Torre de ángulo mayor tipo BC1 (65°)Tipo BC1±0</v>
      </c>
      <c r="E1356" s="37" t="s">
        <v>2918</v>
      </c>
      <c r="F1356" s="38">
        <v>0</v>
      </c>
      <c r="G1356" s="39">
        <f>VLOOKUP(C1356,'[14]Resumen Peso'!$B$1:$D$65536,3,0)*$C$14</f>
        <v>13613.482558351861</v>
      </c>
      <c r="H1356" s="46"/>
      <c r="I1356" s="41"/>
      <c r="J1356" s="42">
        <f>+VLOOKUP(C1356,'[14]Resumen Peso'!$B$1:$D$65536,3,0)</f>
        <v>10445.970148006902</v>
      </c>
    </row>
    <row r="1357" spans="1:10" x14ac:dyDescent="0.25">
      <c r="A1357" s="26"/>
      <c r="B1357" s="34">
        <f t="shared" si="20"/>
        <v>1341</v>
      </c>
      <c r="C1357" s="35" t="s">
        <v>1361</v>
      </c>
      <c r="D1357" s="36" t="str">
        <f>+"Torre de ángulo mayor tipo B"&amp;IF(MID(C1357,3,3)="220","C",IF(MID(C1357,3,3)="138","S",""))&amp;IF(MID(C1357,10,1)="D",2,1)&amp;" (65°)Tipo B"&amp;IF(MID(C1357,3,3)="220","C",IF(MID(C1357,3,3)="138","S",""))&amp;IF(MID(C1357,10,1)="D",2,1)&amp;RIGHT(C1357,2)</f>
        <v>Torre de ángulo mayor tipo BC1 (65°)Tipo BC1+3</v>
      </c>
      <c r="E1357" s="37" t="s">
        <v>2918</v>
      </c>
      <c r="F1357" s="38">
        <v>0</v>
      </c>
      <c r="G1357" s="39">
        <f>VLOOKUP(C1357,'[14]Resumen Peso'!$B$1:$D$65536,3,0)*$C$14</f>
        <v>15247.100465354086</v>
      </c>
      <c r="H1357" s="46"/>
      <c r="I1357" s="41"/>
      <c r="J1357" s="42">
        <f>+VLOOKUP(C1357,'[14]Resumen Peso'!$B$1:$D$65536,3,0)</f>
        <v>11699.486565767731</v>
      </c>
    </row>
    <row r="1358" spans="1:10" x14ac:dyDescent="0.25">
      <c r="A1358" s="26"/>
      <c r="B1358" s="34">
        <f t="shared" si="20"/>
        <v>1342</v>
      </c>
      <c r="C1358" s="35" t="s">
        <v>1362</v>
      </c>
      <c r="D1358" s="36" t="str">
        <f>+"Torre de anclaje, retención intermedia y terminal (15°) Tipo R"&amp;IF(MID(C1358,3,3)="220","C",IF(MID(C1358,3,3)="138","S",""))&amp;IF(MID(C1358,10,1)="D",2,1)&amp;RIGHT(C1358,2)</f>
        <v>Torre de anclaje, retención intermedia y terminal (15°) Tipo RC1-3</v>
      </c>
      <c r="E1358" s="37" t="s">
        <v>2918</v>
      </c>
      <c r="F1358" s="38">
        <v>0</v>
      </c>
      <c r="G1358" s="39">
        <f>VLOOKUP(C1358,'[14]Resumen Peso'!$B$1:$D$65536,3,0)*$C$14</f>
        <v>15740.357778890844</v>
      </c>
      <c r="H1358" s="46"/>
      <c r="I1358" s="41"/>
      <c r="J1358" s="42">
        <f>+VLOOKUP(C1358,'[14]Resumen Peso'!$B$1:$D$65536,3,0)</f>
        <v>12077.975402140462</v>
      </c>
    </row>
    <row r="1359" spans="1:10" x14ac:dyDescent="0.25">
      <c r="A1359" s="26"/>
      <c r="B1359" s="34">
        <f t="shared" si="20"/>
        <v>1343</v>
      </c>
      <c r="C1359" s="35" t="s">
        <v>1363</v>
      </c>
      <c r="D1359" s="36" t="str">
        <f>+"Torre de anclaje, retención intermedia y terminal (15°) Tipo R"&amp;IF(MID(C1359,3,3)="220","C",IF(MID(C1359,3,3)="138","S",""))&amp;IF(MID(C1359,10,1)="D",2,1)&amp;RIGHT(C1359,2)</f>
        <v>Torre de anclaje, retención intermedia y terminal (15°) Tipo RC1±0</v>
      </c>
      <c r="E1359" s="37" t="s">
        <v>2918</v>
      </c>
      <c r="F1359" s="38">
        <v>0</v>
      </c>
      <c r="G1359" s="39">
        <f>VLOOKUP(C1359,'[14]Resumen Peso'!$B$1:$D$65536,3,0)*$C$14</f>
        <v>17547.779017715548</v>
      </c>
      <c r="H1359" s="46"/>
      <c r="I1359" s="41"/>
      <c r="J1359" s="42">
        <f>+VLOOKUP(C1359,'[14]Resumen Peso'!$B$1:$D$65536,3,0)</f>
        <v>13464.855520780895</v>
      </c>
    </row>
    <row r="1360" spans="1:10" x14ac:dyDescent="0.25">
      <c r="A1360" s="26"/>
      <c r="B1360" s="34">
        <f t="shared" si="20"/>
        <v>1344</v>
      </c>
      <c r="C1360" s="35" t="s">
        <v>1364</v>
      </c>
      <c r="D1360" s="36" t="str">
        <f>+"Torre de anclaje, retención intermedia y terminal (15°) Tipo R"&amp;IF(MID(C1360,3,3)="220","C",IF(MID(C1360,3,3)="138","S",""))&amp;IF(MID(C1360,10,1)="D",2,1)&amp;RIGHT(C1360,2)</f>
        <v>Torre de anclaje, retención intermedia y terminal (15°) Tipo RC1+3</v>
      </c>
      <c r="E1360" s="37" t="s">
        <v>2918</v>
      </c>
      <c r="F1360" s="38">
        <v>0</v>
      </c>
      <c r="G1360" s="39">
        <f>VLOOKUP(C1360,'[14]Resumen Peso'!$B$1:$D$65536,3,0)*$C$14</f>
        <v>19355.200256540247</v>
      </c>
      <c r="H1360" s="46"/>
      <c r="I1360" s="41"/>
      <c r="J1360" s="42">
        <f>+VLOOKUP(C1360,'[14]Resumen Peso'!$B$1:$D$65536,3,0)</f>
        <v>14851.735639421328</v>
      </c>
    </row>
    <row r="1361" spans="1:10" x14ac:dyDescent="0.25">
      <c r="A1361" s="26"/>
      <c r="B1361" s="34">
        <f t="shared" si="20"/>
        <v>1345</v>
      </c>
      <c r="C1361" s="35" t="s">
        <v>1365</v>
      </c>
      <c r="D1361" s="36" t="str">
        <f>+"Torre de suspensión tipo S"&amp;IF(MID(C1361,3,3)="220","C",IF(MID(C1361,3,3)="138","S",""))&amp;IF(MID(C1361,10,1)="D",2,1)&amp;" (5°)Tipo S"&amp;IF(MID(C1361,3,3)="220","C",IF(MID(C1361,3,3)="138","S",""))&amp;IF(MID(C1361,10,1)="D",2,1)&amp;RIGHT(C1361,2)</f>
        <v>Torre de suspensión tipo SC1 (5°)Tipo SC1-6</v>
      </c>
      <c r="E1361" s="37" t="s">
        <v>2918</v>
      </c>
      <c r="F1361" s="38">
        <v>0</v>
      </c>
      <c r="G1361" s="39">
        <f>VLOOKUP(C1361,'[14]Resumen Peso'!$B$1:$D$65536,3,0)*$C$14</f>
        <v>5178.6676793059951</v>
      </c>
      <c r="H1361" s="46"/>
      <c r="I1361" s="41"/>
      <c r="J1361" s="42">
        <f>+VLOOKUP(C1361,'[14]Resumen Peso'!$B$1:$D$65536,3,0)</f>
        <v>3973.7229436042153</v>
      </c>
    </row>
    <row r="1362" spans="1:10" x14ac:dyDescent="0.25">
      <c r="A1362" s="26"/>
      <c r="B1362" s="34">
        <f t="shared" ref="B1362:B1425" si="21">1+B1361</f>
        <v>1346</v>
      </c>
      <c r="C1362" s="35" t="s">
        <v>1366</v>
      </c>
      <c r="D1362" s="36" t="str">
        <f>+"Torre de suspensión tipo S"&amp;IF(MID(C1362,3,3)="220","C",IF(MID(C1362,3,3)="138","S",""))&amp;IF(MID(C1362,10,1)="D",2,1)&amp;" (5°)Tipo S"&amp;IF(MID(C1362,3,3)="220","C",IF(MID(C1362,3,3)="138","S",""))&amp;IF(MID(C1362,10,1)="D",2,1)&amp;RIGHT(C1362,2)</f>
        <v>Torre de suspensión tipo SC1 (5°)Tipo SC1-3</v>
      </c>
      <c r="E1362" s="37" t="s">
        <v>2918</v>
      </c>
      <c r="F1362" s="38">
        <v>0</v>
      </c>
      <c r="G1362" s="39">
        <f>VLOOKUP(C1362,'[14]Resumen Peso'!$B$1:$D$65536,3,0)*$C$14</f>
        <v>5925.1422997464979</v>
      </c>
      <c r="H1362" s="46"/>
      <c r="I1362" s="41"/>
      <c r="J1362" s="42">
        <f>+VLOOKUP(C1362,'[14]Resumen Peso'!$B$1:$D$65536,3,0)</f>
        <v>4546.5118363759939</v>
      </c>
    </row>
    <row r="1363" spans="1:10" x14ac:dyDescent="0.25">
      <c r="A1363" s="26"/>
      <c r="B1363" s="34">
        <f t="shared" si="21"/>
        <v>1347</v>
      </c>
      <c r="C1363" s="35" t="s">
        <v>1367</v>
      </c>
      <c r="D1363" s="36" t="str">
        <f>+"Torre de suspensión tipo S"&amp;IF(MID(C1363,3,3)="220","C",IF(MID(C1363,3,3)="138","S",""))&amp;IF(MID(C1363,10,1)="D",2,1)&amp;" (5°)Tipo S"&amp;IF(MID(C1363,3,3)="220","C",IF(MID(C1363,3,3)="138","S",""))&amp;IF(MID(C1363,10,1)="D",2,1)&amp;RIGHT(C1363,2)</f>
        <v>Torre de suspensión tipo SC1 (5°)Tipo SC1±0</v>
      </c>
      <c r="E1363" s="37" t="s">
        <v>2918</v>
      </c>
      <c r="F1363" s="38">
        <v>0</v>
      </c>
      <c r="G1363" s="39">
        <f>VLOOKUP(C1363,'[14]Resumen Peso'!$B$1:$D$65536,3,0)*$C$14</f>
        <v>6664.9519682187829</v>
      </c>
      <c r="H1363" s="46"/>
      <c r="I1363" s="41"/>
      <c r="J1363" s="42">
        <f>+VLOOKUP(C1363,'[14]Resumen Peso'!$B$1:$D$65536,3,0)</f>
        <v>5114.1865426051672</v>
      </c>
    </row>
    <row r="1364" spans="1:10" x14ac:dyDescent="0.25">
      <c r="A1364" s="26"/>
      <c r="B1364" s="34">
        <f t="shared" si="21"/>
        <v>1348</v>
      </c>
      <c r="C1364" s="35" t="s">
        <v>1368</v>
      </c>
      <c r="D1364" s="36" t="str">
        <f>+"Torre de suspensión tipo S"&amp;IF(MID(C1364,3,3)="220","C",IF(MID(C1364,3,3)="138","S",""))&amp;IF(MID(C1364,10,1)="D",2,1)&amp;" (5°)Tipo S"&amp;IF(MID(C1364,3,3)="220","C",IF(MID(C1364,3,3)="138","S",""))&amp;IF(MID(C1364,10,1)="D",2,1)&amp;RIGHT(C1364,2)</f>
        <v>Torre de suspensión tipo SC1 (5°)Tipo SC1+3</v>
      </c>
      <c r="E1364" s="37" t="s">
        <v>2918</v>
      </c>
      <c r="F1364" s="38">
        <v>0</v>
      </c>
      <c r="G1364" s="39">
        <f>VLOOKUP(C1364,'[14]Resumen Peso'!$B$1:$D$65536,3,0)*$C$14</f>
        <v>7398.0966847228501</v>
      </c>
      <c r="H1364" s="46"/>
      <c r="I1364" s="41"/>
      <c r="J1364" s="42">
        <f>+VLOOKUP(C1364,'[14]Resumen Peso'!$B$1:$D$65536,3,0)</f>
        <v>5676.7470622917363</v>
      </c>
    </row>
    <row r="1365" spans="1:10" x14ac:dyDescent="0.25">
      <c r="A1365" s="26"/>
      <c r="B1365" s="34">
        <f t="shared" si="21"/>
        <v>1349</v>
      </c>
      <c r="C1365" s="35" t="s">
        <v>1369</v>
      </c>
      <c r="D1365" s="36" t="str">
        <f>+"Torre de suspensión tipo S"&amp;IF(MID(C1365,3,3)="220","C",IF(MID(C1365,3,3)="138","S",""))&amp;IF(MID(C1365,10,1)="D",2,1)&amp;" (5°)Tipo S"&amp;IF(MID(C1365,3,3)="220","C",IF(MID(C1365,3,3)="138","S",""))&amp;IF(MID(C1365,10,1)="D",2,1)&amp;RIGHT(C1365,2)</f>
        <v>Torre de suspensión tipo SC1 (5°)Tipo SC1+6</v>
      </c>
      <c r="E1365" s="37" t="s">
        <v>2918</v>
      </c>
      <c r="F1365" s="38">
        <v>0</v>
      </c>
      <c r="G1365" s="39">
        <f>VLOOKUP(C1365,'[14]Resumen Peso'!$B$1:$D$65536,3,0)*$C$14</f>
        <v>8131.2414012269146</v>
      </c>
      <c r="H1365" s="46"/>
      <c r="I1365" s="41"/>
      <c r="J1365" s="42">
        <f>+VLOOKUP(C1365,'[14]Resumen Peso'!$B$1:$D$65536,3,0)</f>
        <v>6239.3075819783035</v>
      </c>
    </row>
    <row r="1366" spans="1:10" x14ac:dyDescent="0.25">
      <c r="A1366" s="26"/>
      <c r="B1366" s="34">
        <f t="shared" si="21"/>
        <v>1350</v>
      </c>
      <c r="C1366" s="35" t="s">
        <v>1370</v>
      </c>
      <c r="D1366" s="36" t="str">
        <f>+"Torre de ángulo menor tipo A"&amp;IF(MID(C1366,3,3)="220","C",IF(MID(C1366,3,3)="138","S",""))&amp;IF(MID(C1366,10,1)="D",2,1)&amp;" (30°)Tipo A"&amp;IF(MID(C1366,3,3)="220","C",IF(MID(C1366,3,3)="138","S",""))&amp;IF(MID(C1366,10,1)="D",2,1)&amp;RIGHT(C1366,2)</f>
        <v>Torre de ángulo menor tipo AC1 (30°)Tipo AC1-3</v>
      </c>
      <c r="E1366" s="37" t="s">
        <v>2918</v>
      </c>
      <c r="F1366" s="38">
        <v>0</v>
      </c>
      <c r="G1366" s="39">
        <f>VLOOKUP(C1366,'[14]Resumen Peso'!$B$1:$D$65536,3,0)*$C$14</f>
        <v>9115.7747760682578</v>
      </c>
      <c r="H1366" s="46"/>
      <c r="I1366" s="41"/>
      <c r="J1366" s="42">
        <f>+VLOOKUP(C1366,'[14]Resumen Peso'!$B$1:$D$65536,3,0)</f>
        <v>6994.7649896788544</v>
      </c>
    </row>
    <row r="1367" spans="1:10" x14ac:dyDescent="0.25">
      <c r="A1367" s="26"/>
      <c r="B1367" s="34">
        <f t="shared" si="21"/>
        <v>1351</v>
      </c>
      <c r="C1367" s="35" t="s">
        <v>1371</v>
      </c>
      <c r="D1367" s="36" t="str">
        <f>+"Torre de ángulo menor tipo A"&amp;IF(MID(C1367,3,3)="220","C",IF(MID(C1367,3,3)="138","S",""))&amp;IF(MID(C1367,10,1)="D",2,1)&amp;" (30°)Tipo A"&amp;IF(MID(C1367,3,3)="220","C",IF(MID(C1367,3,3)="138","S",""))&amp;IF(MID(C1367,10,1)="D",2,1)&amp;RIGHT(C1367,2)</f>
        <v>Torre de ángulo menor tipo AC1 (30°)Tipo AC1±0</v>
      </c>
      <c r="E1367" s="37" t="s">
        <v>2918</v>
      </c>
      <c r="F1367" s="38">
        <v>0</v>
      </c>
      <c r="G1367" s="39">
        <f>VLOOKUP(C1367,'[14]Resumen Peso'!$B$1:$D$65536,3,0)*$C$14</f>
        <v>10117.397087756111</v>
      </c>
      <c r="H1367" s="46"/>
      <c r="I1367" s="41"/>
      <c r="J1367" s="42">
        <f>+VLOOKUP(C1367,'[14]Resumen Peso'!$B$1:$D$65536,3,0)</f>
        <v>7763.3351716746438</v>
      </c>
    </row>
    <row r="1368" spans="1:10" x14ac:dyDescent="0.25">
      <c r="A1368" s="26"/>
      <c r="B1368" s="34">
        <f t="shared" si="21"/>
        <v>1352</v>
      </c>
      <c r="C1368" s="35" t="s">
        <v>1372</v>
      </c>
      <c r="D1368" s="36" t="str">
        <f>+"Torre de ángulo menor tipo A"&amp;IF(MID(C1368,3,3)="220","C",IF(MID(C1368,3,3)="138","S",""))&amp;IF(MID(C1368,10,1)="D",2,1)&amp;" (30°)Tipo A"&amp;IF(MID(C1368,3,3)="220","C",IF(MID(C1368,3,3)="138","S",""))&amp;IF(MID(C1368,10,1)="D",2,1)&amp;RIGHT(C1368,2)</f>
        <v>Torre de ángulo menor tipo AC1 (30°)Tipo AC1+3</v>
      </c>
      <c r="E1368" s="37" t="s">
        <v>2918</v>
      </c>
      <c r="F1368" s="38">
        <v>0</v>
      </c>
      <c r="G1368" s="39">
        <f>VLOOKUP(C1368,'[14]Resumen Peso'!$B$1:$D$65536,3,0)*$C$14</f>
        <v>11119.019399443969</v>
      </c>
      <c r="H1368" s="46"/>
      <c r="I1368" s="41"/>
      <c r="J1368" s="42">
        <f>+VLOOKUP(C1368,'[14]Resumen Peso'!$B$1:$D$65536,3,0)</f>
        <v>8531.9053536704341</v>
      </c>
    </row>
    <row r="1369" spans="1:10" x14ac:dyDescent="0.25">
      <c r="A1369" s="26"/>
      <c r="B1369" s="34">
        <f t="shared" si="21"/>
        <v>1353</v>
      </c>
      <c r="C1369" s="35" t="s">
        <v>1373</v>
      </c>
      <c r="D1369" s="36" t="str">
        <f>+"Torre de ángulo mayor tipo B"&amp;IF(MID(C1369,3,3)="220","C",IF(MID(C1369,3,3)="138","S",""))&amp;IF(MID(C1369,10,1)="D",2,1)&amp;" (65°)Tipo B"&amp;IF(MID(C1369,3,3)="220","C",IF(MID(C1369,3,3)="138","S",""))&amp;IF(MID(C1369,10,1)="D",2,1)&amp;RIGHT(C1369,2)</f>
        <v>Torre de ángulo mayor tipo BC1 (65°)Tipo BC1-3</v>
      </c>
      <c r="E1369" s="37" t="s">
        <v>2918</v>
      </c>
      <c r="F1369" s="38">
        <v>0</v>
      </c>
      <c r="G1369" s="39">
        <f>VLOOKUP(C1369,'[14]Resumen Peso'!$B$1:$D$65536,3,0)*$C$14</f>
        <v>12301.662179825955</v>
      </c>
      <c r="H1369" s="46"/>
      <c r="I1369" s="41"/>
      <c r="J1369" s="42">
        <f>+VLOOKUP(C1369,'[14]Resumen Peso'!$B$1:$D$65536,3,0)</f>
        <v>9439.3771285578259</v>
      </c>
    </row>
    <row r="1370" spans="1:10" x14ac:dyDescent="0.25">
      <c r="A1370" s="26"/>
      <c r="B1370" s="34">
        <f t="shared" si="21"/>
        <v>1354</v>
      </c>
      <c r="C1370" s="35" t="s">
        <v>1374</v>
      </c>
      <c r="D1370" s="36" t="str">
        <f>+"Torre de ángulo mayor tipo B"&amp;IF(MID(C1370,3,3)="220","C",IF(MID(C1370,3,3)="138","S",""))&amp;IF(MID(C1370,10,1)="D",2,1)&amp;" (65°)Tipo B"&amp;IF(MID(C1370,3,3)="220","C",IF(MID(C1370,3,3)="138","S",""))&amp;IF(MID(C1370,10,1)="D",2,1)&amp;RIGHT(C1370,2)</f>
        <v>Torre de ángulo mayor tipo BC1 (65°)Tipo BC1±0</v>
      </c>
      <c r="E1370" s="37" t="s">
        <v>2918</v>
      </c>
      <c r="F1370" s="38">
        <v>0</v>
      </c>
      <c r="G1370" s="39">
        <f>VLOOKUP(C1370,'[14]Resumen Peso'!$B$1:$D$65536,3,0)*$C$14</f>
        <v>13698.955656821776</v>
      </c>
      <c r="H1370" s="46"/>
      <c r="I1370" s="41"/>
      <c r="J1370" s="42">
        <f>+VLOOKUP(C1370,'[14]Resumen Peso'!$B$1:$D$65536,3,0)</f>
        <v>10511.555822447468</v>
      </c>
    </row>
    <row r="1371" spans="1:10" x14ac:dyDescent="0.25">
      <c r="A1371" s="26"/>
      <c r="B1371" s="34">
        <f t="shared" si="21"/>
        <v>1355</v>
      </c>
      <c r="C1371" s="35" t="s">
        <v>1375</v>
      </c>
      <c r="D1371" s="36" t="str">
        <f>+"Torre de ángulo mayor tipo B"&amp;IF(MID(C1371,3,3)="220","C",IF(MID(C1371,3,3)="138","S",""))&amp;IF(MID(C1371,10,1)="D",2,1)&amp;" (65°)Tipo B"&amp;IF(MID(C1371,3,3)="220","C",IF(MID(C1371,3,3)="138","S",""))&amp;IF(MID(C1371,10,1)="D",2,1)&amp;RIGHT(C1371,2)</f>
        <v>Torre de ángulo mayor tipo BC1 (65°)Tipo BC1+3</v>
      </c>
      <c r="E1371" s="37" t="s">
        <v>2918</v>
      </c>
      <c r="F1371" s="38">
        <v>0</v>
      </c>
      <c r="G1371" s="39">
        <f>VLOOKUP(C1371,'[14]Resumen Peso'!$B$1:$D$65536,3,0)*$C$14</f>
        <v>15342.83033564039</v>
      </c>
      <c r="H1371" s="46"/>
      <c r="I1371" s="41"/>
      <c r="J1371" s="42">
        <f>+VLOOKUP(C1371,'[14]Resumen Peso'!$B$1:$D$65536,3,0)</f>
        <v>11772.942521141165</v>
      </c>
    </row>
    <row r="1372" spans="1:10" x14ac:dyDescent="0.25">
      <c r="A1372" s="26"/>
      <c r="B1372" s="34">
        <f t="shared" si="21"/>
        <v>1356</v>
      </c>
      <c r="C1372" s="35" t="s">
        <v>1376</v>
      </c>
      <c r="D1372" s="36" t="str">
        <f>+"Torre de anclaje, retención intermedia y terminal (15°) Tipo R"&amp;IF(MID(C1372,3,3)="220","C",IF(MID(C1372,3,3)="138","S",""))&amp;IF(MID(C1372,10,1)="D",2,1)&amp;RIGHT(C1372,2)</f>
        <v>Torre de anclaje, retención intermedia y terminal (15°) Tipo RC1-3</v>
      </c>
      <c r="E1372" s="37" t="s">
        <v>2918</v>
      </c>
      <c r="F1372" s="38">
        <v>0</v>
      </c>
      <c r="G1372" s="39">
        <f>VLOOKUP(C1372,'[14]Resumen Peso'!$B$1:$D$65536,3,0)*$C$14</f>
        <v>15839.184595954011</v>
      </c>
      <c r="H1372" s="46"/>
      <c r="I1372" s="41"/>
      <c r="J1372" s="42">
        <f>+VLOOKUP(C1372,'[14]Resumen Peso'!$B$1:$D$65536,3,0)</f>
        <v>12153.807723255903</v>
      </c>
    </row>
    <row r="1373" spans="1:10" x14ac:dyDescent="0.25">
      <c r="A1373" s="26"/>
      <c r="B1373" s="34">
        <f t="shared" si="21"/>
        <v>1357</v>
      </c>
      <c r="C1373" s="35" t="s">
        <v>1377</v>
      </c>
      <c r="D1373" s="36" t="str">
        <f>+"Torre de anclaje, retención intermedia y terminal (15°) Tipo R"&amp;IF(MID(C1373,3,3)="220","C",IF(MID(C1373,3,3)="138","S",""))&amp;IF(MID(C1373,10,1)="D",2,1)&amp;RIGHT(C1373,2)</f>
        <v>Torre de anclaje, retención intermedia y terminal (15°) Tipo RC1±0</v>
      </c>
      <c r="E1373" s="37" t="s">
        <v>2918</v>
      </c>
      <c r="F1373" s="38">
        <v>0</v>
      </c>
      <c r="G1373" s="39">
        <f>VLOOKUP(C1373,'[14]Resumen Peso'!$B$1:$D$65536,3,0)*$C$14</f>
        <v>17657.95384164327</v>
      </c>
      <c r="H1373" s="46"/>
      <c r="I1373" s="41"/>
      <c r="J1373" s="42">
        <f>+VLOOKUP(C1373,'[14]Resumen Peso'!$B$1:$D$65536,3,0)</f>
        <v>13549.395455134785</v>
      </c>
    </row>
    <row r="1374" spans="1:10" x14ac:dyDescent="0.25">
      <c r="A1374" s="26"/>
      <c r="B1374" s="34">
        <f t="shared" si="21"/>
        <v>1358</v>
      </c>
      <c r="C1374" s="35" t="s">
        <v>1378</v>
      </c>
      <c r="D1374" s="36" t="str">
        <f>+"Torre de anclaje, retención intermedia y terminal (15°) Tipo R"&amp;IF(MID(C1374,3,3)="220","C",IF(MID(C1374,3,3)="138","S",""))&amp;IF(MID(C1374,10,1)="D",2,1)&amp;RIGHT(C1374,2)</f>
        <v>Torre de anclaje, retención intermedia y terminal (15°) Tipo RC1+3</v>
      </c>
      <c r="E1374" s="37" t="s">
        <v>2918</v>
      </c>
      <c r="F1374" s="38">
        <v>0</v>
      </c>
      <c r="G1374" s="39">
        <f>VLOOKUP(C1374,'[14]Resumen Peso'!$B$1:$D$65536,3,0)*$C$14</f>
        <v>19476.723087332524</v>
      </c>
      <c r="H1374" s="46"/>
      <c r="I1374" s="41"/>
      <c r="J1374" s="42">
        <f>+VLOOKUP(C1374,'[14]Resumen Peso'!$B$1:$D$65536,3,0)</f>
        <v>14944.983187013668</v>
      </c>
    </row>
    <row r="1375" spans="1:10" x14ac:dyDescent="0.25">
      <c r="A1375" s="26"/>
      <c r="B1375" s="34">
        <f t="shared" si="21"/>
        <v>1359</v>
      </c>
      <c r="C1375" s="35" t="s">
        <v>1379</v>
      </c>
      <c r="D1375" s="36" t="str">
        <f>+"Torre de suspensión tipo S"&amp;IF(MID(C1375,3,3)="220","C",IF(MID(C1375,3,3)="138","S",""))&amp;IF(MID(C1375,10,1)="D",2,1)&amp;" (5°)Tipo S"&amp;IF(MID(C1375,3,3)="220","C",IF(MID(C1375,3,3)="138","S",""))&amp;IF(MID(C1375,10,1)="D",2,1)&amp;RIGHT(C1375,2)</f>
        <v>Torre de suspensión tipo SC1 (5°)Tipo SC1-6</v>
      </c>
      <c r="E1375" s="37" t="s">
        <v>2918</v>
      </c>
      <c r="F1375" s="38">
        <v>0</v>
      </c>
      <c r="G1375" s="39">
        <f>VLOOKUP(C1375,'[14]Resumen Peso'!$B$1:$D$65536,3,0)*$C$14</f>
        <v>5406.343139730232</v>
      </c>
      <c r="H1375" s="46"/>
      <c r="I1375" s="41"/>
      <c r="J1375" s="42">
        <f>+VLOOKUP(C1375,'[14]Resumen Peso'!$B$1:$D$65536,3,0)</f>
        <v>4148.4240939403744</v>
      </c>
    </row>
    <row r="1376" spans="1:10" x14ac:dyDescent="0.25">
      <c r="A1376" s="26"/>
      <c r="B1376" s="34">
        <f t="shared" si="21"/>
        <v>1360</v>
      </c>
      <c r="C1376" s="35" t="s">
        <v>1380</v>
      </c>
      <c r="D1376" s="36" t="str">
        <f>+"Torre de suspensión tipo S"&amp;IF(MID(C1376,3,3)="220","C",IF(MID(C1376,3,3)="138","S",""))&amp;IF(MID(C1376,10,1)="D",2,1)&amp;" (5°)Tipo S"&amp;IF(MID(C1376,3,3)="220","C",IF(MID(C1376,3,3)="138","S",""))&amp;IF(MID(C1376,10,1)="D",2,1)&amp;RIGHT(C1376,2)</f>
        <v>Torre de suspensión tipo SC1 (5°)Tipo SC1-3</v>
      </c>
      <c r="E1376" s="37" t="s">
        <v>2918</v>
      </c>
      <c r="F1376" s="38">
        <v>0</v>
      </c>
      <c r="G1376" s="39">
        <f>VLOOKUP(C1376,'[14]Resumen Peso'!$B$1:$D$65536,3,0)*$C$14</f>
        <v>6185.6358445562119</v>
      </c>
      <c r="H1376" s="46"/>
      <c r="I1376" s="41"/>
      <c r="J1376" s="42">
        <f>+VLOOKUP(C1376,'[14]Resumen Peso'!$B$1:$D$65536,3,0)</f>
        <v>4746.3951345083569</v>
      </c>
    </row>
    <row r="1377" spans="1:10" x14ac:dyDescent="0.25">
      <c r="A1377" s="26"/>
      <c r="B1377" s="34">
        <f t="shared" si="21"/>
        <v>1361</v>
      </c>
      <c r="C1377" s="35" t="s">
        <v>1381</v>
      </c>
      <c r="D1377" s="36" t="str">
        <f>+"Torre de suspensión tipo S"&amp;IF(MID(C1377,3,3)="220","C",IF(MID(C1377,3,3)="138","S",""))&amp;IF(MID(C1377,10,1)="D",2,1)&amp;" (5°)Tipo S"&amp;IF(MID(C1377,3,3)="220","C",IF(MID(C1377,3,3)="138","S",""))&amp;IF(MID(C1377,10,1)="D",2,1)&amp;RIGHT(C1377,2)</f>
        <v>Torre de suspensión tipo SC1 (5°)Tipo SC1±0</v>
      </c>
      <c r="E1377" s="37" t="s">
        <v>2918</v>
      </c>
      <c r="F1377" s="38">
        <v>0</v>
      </c>
      <c r="G1377" s="39">
        <f>VLOOKUP(C1377,'[14]Resumen Peso'!$B$1:$D$65536,3,0)*$C$14</f>
        <v>6957.970578803388</v>
      </c>
      <c r="H1377" s="46"/>
      <c r="I1377" s="41"/>
      <c r="J1377" s="42">
        <f>+VLOOKUP(C1377,'[14]Resumen Peso'!$B$1:$D$65536,3,0)</f>
        <v>5339.0271479284102</v>
      </c>
    </row>
    <row r="1378" spans="1:10" x14ac:dyDescent="0.25">
      <c r="A1378" s="26"/>
      <c r="B1378" s="34">
        <f t="shared" si="21"/>
        <v>1362</v>
      </c>
      <c r="C1378" s="35" t="s">
        <v>1382</v>
      </c>
      <c r="D1378" s="36" t="str">
        <f>+"Torre de suspensión tipo S"&amp;IF(MID(C1378,3,3)="220","C",IF(MID(C1378,3,3)="138","S",""))&amp;IF(MID(C1378,10,1)="D",2,1)&amp;" (5°)Tipo S"&amp;IF(MID(C1378,3,3)="220","C",IF(MID(C1378,3,3)="138","S",""))&amp;IF(MID(C1378,10,1)="D",2,1)&amp;RIGHT(C1378,2)</f>
        <v>Torre de suspensión tipo SC1 (5°)Tipo SC1+3</v>
      </c>
      <c r="E1378" s="37" t="s">
        <v>2918</v>
      </c>
      <c r="F1378" s="38">
        <v>0</v>
      </c>
      <c r="G1378" s="39">
        <f>VLOOKUP(C1378,'[14]Resumen Peso'!$B$1:$D$65536,3,0)*$C$14</f>
        <v>7723.3473424717613</v>
      </c>
      <c r="H1378" s="46"/>
      <c r="I1378" s="41"/>
      <c r="J1378" s="42">
        <f>+VLOOKUP(C1378,'[14]Resumen Peso'!$B$1:$D$65536,3,0)</f>
        <v>5926.3201342005359</v>
      </c>
    </row>
    <row r="1379" spans="1:10" x14ac:dyDescent="0.25">
      <c r="A1379" s="26"/>
      <c r="B1379" s="34">
        <f t="shared" si="21"/>
        <v>1363</v>
      </c>
      <c r="C1379" s="35" t="s">
        <v>1383</v>
      </c>
      <c r="D1379" s="36" t="str">
        <f>+"Torre de suspensión tipo S"&amp;IF(MID(C1379,3,3)="220","C",IF(MID(C1379,3,3)="138","S",""))&amp;IF(MID(C1379,10,1)="D",2,1)&amp;" (5°)Tipo S"&amp;IF(MID(C1379,3,3)="220","C",IF(MID(C1379,3,3)="138","S",""))&amp;IF(MID(C1379,10,1)="D",2,1)&amp;RIGHT(C1379,2)</f>
        <v>Torre de suspensión tipo SC1 (5°)Tipo SC1+6</v>
      </c>
      <c r="E1379" s="37" t="s">
        <v>2918</v>
      </c>
      <c r="F1379" s="38">
        <v>0</v>
      </c>
      <c r="G1379" s="39">
        <f>VLOOKUP(C1379,'[14]Resumen Peso'!$B$1:$D$65536,3,0)*$C$14</f>
        <v>8488.7241061401328</v>
      </c>
      <c r="H1379" s="46"/>
      <c r="I1379" s="41"/>
      <c r="J1379" s="42">
        <f>+VLOOKUP(C1379,'[14]Resumen Peso'!$B$1:$D$65536,3,0)</f>
        <v>6513.6131204726598</v>
      </c>
    </row>
    <row r="1380" spans="1:10" x14ac:dyDescent="0.25">
      <c r="A1380" s="26"/>
      <c r="B1380" s="34">
        <f t="shared" si="21"/>
        <v>1364</v>
      </c>
      <c r="C1380" s="35" t="s">
        <v>1384</v>
      </c>
      <c r="D1380" s="36" t="str">
        <f>+"Torre de ángulo menor tipo A"&amp;IF(MID(C1380,3,3)="220","C",IF(MID(C1380,3,3)="138","S",""))&amp;IF(MID(C1380,10,1)="D",2,1)&amp;" (30°)Tipo A"&amp;IF(MID(C1380,3,3)="220","C",IF(MID(C1380,3,3)="138","S",""))&amp;IF(MID(C1380,10,1)="D",2,1)&amp;RIGHT(C1380,2)</f>
        <v>Torre de ángulo menor tipo AC1 (30°)Tipo AC1-3</v>
      </c>
      <c r="E1380" s="37" t="s">
        <v>2918</v>
      </c>
      <c r="F1380" s="38">
        <v>0</v>
      </c>
      <c r="G1380" s="39">
        <f>VLOOKUP(C1380,'[14]Resumen Peso'!$B$1:$D$65536,3,0)*$C$14</f>
        <v>9516.5416040998116</v>
      </c>
      <c r="H1380" s="46"/>
      <c r="I1380" s="41"/>
      <c r="J1380" s="42">
        <f>+VLOOKUP(C1380,'[14]Resumen Peso'!$B$1:$D$65536,3,0)</f>
        <v>7302.2835327103494</v>
      </c>
    </row>
    <row r="1381" spans="1:10" x14ac:dyDescent="0.25">
      <c r="A1381" s="26"/>
      <c r="B1381" s="34">
        <f t="shared" si="21"/>
        <v>1365</v>
      </c>
      <c r="C1381" s="35" t="s">
        <v>1385</v>
      </c>
      <c r="D1381" s="36" t="str">
        <f>+"Torre de ángulo menor tipo A"&amp;IF(MID(C1381,3,3)="220","C",IF(MID(C1381,3,3)="138","S",""))&amp;IF(MID(C1381,10,1)="D",2,1)&amp;" (30°)Tipo A"&amp;IF(MID(C1381,3,3)="220","C",IF(MID(C1381,3,3)="138","S",""))&amp;IF(MID(C1381,10,1)="D",2,1)&amp;RIGHT(C1381,2)</f>
        <v>Torre de ángulo menor tipo AC1 (30°)Tipo AC1±0</v>
      </c>
      <c r="E1381" s="37" t="s">
        <v>2918</v>
      </c>
      <c r="F1381" s="38">
        <v>0</v>
      </c>
      <c r="G1381" s="39">
        <f>VLOOKUP(C1381,'[14]Resumen Peso'!$B$1:$D$65536,3,0)*$C$14</f>
        <v>10562.199338623543</v>
      </c>
      <c r="H1381" s="46"/>
      <c r="I1381" s="41"/>
      <c r="J1381" s="42">
        <f>+VLOOKUP(C1381,'[14]Resumen Peso'!$B$1:$D$65536,3,0)</f>
        <v>8104.6432105553267</v>
      </c>
    </row>
    <row r="1382" spans="1:10" x14ac:dyDescent="0.25">
      <c r="A1382" s="26"/>
      <c r="B1382" s="34">
        <f t="shared" si="21"/>
        <v>1366</v>
      </c>
      <c r="C1382" s="35" t="s">
        <v>1386</v>
      </c>
      <c r="D1382" s="36" t="str">
        <f>+"Torre de ángulo menor tipo A"&amp;IF(MID(C1382,3,3)="220","C",IF(MID(C1382,3,3)="138","S",""))&amp;IF(MID(C1382,10,1)="D",2,1)&amp;" (30°)Tipo A"&amp;IF(MID(C1382,3,3)="220","C",IF(MID(C1382,3,3)="138","S",""))&amp;IF(MID(C1382,10,1)="D",2,1)&amp;RIGHT(C1382,2)</f>
        <v>Torre de ángulo menor tipo AC1 (30°)Tipo AC1+3</v>
      </c>
      <c r="E1382" s="37" t="s">
        <v>2918</v>
      </c>
      <c r="F1382" s="38">
        <v>0</v>
      </c>
      <c r="G1382" s="39">
        <f>VLOOKUP(C1382,'[14]Resumen Peso'!$B$1:$D$65536,3,0)*$C$14</f>
        <v>11607.857073147274</v>
      </c>
      <c r="H1382" s="46"/>
      <c r="I1382" s="41"/>
      <c r="J1382" s="42">
        <f>+VLOOKUP(C1382,'[14]Resumen Peso'!$B$1:$D$65536,3,0)</f>
        <v>8907.0028884003041</v>
      </c>
    </row>
    <row r="1383" spans="1:10" x14ac:dyDescent="0.25">
      <c r="A1383" s="26"/>
      <c r="B1383" s="34">
        <f t="shared" si="21"/>
        <v>1367</v>
      </c>
      <c r="C1383" s="35" t="s">
        <v>1387</v>
      </c>
      <c r="D1383" s="36" t="str">
        <f>+"Torre de ángulo mayor tipo B"&amp;IF(MID(C1383,3,3)="220","C",IF(MID(C1383,3,3)="138","S",""))&amp;IF(MID(C1383,10,1)="D",2,1)&amp;" (65°)Tipo B"&amp;IF(MID(C1383,3,3)="220","C",IF(MID(C1383,3,3)="138","S",""))&amp;IF(MID(C1383,10,1)="D",2,1)&amp;RIGHT(C1383,2)</f>
        <v>Torre de ángulo mayor tipo BC1 (65°)Tipo BC1-3</v>
      </c>
      <c r="E1383" s="37" t="s">
        <v>2918</v>
      </c>
      <c r="F1383" s="38">
        <v>0</v>
      </c>
      <c r="G1383" s="39">
        <f>VLOOKUP(C1383,'[14]Resumen Peso'!$B$1:$D$65536,3,0)*$C$14</f>
        <v>12842.493678237657</v>
      </c>
      <c r="H1383" s="46"/>
      <c r="I1383" s="41"/>
      <c r="J1383" s="42">
        <f>+VLOOKUP(C1383,'[14]Resumen Peso'!$B$1:$D$65536,3,0)</f>
        <v>9854.3708425685381</v>
      </c>
    </row>
    <row r="1384" spans="1:10" x14ac:dyDescent="0.25">
      <c r="A1384" s="26"/>
      <c r="B1384" s="34">
        <f t="shared" si="21"/>
        <v>1368</v>
      </c>
      <c r="C1384" s="35" t="s">
        <v>1388</v>
      </c>
      <c r="D1384" s="36" t="str">
        <f>+"Torre de ángulo mayor tipo B"&amp;IF(MID(C1384,3,3)="220","C",IF(MID(C1384,3,3)="138","S",""))&amp;IF(MID(C1384,10,1)="D",2,1)&amp;" (65°)Tipo B"&amp;IF(MID(C1384,3,3)="220","C",IF(MID(C1384,3,3)="138","S",""))&amp;IF(MID(C1384,10,1)="D",2,1)&amp;RIGHT(C1384,2)</f>
        <v>Torre de ángulo mayor tipo BC1 (65°)Tipo BC1±0</v>
      </c>
      <c r="E1384" s="37" t="s">
        <v>2918</v>
      </c>
      <c r="F1384" s="38">
        <v>0</v>
      </c>
      <c r="G1384" s="39">
        <f>VLOOKUP(C1384,'[14]Resumen Peso'!$B$1:$D$65536,3,0)*$C$14</f>
        <v>14301.217904496278</v>
      </c>
      <c r="H1384" s="46"/>
      <c r="I1384" s="41"/>
      <c r="J1384" s="42">
        <f>+VLOOKUP(C1384,'[14]Resumen Peso'!$B$1:$D$65536,3,0)</f>
        <v>10973.686907091913</v>
      </c>
    </row>
    <row r="1385" spans="1:10" x14ac:dyDescent="0.25">
      <c r="A1385" s="26"/>
      <c r="B1385" s="34">
        <f t="shared" si="21"/>
        <v>1369</v>
      </c>
      <c r="C1385" s="35" t="s">
        <v>1389</v>
      </c>
      <c r="D1385" s="36" t="str">
        <f>+"Torre de ángulo mayor tipo B"&amp;IF(MID(C1385,3,3)="220","C",IF(MID(C1385,3,3)="138","S",""))&amp;IF(MID(C1385,10,1)="D",2,1)&amp;" (65°)Tipo B"&amp;IF(MID(C1385,3,3)="220","C",IF(MID(C1385,3,3)="138","S",""))&amp;IF(MID(C1385,10,1)="D",2,1)&amp;RIGHT(C1385,2)</f>
        <v>Torre de ángulo mayor tipo BC1 (65°)Tipo BC1+3</v>
      </c>
      <c r="E1385" s="37" t="s">
        <v>2918</v>
      </c>
      <c r="F1385" s="38">
        <v>0</v>
      </c>
      <c r="G1385" s="39">
        <f>VLOOKUP(C1385,'[14]Resumen Peso'!$B$1:$D$65536,3,0)*$C$14</f>
        <v>16017.364053035832</v>
      </c>
      <c r="H1385" s="46"/>
      <c r="I1385" s="41"/>
      <c r="J1385" s="42">
        <f>+VLOOKUP(C1385,'[14]Resumen Peso'!$B$1:$D$65536,3,0)</f>
        <v>12290.529335942943</v>
      </c>
    </row>
    <row r="1386" spans="1:10" x14ac:dyDescent="0.25">
      <c r="A1386" s="26"/>
      <c r="B1386" s="34">
        <f t="shared" si="21"/>
        <v>1370</v>
      </c>
      <c r="C1386" s="35" t="s">
        <v>1390</v>
      </c>
      <c r="D1386" s="36" t="str">
        <f>+"Torre de anclaje, retención intermedia y terminal (15°) Tipo R"&amp;IF(MID(C1386,3,3)="220","C",IF(MID(C1386,3,3)="138","S",""))&amp;IF(MID(C1386,10,1)="D",2,1)&amp;RIGHT(C1386,2)</f>
        <v>Torre de anclaje, retención intermedia y terminal (15°) Tipo RC1-3</v>
      </c>
      <c r="E1386" s="37" t="s">
        <v>2918</v>
      </c>
      <c r="F1386" s="38">
        <v>0</v>
      </c>
      <c r="G1386" s="39">
        <f>VLOOKUP(C1386,'[14]Resumen Peso'!$B$1:$D$65536,3,0)*$C$14</f>
        <v>16535.540081369443</v>
      </c>
      <c r="H1386" s="46"/>
      <c r="I1386" s="41"/>
      <c r="J1386" s="42">
        <f>+VLOOKUP(C1386,'[14]Resumen Peso'!$B$1:$D$65536,3,0)</f>
        <v>12688.138933647602</v>
      </c>
    </row>
    <row r="1387" spans="1:10" x14ac:dyDescent="0.25">
      <c r="A1387" s="26"/>
      <c r="B1387" s="34">
        <f t="shared" si="21"/>
        <v>1371</v>
      </c>
      <c r="C1387" s="35" t="s">
        <v>1391</v>
      </c>
      <c r="D1387" s="36" t="str">
        <f>+"Torre de anclaje, retención intermedia y terminal (15°) Tipo R"&amp;IF(MID(C1387,3,3)="220","C",IF(MID(C1387,3,3)="138","S",""))&amp;IF(MID(C1387,10,1)="D",2,1)&amp;RIGHT(C1387,2)</f>
        <v>Torre de anclaje, retención intermedia y terminal (15°) Tipo RC1±0</v>
      </c>
      <c r="E1387" s="37" t="s">
        <v>2918</v>
      </c>
      <c r="F1387" s="38">
        <v>0</v>
      </c>
      <c r="G1387" s="39">
        <f>VLOOKUP(C1387,'[14]Resumen Peso'!$B$1:$D$65536,3,0)*$C$14</f>
        <v>18434.269878895699</v>
      </c>
      <c r="H1387" s="46"/>
      <c r="I1387" s="41"/>
      <c r="J1387" s="42">
        <f>+VLOOKUP(C1387,'[14]Resumen Peso'!$B$1:$D$65536,3,0)</f>
        <v>14145.082423241474</v>
      </c>
    </row>
    <row r="1388" spans="1:10" x14ac:dyDescent="0.25">
      <c r="A1388" s="26"/>
      <c r="B1388" s="34">
        <f t="shared" si="21"/>
        <v>1372</v>
      </c>
      <c r="C1388" s="35" t="s">
        <v>1392</v>
      </c>
      <c r="D1388" s="36" t="str">
        <f>+"Torre de anclaje, retención intermedia y terminal (15°) Tipo R"&amp;IF(MID(C1388,3,3)="220","C",IF(MID(C1388,3,3)="138","S",""))&amp;IF(MID(C1388,10,1)="D",2,1)&amp;RIGHT(C1388,2)</f>
        <v>Torre de anclaje, retención intermedia y terminal (15°) Tipo RC1+3</v>
      </c>
      <c r="E1388" s="37" t="s">
        <v>2918</v>
      </c>
      <c r="F1388" s="38">
        <v>0</v>
      </c>
      <c r="G1388" s="39">
        <f>VLOOKUP(C1388,'[14]Resumen Peso'!$B$1:$D$65536,3,0)*$C$14</f>
        <v>20332.999676421958</v>
      </c>
      <c r="H1388" s="46"/>
      <c r="I1388" s="41"/>
      <c r="J1388" s="42">
        <f>+VLOOKUP(C1388,'[14]Resumen Peso'!$B$1:$D$65536,3,0)</f>
        <v>15602.025912835346</v>
      </c>
    </row>
    <row r="1389" spans="1:10" x14ac:dyDescent="0.25">
      <c r="A1389" s="26"/>
      <c r="B1389" s="34">
        <f t="shared" si="21"/>
        <v>1373</v>
      </c>
      <c r="C1389" s="35" t="s">
        <v>1393</v>
      </c>
      <c r="D1389" s="36" t="str">
        <f>+"Torre de suspensión tipo S"&amp;IF(MID(C1389,3,3)="220","C",IF(MID(C1389,3,3)="138","S",""))&amp;IF(MID(C1389,10,1)="D",2,1)&amp;" (5°)Tipo S"&amp;IF(MID(C1389,3,3)="220","C",IF(MID(C1389,3,3)="138","S",""))&amp;IF(MID(C1389,10,1)="D",2,1)&amp;RIGHT(C1389,2)</f>
        <v>Torre de suspensión tipo SC1 (5°)Tipo SC1-6</v>
      </c>
      <c r="E1389" s="37" t="s">
        <v>2918</v>
      </c>
      <c r="F1389" s="38">
        <v>0</v>
      </c>
      <c r="G1389" s="39">
        <f>VLOOKUP(C1389,'[14]Resumen Peso'!$B$1:$D$65536,3,0)*$C$14</f>
        <v>5079.1272866131803</v>
      </c>
      <c r="H1389" s="46"/>
      <c r="I1389" s="41"/>
      <c r="J1389" s="42">
        <f>+VLOOKUP(C1389,'[14]Resumen Peso'!$B$1:$D$65536,3,0)</f>
        <v>3897.3430778253364</v>
      </c>
    </row>
    <row r="1390" spans="1:10" x14ac:dyDescent="0.25">
      <c r="A1390" s="26"/>
      <c r="B1390" s="34">
        <f t="shared" si="21"/>
        <v>1374</v>
      </c>
      <c r="C1390" s="35" t="s">
        <v>1394</v>
      </c>
      <c r="D1390" s="36" t="str">
        <f>+"Torre de suspensión tipo S"&amp;IF(MID(C1390,3,3)="220","C",IF(MID(C1390,3,3)="138","S",""))&amp;IF(MID(C1390,10,1)="D",2,1)&amp;" (5°)Tipo S"&amp;IF(MID(C1390,3,3)="220","C",IF(MID(C1390,3,3)="138","S",""))&amp;IF(MID(C1390,10,1)="D",2,1)&amp;RIGHT(C1390,2)</f>
        <v>Torre de suspensión tipo SC1 (5°)Tipo SC1-3</v>
      </c>
      <c r="E1390" s="37" t="s">
        <v>2918</v>
      </c>
      <c r="F1390" s="38">
        <v>0</v>
      </c>
      <c r="G1390" s="39">
        <f>VLOOKUP(C1390,'[14]Resumen Peso'!$B$1:$D$65536,3,0)*$C$14</f>
        <v>5811.2537423412068</v>
      </c>
      <c r="H1390" s="46"/>
      <c r="I1390" s="41"/>
      <c r="J1390" s="42">
        <f>+VLOOKUP(C1390,'[14]Resumen Peso'!$B$1:$D$65536,3,0)</f>
        <v>4459.1222602145745</v>
      </c>
    </row>
    <row r="1391" spans="1:10" x14ac:dyDescent="0.25">
      <c r="A1391" s="26"/>
      <c r="B1391" s="34">
        <f t="shared" si="21"/>
        <v>1375</v>
      </c>
      <c r="C1391" s="35" t="s">
        <v>1395</v>
      </c>
      <c r="D1391" s="36" t="str">
        <f>+"Torre de suspensión tipo S"&amp;IF(MID(C1391,3,3)="220","C",IF(MID(C1391,3,3)="138","S",""))&amp;IF(MID(C1391,10,1)="D",2,1)&amp;" (5°)Tipo S"&amp;IF(MID(C1391,3,3)="220","C",IF(MID(C1391,3,3)="138","S",""))&amp;IF(MID(C1391,10,1)="D",2,1)&amp;RIGHT(C1391,2)</f>
        <v>Torre de suspensión tipo SC1 (5°)Tipo SC1±0</v>
      </c>
      <c r="E1391" s="37" t="s">
        <v>2918</v>
      </c>
      <c r="F1391" s="38">
        <v>0</v>
      </c>
      <c r="G1391" s="39">
        <f>VLOOKUP(C1391,'[14]Resumen Peso'!$B$1:$D$65536,3,0)*$C$14</f>
        <v>6536.8433547145178</v>
      </c>
      <c r="H1391" s="46"/>
      <c r="I1391" s="41"/>
      <c r="J1391" s="42">
        <f>+VLOOKUP(C1391,'[14]Resumen Peso'!$B$1:$D$65536,3,0)</f>
        <v>5015.8855570467649</v>
      </c>
    </row>
    <row r="1392" spans="1:10" x14ac:dyDescent="0.25">
      <c r="A1392" s="26"/>
      <c r="B1392" s="34">
        <f t="shared" si="21"/>
        <v>1376</v>
      </c>
      <c r="C1392" s="35" t="s">
        <v>1396</v>
      </c>
      <c r="D1392" s="36" t="str">
        <f>+"Torre de suspensión tipo S"&amp;IF(MID(C1392,3,3)="220","C",IF(MID(C1392,3,3)="138","S",""))&amp;IF(MID(C1392,10,1)="D",2,1)&amp;" (5°)Tipo S"&amp;IF(MID(C1392,3,3)="220","C",IF(MID(C1392,3,3)="138","S",""))&amp;IF(MID(C1392,10,1)="D",2,1)&amp;RIGHT(C1392,2)</f>
        <v>Torre de suspensión tipo SC1 (5°)Tipo SC1+3</v>
      </c>
      <c r="E1392" s="37" t="s">
        <v>2918</v>
      </c>
      <c r="F1392" s="38">
        <v>0</v>
      </c>
      <c r="G1392" s="39">
        <f>VLOOKUP(C1392,'[14]Resumen Peso'!$B$1:$D$65536,3,0)*$C$14</f>
        <v>7255.896123733115</v>
      </c>
      <c r="H1392" s="46"/>
      <c r="I1392" s="41"/>
      <c r="J1392" s="42">
        <f>+VLOOKUP(C1392,'[14]Resumen Peso'!$B$1:$D$65536,3,0)</f>
        <v>5567.6329683219092</v>
      </c>
    </row>
    <row r="1393" spans="1:10" x14ac:dyDescent="0.25">
      <c r="A1393" s="26"/>
      <c r="B1393" s="34">
        <f t="shared" si="21"/>
        <v>1377</v>
      </c>
      <c r="C1393" s="35" t="s">
        <v>1397</v>
      </c>
      <c r="D1393" s="36" t="str">
        <f>+"Torre de suspensión tipo S"&amp;IF(MID(C1393,3,3)="220","C",IF(MID(C1393,3,3)="138","S",""))&amp;IF(MID(C1393,10,1)="D",2,1)&amp;" (5°)Tipo S"&amp;IF(MID(C1393,3,3)="220","C",IF(MID(C1393,3,3)="138","S",""))&amp;IF(MID(C1393,10,1)="D",2,1)&amp;RIGHT(C1393,2)</f>
        <v>Torre de suspensión tipo SC1 (5°)Tipo SC1+6</v>
      </c>
      <c r="E1393" s="37" t="s">
        <v>2918</v>
      </c>
      <c r="F1393" s="38">
        <v>0</v>
      </c>
      <c r="G1393" s="39">
        <f>VLOOKUP(C1393,'[14]Resumen Peso'!$B$1:$D$65536,3,0)*$C$14</f>
        <v>7974.9488927517123</v>
      </c>
      <c r="H1393" s="46"/>
      <c r="I1393" s="41"/>
      <c r="J1393" s="42">
        <f>+VLOOKUP(C1393,'[14]Resumen Peso'!$B$1:$D$65536,3,0)</f>
        <v>6119.3803795970534</v>
      </c>
    </row>
    <row r="1394" spans="1:10" x14ac:dyDescent="0.25">
      <c r="A1394" s="26"/>
      <c r="B1394" s="34">
        <f t="shared" si="21"/>
        <v>1378</v>
      </c>
      <c r="C1394" s="35" t="s">
        <v>1398</v>
      </c>
      <c r="D1394" s="36" t="str">
        <f>+"Torre de ángulo menor tipo A"&amp;IF(MID(C1394,3,3)="220","C",IF(MID(C1394,3,3)="138","S",""))&amp;IF(MID(C1394,10,1)="D",2,1)&amp;" (30°)Tipo A"&amp;IF(MID(C1394,3,3)="220","C",IF(MID(C1394,3,3)="138","S",""))&amp;IF(MID(C1394,10,1)="D",2,1)&amp;RIGHT(C1394,2)</f>
        <v>Torre de ángulo menor tipo AC1 (30°)Tipo AC1-3</v>
      </c>
      <c r="E1394" s="37" t="s">
        <v>2918</v>
      </c>
      <c r="F1394" s="38">
        <v>0</v>
      </c>
      <c r="G1394" s="39">
        <f>VLOOKUP(C1394,'[14]Resumen Peso'!$B$1:$D$65536,3,0)*$C$14</f>
        <v>8940.5583194234314</v>
      </c>
      <c r="H1394" s="46"/>
      <c r="I1394" s="41"/>
      <c r="J1394" s="42">
        <f>+VLOOKUP(C1394,'[14]Resumen Peso'!$B$1:$D$65536,3,0)</f>
        <v>6860.3169623128879</v>
      </c>
    </row>
    <row r="1395" spans="1:10" x14ac:dyDescent="0.25">
      <c r="A1395" s="26"/>
      <c r="B1395" s="34">
        <f t="shared" si="21"/>
        <v>1379</v>
      </c>
      <c r="C1395" s="35" t="s">
        <v>1399</v>
      </c>
      <c r="D1395" s="36" t="str">
        <f>+"Torre de ángulo menor tipo A"&amp;IF(MID(C1395,3,3)="220","C",IF(MID(C1395,3,3)="138","S",""))&amp;IF(MID(C1395,10,1)="D",2,1)&amp;" (30°)Tipo A"&amp;IF(MID(C1395,3,3)="220","C",IF(MID(C1395,3,3)="138","S",""))&amp;IF(MID(C1395,10,1)="D",2,1)&amp;RIGHT(C1395,2)</f>
        <v>Torre de ángulo menor tipo AC1 (30°)Tipo AC1±0</v>
      </c>
      <c r="E1395" s="37" t="s">
        <v>2918</v>
      </c>
      <c r="F1395" s="38">
        <v>0</v>
      </c>
      <c r="G1395" s="39">
        <f>VLOOKUP(C1395,'[14]Resumen Peso'!$B$1:$D$65536,3,0)*$C$14</f>
        <v>9922.928212456638</v>
      </c>
      <c r="H1395" s="46"/>
      <c r="I1395" s="41"/>
      <c r="J1395" s="42">
        <f>+VLOOKUP(C1395,'[14]Resumen Peso'!$B$1:$D$65536,3,0)</f>
        <v>7614.1142755969895</v>
      </c>
    </row>
    <row r="1396" spans="1:10" x14ac:dyDescent="0.25">
      <c r="A1396" s="26"/>
      <c r="B1396" s="34">
        <f t="shared" si="21"/>
        <v>1380</v>
      </c>
      <c r="C1396" s="35" t="s">
        <v>1400</v>
      </c>
      <c r="D1396" s="36" t="str">
        <f>+"Torre de ángulo menor tipo A"&amp;IF(MID(C1396,3,3)="220","C",IF(MID(C1396,3,3)="138","S",""))&amp;IF(MID(C1396,10,1)="D",2,1)&amp;" (30°)Tipo A"&amp;IF(MID(C1396,3,3)="220","C",IF(MID(C1396,3,3)="138","S",""))&amp;IF(MID(C1396,10,1)="D",2,1)&amp;RIGHT(C1396,2)</f>
        <v>Torre de ángulo menor tipo AC1 (30°)Tipo AC1+3</v>
      </c>
      <c r="E1396" s="37" t="s">
        <v>2918</v>
      </c>
      <c r="F1396" s="38">
        <v>0</v>
      </c>
      <c r="G1396" s="39">
        <f>VLOOKUP(C1396,'[14]Resumen Peso'!$B$1:$D$65536,3,0)*$C$14</f>
        <v>10905.298105489846</v>
      </c>
      <c r="H1396" s="46"/>
      <c r="I1396" s="41"/>
      <c r="J1396" s="42">
        <f>+VLOOKUP(C1396,'[14]Resumen Peso'!$B$1:$D$65536,3,0)</f>
        <v>8367.911588881092</v>
      </c>
    </row>
    <row r="1397" spans="1:10" x14ac:dyDescent="0.25">
      <c r="A1397" s="26"/>
      <c r="B1397" s="34">
        <f t="shared" si="21"/>
        <v>1381</v>
      </c>
      <c r="C1397" s="35" t="s">
        <v>1401</v>
      </c>
      <c r="D1397" s="36" t="str">
        <f>+"Torre de ángulo mayor tipo B"&amp;IF(MID(C1397,3,3)="220","C",IF(MID(C1397,3,3)="138","S",""))&amp;IF(MID(C1397,10,1)="D",2,1)&amp;" (65°)Tipo B"&amp;IF(MID(C1397,3,3)="220","C",IF(MID(C1397,3,3)="138","S",""))&amp;IF(MID(C1397,10,1)="D",2,1)&amp;RIGHT(C1397,2)</f>
        <v>Torre de ángulo mayor tipo BC1 (65°)Tipo BC1-3</v>
      </c>
      <c r="E1397" s="37" t="s">
        <v>2918</v>
      </c>
      <c r="F1397" s="38">
        <v>0</v>
      </c>
      <c r="G1397" s="39">
        <f>VLOOKUP(C1397,'[14]Resumen Peso'!$B$1:$D$65536,3,0)*$C$14</f>
        <v>12065.209030100328</v>
      </c>
      <c r="H1397" s="46"/>
      <c r="I1397" s="41"/>
      <c r="J1397" s="42">
        <f>+VLOOKUP(C1397,'[14]Resumen Peso'!$B$1:$D$65536,3,0)</f>
        <v>9257.9406347841759</v>
      </c>
    </row>
    <row r="1398" spans="1:10" x14ac:dyDescent="0.25">
      <c r="A1398" s="26"/>
      <c r="B1398" s="34">
        <f t="shared" si="21"/>
        <v>1382</v>
      </c>
      <c r="C1398" s="35" t="s">
        <v>1402</v>
      </c>
      <c r="D1398" s="36" t="str">
        <f>+"Torre de ángulo mayor tipo B"&amp;IF(MID(C1398,3,3)="220","C",IF(MID(C1398,3,3)="138","S",""))&amp;IF(MID(C1398,10,1)="D",2,1)&amp;" (65°)Tipo B"&amp;IF(MID(C1398,3,3)="220","C",IF(MID(C1398,3,3)="138","S",""))&amp;IF(MID(C1398,10,1)="D",2,1)&amp;RIGHT(C1398,2)</f>
        <v>Torre de ángulo mayor tipo BC1 (65°)Tipo BC1±0</v>
      </c>
      <c r="E1398" s="37" t="s">
        <v>2918</v>
      </c>
      <c r="F1398" s="38">
        <v>0</v>
      </c>
      <c r="G1398" s="39">
        <f>VLOOKUP(C1398,'[14]Resumen Peso'!$B$1:$D$65536,3,0)*$C$14</f>
        <v>13435.644799666288</v>
      </c>
      <c r="H1398" s="46"/>
      <c r="I1398" s="41"/>
      <c r="J1398" s="42">
        <f>+VLOOKUP(C1398,'[14]Resumen Peso'!$B$1:$D$65536,3,0)</f>
        <v>10309.510729158324</v>
      </c>
    </row>
    <row r="1399" spans="1:10" x14ac:dyDescent="0.25">
      <c r="A1399" s="26"/>
      <c r="B1399" s="34">
        <f t="shared" si="21"/>
        <v>1383</v>
      </c>
      <c r="C1399" s="35" t="s">
        <v>1403</v>
      </c>
      <c r="D1399" s="36" t="str">
        <f>+"Torre de ángulo mayor tipo B"&amp;IF(MID(C1399,3,3)="220","C",IF(MID(C1399,3,3)="138","S",""))&amp;IF(MID(C1399,10,1)="D",2,1)&amp;" (65°)Tipo B"&amp;IF(MID(C1399,3,3)="220","C",IF(MID(C1399,3,3)="138","S",""))&amp;IF(MID(C1399,10,1)="D",2,1)&amp;RIGHT(C1399,2)</f>
        <v>Torre de ángulo mayor tipo BC1 (65°)Tipo BC1+3</v>
      </c>
      <c r="E1399" s="37" t="s">
        <v>2918</v>
      </c>
      <c r="F1399" s="38">
        <v>0</v>
      </c>
      <c r="G1399" s="39">
        <f>VLOOKUP(C1399,'[14]Resumen Peso'!$B$1:$D$65536,3,0)*$C$14</f>
        <v>15047.922175626245</v>
      </c>
      <c r="H1399" s="46"/>
      <c r="I1399" s="41"/>
      <c r="J1399" s="42">
        <f>+VLOOKUP(C1399,'[14]Resumen Peso'!$B$1:$D$65536,3,0)</f>
        <v>11546.652016657325</v>
      </c>
    </row>
    <row r="1400" spans="1:10" x14ac:dyDescent="0.25">
      <c r="A1400" s="26"/>
      <c r="B1400" s="34">
        <f t="shared" si="21"/>
        <v>1384</v>
      </c>
      <c r="C1400" s="35" t="s">
        <v>1404</v>
      </c>
      <c r="D1400" s="36" t="str">
        <f>+"Torre de anclaje, retención intermedia y terminal (15°) Tipo R"&amp;IF(MID(C1400,3,3)="220","C",IF(MID(C1400,3,3)="138","S",""))&amp;IF(MID(C1400,10,1)="D",2,1)&amp;RIGHT(C1400,2)</f>
        <v>Torre de anclaje, retención intermedia y terminal (15°) Tipo RC1-3</v>
      </c>
      <c r="E1400" s="37" t="s">
        <v>2918</v>
      </c>
      <c r="F1400" s="38">
        <v>0</v>
      </c>
      <c r="G1400" s="39">
        <f>VLOOKUP(C1400,'[14]Resumen Peso'!$B$1:$D$65536,3,0)*$C$14</f>
        <v>15534.735893652551</v>
      </c>
      <c r="H1400" s="46"/>
      <c r="I1400" s="41"/>
      <c r="J1400" s="42">
        <f>+VLOOKUP(C1400,'[14]Resumen Peso'!$B$1:$D$65536,3,0)</f>
        <v>11920.196518906916</v>
      </c>
    </row>
    <row r="1401" spans="1:10" x14ac:dyDescent="0.25">
      <c r="A1401" s="26"/>
      <c r="B1401" s="34">
        <f t="shared" si="21"/>
        <v>1385</v>
      </c>
      <c r="C1401" s="35" t="s">
        <v>1405</v>
      </c>
      <c r="D1401" s="36" t="str">
        <f>+"Torre de anclaje, retención intermedia y terminal (15°) Tipo R"&amp;IF(MID(C1401,3,3)="220","C",IF(MID(C1401,3,3)="138","S",""))&amp;IF(MID(C1401,10,1)="D",2,1)&amp;RIGHT(C1401,2)</f>
        <v>Torre de anclaje, retención intermedia y terminal (15°) Tipo RC1±0</v>
      </c>
      <c r="E1401" s="37" t="s">
        <v>2918</v>
      </c>
      <c r="F1401" s="38">
        <v>0</v>
      </c>
      <c r="G1401" s="39">
        <f>VLOOKUP(C1401,'[14]Resumen Peso'!$B$1:$D$65536,3,0)*$C$14</f>
        <v>17318.546146769844</v>
      </c>
      <c r="H1401" s="46"/>
      <c r="I1401" s="41"/>
      <c r="J1401" s="42">
        <f>+VLOOKUP(C1401,'[14]Resumen Peso'!$B$1:$D$65536,3,0)</f>
        <v>13288.95932988508</v>
      </c>
    </row>
    <row r="1402" spans="1:10" x14ac:dyDescent="0.25">
      <c r="A1402" s="26"/>
      <c r="B1402" s="34">
        <f t="shared" si="21"/>
        <v>1386</v>
      </c>
      <c r="C1402" s="35" t="s">
        <v>1406</v>
      </c>
      <c r="D1402" s="36" t="str">
        <f>+"Torre de anclaje, retención intermedia y terminal (15°) Tipo R"&amp;IF(MID(C1402,3,3)="220","C",IF(MID(C1402,3,3)="138","S",""))&amp;IF(MID(C1402,10,1)="D",2,1)&amp;RIGHT(C1402,2)</f>
        <v>Torre de anclaje, retención intermedia y terminal (15°) Tipo RC1+3</v>
      </c>
      <c r="E1402" s="37" t="s">
        <v>2918</v>
      </c>
      <c r="F1402" s="38">
        <v>0</v>
      </c>
      <c r="G1402" s="39">
        <f>VLOOKUP(C1402,'[14]Resumen Peso'!$B$1:$D$65536,3,0)*$C$14</f>
        <v>19102.35639988714</v>
      </c>
      <c r="H1402" s="46"/>
      <c r="I1402" s="41"/>
      <c r="J1402" s="42">
        <f>+VLOOKUP(C1402,'[14]Resumen Peso'!$B$1:$D$65536,3,0)</f>
        <v>14657.722140863243</v>
      </c>
    </row>
    <row r="1403" spans="1:10" x14ac:dyDescent="0.25">
      <c r="A1403" s="26"/>
      <c r="B1403" s="34">
        <f t="shared" si="21"/>
        <v>1387</v>
      </c>
      <c r="C1403" s="35" t="s">
        <v>1407</v>
      </c>
      <c r="D1403" s="36" t="str">
        <f>+"Torre de suspensión tipo S"&amp;IF(MID(C1403,3,3)="220","C",IF(MID(C1403,3,3)="138","S",""))&amp;IF(MID(C1403,10,1)="D",2,1)&amp;" (5°)Tipo S"&amp;IF(MID(C1403,3,3)="220","C",IF(MID(C1403,3,3)="138","S",""))&amp;IF(MID(C1403,10,1)="D",2,1)&amp;RIGHT(C1403,2)</f>
        <v>Torre de suspensión tipo SC1 (5°)Tipo SC1-6</v>
      </c>
      <c r="E1403" s="37" t="s">
        <v>2918</v>
      </c>
      <c r="F1403" s="38">
        <v>0</v>
      </c>
      <c r="G1403" s="39">
        <f>VLOOKUP(C1403,'[14]Resumen Peso'!$B$1:$D$65536,3,0)*$C$14</f>
        <v>4755.5671401257123</v>
      </c>
      <c r="H1403" s="46"/>
      <c r="I1403" s="41"/>
      <c r="J1403" s="42">
        <f>+VLOOKUP(C1403,'[14]Resumen Peso'!$B$1:$D$65536,3,0)</f>
        <v>3649.067178046902</v>
      </c>
    </row>
    <row r="1404" spans="1:10" x14ac:dyDescent="0.25">
      <c r="A1404" s="26"/>
      <c r="B1404" s="34">
        <f t="shared" si="21"/>
        <v>1388</v>
      </c>
      <c r="C1404" s="35" t="s">
        <v>1408</v>
      </c>
      <c r="D1404" s="36" t="str">
        <f>+"Torre de suspensión tipo S"&amp;IF(MID(C1404,3,3)="220","C",IF(MID(C1404,3,3)="138","S",""))&amp;IF(MID(C1404,10,1)="D",2,1)&amp;" (5°)Tipo S"&amp;IF(MID(C1404,3,3)="220","C",IF(MID(C1404,3,3)="138","S",""))&amp;IF(MID(C1404,10,1)="D",2,1)&amp;RIGHT(C1404,2)</f>
        <v>Torre de suspensión tipo SC1 (5°)Tipo SC1-3</v>
      </c>
      <c r="E1404" s="37" t="s">
        <v>2918</v>
      </c>
      <c r="F1404" s="38">
        <v>0</v>
      </c>
      <c r="G1404" s="39">
        <f>VLOOKUP(C1404,'[14]Resumen Peso'!$B$1:$D$65536,3,0)*$C$14</f>
        <v>5441.0542954591483</v>
      </c>
      <c r="H1404" s="46"/>
      <c r="I1404" s="41"/>
      <c r="J1404" s="42">
        <f>+VLOOKUP(C1404,'[14]Resumen Peso'!$B$1:$D$65536,3,0)</f>
        <v>4175.0588433509602</v>
      </c>
    </row>
    <row r="1405" spans="1:10" x14ac:dyDescent="0.25">
      <c r="A1405" s="26"/>
      <c r="B1405" s="34">
        <f t="shared" si="21"/>
        <v>1389</v>
      </c>
      <c r="C1405" s="35" t="s">
        <v>1409</v>
      </c>
      <c r="D1405" s="36" t="str">
        <f>+"Torre de suspensión tipo S"&amp;IF(MID(C1405,3,3)="220","C",IF(MID(C1405,3,3)="138","S",""))&amp;IF(MID(C1405,10,1)="D",2,1)&amp;" (5°)Tipo S"&amp;IF(MID(C1405,3,3)="220","C",IF(MID(C1405,3,3)="138","S",""))&amp;IF(MID(C1405,10,1)="D",2,1)&amp;RIGHT(C1405,2)</f>
        <v>Torre de suspensión tipo SC1 (5°)Tipo SC1±0</v>
      </c>
      <c r="E1405" s="37" t="s">
        <v>2918</v>
      </c>
      <c r="F1405" s="38">
        <v>0</v>
      </c>
      <c r="G1405" s="39">
        <f>VLOOKUP(C1405,'[14]Resumen Peso'!$B$1:$D$65536,3,0)*$C$14</f>
        <v>6120.4210297628215</v>
      </c>
      <c r="H1405" s="46"/>
      <c r="I1405" s="41"/>
      <c r="J1405" s="42">
        <f>+VLOOKUP(C1405,'[14]Resumen Peso'!$B$1:$D$65536,3,0)</f>
        <v>4696.3541545005173</v>
      </c>
    </row>
    <row r="1406" spans="1:10" x14ac:dyDescent="0.25">
      <c r="A1406" s="26"/>
      <c r="B1406" s="34">
        <f t="shared" si="21"/>
        <v>1390</v>
      </c>
      <c r="C1406" s="35" t="s">
        <v>1410</v>
      </c>
      <c r="D1406" s="36" t="str">
        <f>+"Torre de suspensión tipo S"&amp;IF(MID(C1406,3,3)="220","C",IF(MID(C1406,3,3)="138","S",""))&amp;IF(MID(C1406,10,1)="D",2,1)&amp;" (5°)Tipo S"&amp;IF(MID(C1406,3,3)="220","C",IF(MID(C1406,3,3)="138","S",""))&amp;IF(MID(C1406,10,1)="D",2,1)&amp;RIGHT(C1406,2)</f>
        <v>Torre de suspensión tipo SC1 (5°)Tipo SC1+3</v>
      </c>
      <c r="E1406" s="37" t="s">
        <v>2918</v>
      </c>
      <c r="F1406" s="38">
        <v>0</v>
      </c>
      <c r="G1406" s="39">
        <f>VLOOKUP(C1406,'[14]Resumen Peso'!$B$1:$D$65536,3,0)*$C$14</f>
        <v>6793.6673430367318</v>
      </c>
      <c r="H1406" s="46"/>
      <c r="I1406" s="41"/>
      <c r="J1406" s="42">
        <f>+VLOOKUP(C1406,'[14]Resumen Peso'!$B$1:$D$65536,3,0)</f>
        <v>5212.9531114955744</v>
      </c>
    </row>
    <row r="1407" spans="1:10" x14ac:dyDescent="0.25">
      <c r="A1407" s="26"/>
      <c r="B1407" s="34">
        <f t="shared" si="21"/>
        <v>1391</v>
      </c>
      <c r="C1407" s="35" t="s">
        <v>1411</v>
      </c>
      <c r="D1407" s="36" t="str">
        <f>+"Torre de suspensión tipo S"&amp;IF(MID(C1407,3,3)="220","C",IF(MID(C1407,3,3)="138","S",""))&amp;IF(MID(C1407,10,1)="D",2,1)&amp;" (5°)Tipo S"&amp;IF(MID(C1407,3,3)="220","C",IF(MID(C1407,3,3)="138","S",""))&amp;IF(MID(C1407,10,1)="D",2,1)&amp;RIGHT(C1407,2)</f>
        <v>Torre de suspensión tipo SC1 (5°)Tipo SC1+6</v>
      </c>
      <c r="E1407" s="37" t="s">
        <v>2918</v>
      </c>
      <c r="F1407" s="38">
        <v>0</v>
      </c>
      <c r="G1407" s="39">
        <f>VLOOKUP(C1407,'[14]Resumen Peso'!$B$1:$D$65536,3,0)*$C$14</f>
        <v>7466.9136563106422</v>
      </c>
      <c r="H1407" s="46"/>
      <c r="I1407" s="41"/>
      <c r="J1407" s="42">
        <f>+VLOOKUP(C1407,'[14]Resumen Peso'!$B$1:$D$65536,3,0)</f>
        <v>5729.5520684906314</v>
      </c>
    </row>
    <row r="1408" spans="1:10" x14ac:dyDescent="0.25">
      <c r="A1408" s="26"/>
      <c r="B1408" s="34">
        <f t="shared" si="21"/>
        <v>1392</v>
      </c>
      <c r="C1408" s="35" t="s">
        <v>1412</v>
      </c>
      <c r="D1408" s="36" t="str">
        <f>+"Torre de ángulo menor tipo A"&amp;IF(MID(C1408,3,3)="220","C",IF(MID(C1408,3,3)="138","S",""))&amp;IF(MID(C1408,10,1)="D",2,1)&amp;" (30°)Tipo A"&amp;IF(MID(C1408,3,3)="220","C",IF(MID(C1408,3,3)="138","S",""))&amp;IF(MID(C1408,10,1)="D",2,1)&amp;RIGHT(C1408,2)</f>
        <v>Torre de ángulo menor tipo AC1 (30°)Tipo AC1-3</v>
      </c>
      <c r="E1408" s="37" t="s">
        <v>2918</v>
      </c>
      <c r="F1408" s="38">
        <v>0</v>
      </c>
      <c r="G1408" s="39">
        <f>VLOOKUP(C1408,'[14]Resumen Peso'!$B$1:$D$65536,3,0)*$C$14</f>
        <v>8371.0100099851461</v>
      </c>
      <c r="H1408" s="46"/>
      <c r="I1408" s="41"/>
      <c r="J1408" s="42">
        <f>+VLOOKUP(C1408,'[14]Resumen Peso'!$B$1:$D$65536,3,0)</f>
        <v>6423.2881114851389</v>
      </c>
    </row>
    <row r="1409" spans="1:10" x14ac:dyDescent="0.25">
      <c r="A1409" s="26"/>
      <c r="B1409" s="34">
        <f t="shared" si="21"/>
        <v>1393</v>
      </c>
      <c r="C1409" s="35" t="s">
        <v>1413</v>
      </c>
      <c r="D1409" s="36" t="str">
        <f>+"Torre de ángulo menor tipo A"&amp;IF(MID(C1409,3,3)="220","C",IF(MID(C1409,3,3)="138","S",""))&amp;IF(MID(C1409,10,1)="D",2,1)&amp;" (30°)Tipo A"&amp;IF(MID(C1409,3,3)="220","C",IF(MID(C1409,3,3)="138","S",""))&amp;IF(MID(C1409,10,1)="D",2,1)&amp;RIGHT(C1409,2)</f>
        <v>Torre de ángulo menor tipo AC1 (30°)Tipo AC1±0</v>
      </c>
      <c r="E1409" s="37" t="s">
        <v>2918</v>
      </c>
      <c r="F1409" s="38">
        <v>0</v>
      </c>
      <c r="G1409" s="39">
        <f>VLOOKUP(C1409,'[14]Resumen Peso'!$B$1:$D$65536,3,0)*$C$14</f>
        <v>9290.7991231799624</v>
      </c>
      <c r="H1409" s="46"/>
      <c r="I1409" s="41"/>
      <c r="J1409" s="42">
        <f>+VLOOKUP(C1409,'[14]Resumen Peso'!$B$1:$D$65536,3,0)</f>
        <v>7129.0656065317853</v>
      </c>
    </row>
    <row r="1410" spans="1:10" x14ac:dyDescent="0.25">
      <c r="A1410" s="26"/>
      <c r="B1410" s="34">
        <f t="shared" si="21"/>
        <v>1394</v>
      </c>
      <c r="C1410" s="35" t="s">
        <v>1414</v>
      </c>
      <c r="D1410" s="36" t="str">
        <f>+"Torre de ángulo menor tipo A"&amp;IF(MID(C1410,3,3)="220","C",IF(MID(C1410,3,3)="138","S",""))&amp;IF(MID(C1410,10,1)="D",2,1)&amp;" (30°)Tipo A"&amp;IF(MID(C1410,3,3)="220","C",IF(MID(C1410,3,3)="138","S",""))&amp;IF(MID(C1410,10,1)="D",2,1)&amp;RIGHT(C1410,2)</f>
        <v>Torre de ángulo menor tipo AC1 (30°)Tipo AC1+3</v>
      </c>
      <c r="E1410" s="37" t="s">
        <v>2918</v>
      </c>
      <c r="F1410" s="38">
        <v>0</v>
      </c>
      <c r="G1410" s="39">
        <f>VLOOKUP(C1410,'[14]Resumen Peso'!$B$1:$D$65536,3,0)*$C$14</f>
        <v>10210.588236374779</v>
      </c>
      <c r="H1410" s="46"/>
      <c r="I1410" s="41"/>
      <c r="J1410" s="42">
        <f>+VLOOKUP(C1410,'[14]Resumen Peso'!$B$1:$D$65536,3,0)</f>
        <v>7834.8431015784317</v>
      </c>
    </row>
    <row r="1411" spans="1:10" x14ac:dyDescent="0.25">
      <c r="A1411" s="26"/>
      <c r="B1411" s="34">
        <f t="shared" si="21"/>
        <v>1395</v>
      </c>
      <c r="C1411" s="35" t="s">
        <v>1415</v>
      </c>
      <c r="D1411" s="36" t="str">
        <f>+"Torre de ángulo mayor tipo B"&amp;IF(MID(C1411,3,3)="220","C",IF(MID(C1411,3,3)="138","S",""))&amp;IF(MID(C1411,10,1)="D",2,1)&amp;" (65°)Tipo B"&amp;IF(MID(C1411,3,3)="220","C",IF(MID(C1411,3,3)="138","S",""))&amp;IF(MID(C1411,10,1)="D",2,1)&amp;RIGHT(C1411,2)</f>
        <v>Torre de ángulo mayor tipo BC1 (65°)Tipo BC1-3</v>
      </c>
      <c r="E1411" s="37" t="s">
        <v>2918</v>
      </c>
      <c r="F1411" s="38">
        <v>0</v>
      </c>
      <c r="G1411" s="39">
        <f>VLOOKUP(C1411,'[14]Resumen Peso'!$B$1:$D$65536,3,0)*$C$14</f>
        <v>11296.608327481532</v>
      </c>
      <c r="H1411" s="46"/>
      <c r="I1411" s="41"/>
      <c r="J1411" s="42">
        <f>+VLOOKUP(C1411,'[14]Resumen Peso'!$B$1:$D$65536,3,0)</f>
        <v>8668.1738384571454</v>
      </c>
    </row>
    <row r="1412" spans="1:10" x14ac:dyDescent="0.25">
      <c r="A1412" s="26"/>
      <c r="B1412" s="34">
        <f t="shared" si="21"/>
        <v>1396</v>
      </c>
      <c r="C1412" s="35" t="s">
        <v>1416</v>
      </c>
      <c r="D1412" s="36" t="str">
        <f>+"Torre de ángulo mayor tipo B"&amp;IF(MID(C1412,3,3)="220","C",IF(MID(C1412,3,3)="138","S",""))&amp;IF(MID(C1412,10,1)="D",2,1)&amp;" (65°)Tipo B"&amp;IF(MID(C1412,3,3)="220","C",IF(MID(C1412,3,3)="138","S",""))&amp;IF(MID(C1412,10,1)="D",2,1)&amp;RIGHT(C1412,2)</f>
        <v>Torre de ángulo mayor tipo BC1 (65°)Tipo BC1±0</v>
      </c>
      <c r="E1412" s="37" t="s">
        <v>2918</v>
      </c>
      <c r="F1412" s="38">
        <v>0</v>
      </c>
      <c r="G1412" s="39">
        <f>VLOOKUP(C1412,'[14]Resumen Peso'!$B$1:$D$65536,3,0)*$C$14</f>
        <v>12579.742012785669</v>
      </c>
      <c r="H1412" s="46"/>
      <c r="I1412" s="41"/>
      <c r="J1412" s="42">
        <f>+VLOOKUP(C1412,'[14]Resumen Peso'!$B$1:$D$65536,3,0)</f>
        <v>9652.7548312440376</v>
      </c>
    </row>
    <row r="1413" spans="1:10" x14ac:dyDescent="0.25">
      <c r="A1413" s="26"/>
      <c r="B1413" s="34">
        <f t="shared" si="21"/>
        <v>1397</v>
      </c>
      <c r="C1413" s="35" t="s">
        <v>1417</v>
      </c>
      <c r="D1413" s="36" t="str">
        <f>+"Torre de ángulo mayor tipo B"&amp;IF(MID(C1413,3,3)="220","C",IF(MID(C1413,3,3)="138","S",""))&amp;IF(MID(C1413,10,1)="D",2,1)&amp;" (65°)Tipo B"&amp;IF(MID(C1413,3,3)="220","C",IF(MID(C1413,3,3)="138","S",""))&amp;IF(MID(C1413,10,1)="D",2,1)&amp;RIGHT(C1413,2)</f>
        <v>Torre de ángulo mayor tipo BC1 (65°)Tipo BC1+3</v>
      </c>
      <c r="E1413" s="37" t="s">
        <v>2918</v>
      </c>
      <c r="F1413" s="38">
        <v>0</v>
      </c>
      <c r="G1413" s="39">
        <f>VLOOKUP(C1413,'[14]Resumen Peso'!$B$1:$D$65536,3,0)*$C$14</f>
        <v>14089.311054319951</v>
      </c>
      <c r="H1413" s="46"/>
      <c r="I1413" s="41"/>
      <c r="J1413" s="42">
        <f>+VLOOKUP(C1413,'[14]Resumen Peso'!$B$1:$D$65536,3,0)</f>
        <v>10811.085410993323</v>
      </c>
    </row>
    <row r="1414" spans="1:10" x14ac:dyDescent="0.25">
      <c r="A1414" s="26"/>
      <c r="B1414" s="34">
        <f t="shared" si="21"/>
        <v>1398</v>
      </c>
      <c r="C1414" s="35" t="s">
        <v>1418</v>
      </c>
      <c r="D1414" s="36" t="str">
        <f>+"Torre de anclaje, retención intermedia y terminal (15°) Tipo R"&amp;IF(MID(C1414,3,3)="220","C",IF(MID(C1414,3,3)="138","S",""))&amp;IF(MID(C1414,10,1)="D",2,1)&amp;RIGHT(C1414,2)</f>
        <v>Torre de anclaje, retención intermedia y terminal (15°) Tipo RC1-3</v>
      </c>
      <c r="E1414" s="37" t="s">
        <v>2918</v>
      </c>
      <c r="F1414" s="38">
        <v>0</v>
      </c>
      <c r="G1414" s="39">
        <f>VLOOKUP(C1414,'[14]Resumen Peso'!$B$1:$D$65536,3,0)*$C$14</f>
        <v>14545.112846669213</v>
      </c>
      <c r="H1414" s="46"/>
      <c r="I1414" s="41"/>
      <c r="J1414" s="42">
        <f>+VLOOKUP(C1414,'[14]Resumen Peso'!$B$1:$D$65536,3,0)</f>
        <v>11160.833676793787</v>
      </c>
    </row>
    <row r="1415" spans="1:10" x14ac:dyDescent="0.25">
      <c r="A1415" s="26"/>
      <c r="B1415" s="34">
        <f t="shared" si="21"/>
        <v>1399</v>
      </c>
      <c r="C1415" s="35" t="s">
        <v>1419</v>
      </c>
      <c r="D1415" s="36" t="str">
        <f>+"Torre de anclaje, retención intermedia y terminal (15°) Tipo R"&amp;IF(MID(C1415,3,3)="220","C",IF(MID(C1415,3,3)="138","S",""))&amp;IF(MID(C1415,10,1)="D",2,1)&amp;RIGHT(C1415,2)</f>
        <v>Torre de anclaje, retención intermedia y terminal (15°) Tipo RC1±0</v>
      </c>
      <c r="E1415" s="37" t="s">
        <v>2918</v>
      </c>
      <c r="F1415" s="38">
        <v>0</v>
      </c>
      <c r="G1415" s="39">
        <f>VLOOKUP(C1415,'[14]Resumen Peso'!$B$1:$D$65536,3,0)*$C$14</f>
        <v>16215.287454480729</v>
      </c>
      <c r="H1415" s="46"/>
      <c r="I1415" s="41"/>
      <c r="J1415" s="42">
        <f>+VLOOKUP(C1415,'[14]Resumen Peso'!$B$1:$D$65536,3,0)</f>
        <v>12442.400977473564</v>
      </c>
    </row>
    <row r="1416" spans="1:10" x14ac:dyDescent="0.25">
      <c r="A1416" s="26"/>
      <c r="B1416" s="34">
        <f t="shared" si="21"/>
        <v>1400</v>
      </c>
      <c r="C1416" s="35" t="s">
        <v>1420</v>
      </c>
      <c r="D1416" s="36" t="str">
        <f>+"Torre de anclaje, retención intermedia y terminal (15°) Tipo R"&amp;IF(MID(C1416,3,3)="220","C",IF(MID(C1416,3,3)="138","S",""))&amp;IF(MID(C1416,10,1)="D",2,1)&amp;RIGHT(C1416,2)</f>
        <v>Torre de anclaje, retención intermedia y terminal (15°) Tipo RC1+3</v>
      </c>
      <c r="E1416" s="37" t="s">
        <v>2918</v>
      </c>
      <c r="F1416" s="38">
        <v>0</v>
      </c>
      <c r="G1416" s="39">
        <f>VLOOKUP(C1416,'[14]Resumen Peso'!$B$1:$D$65536,3,0)*$C$14</f>
        <v>17885.462062292245</v>
      </c>
      <c r="H1416" s="46"/>
      <c r="I1416" s="41"/>
      <c r="J1416" s="42">
        <f>+VLOOKUP(C1416,'[14]Resumen Peso'!$B$1:$D$65536,3,0)</f>
        <v>13723.968278153341</v>
      </c>
    </row>
    <row r="1417" spans="1:10" x14ac:dyDescent="0.25">
      <c r="A1417" s="26"/>
      <c r="B1417" s="34">
        <f t="shared" si="21"/>
        <v>1401</v>
      </c>
      <c r="C1417" s="35" t="s">
        <v>1421</v>
      </c>
      <c r="D1417" s="36" t="str">
        <f>+"Torre de suspensión tipo S"&amp;IF(MID(C1417,3,3)="220","C",IF(MID(C1417,3,3)="138","S",""))&amp;IF(MID(C1417,10,1)="D",2,1)&amp;" (5°)Tipo S"&amp;IF(MID(C1417,3,3)="220","C",IF(MID(C1417,3,3)="138","S",""))&amp;IF(MID(C1417,10,1)="D",2,1)&amp;RIGHT(C1417,2)</f>
        <v>Torre de suspensión tipo SC2 (5°)Tipo SC2-6</v>
      </c>
      <c r="E1417" s="37" t="s">
        <v>2918</v>
      </c>
      <c r="F1417" s="38">
        <v>0</v>
      </c>
      <c r="G1417" s="39">
        <f>VLOOKUP(C1417,'[14]Resumen Peso'!$B$1:$D$65536,3,0)*$C$14</f>
        <v>9085.7679021320109</v>
      </c>
      <c r="H1417" s="46"/>
      <c r="I1417" s="41"/>
      <c r="J1417" s="42">
        <f>+VLOOKUP(C1417,'[14]Resumen Peso'!$B$1:$D$65536,3,0)</f>
        <v>6971.7399548995836</v>
      </c>
    </row>
    <row r="1418" spans="1:10" x14ac:dyDescent="0.25">
      <c r="A1418" s="26"/>
      <c r="B1418" s="34">
        <f t="shared" si="21"/>
        <v>1402</v>
      </c>
      <c r="C1418" s="35" t="s">
        <v>1422</v>
      </c>
      <c r="D1418" s="36" t="str">
        <f>+"Torre de suspensión tipo S"&amp;IF(MID(C1418,3,3)="220","C",IF(MID(C1418,3,3)="138","S",""))&amp;IF(MID(C1418,10,1)="D",2,1)&amp;" (5°)Tipo S"&amp;IF(MID(C1418,3,3)="220","C",IF(MID(C1418,3,3)="138","S",""))&amp;IF(MID(C1418,10,1)="D",2,1)&amp;RIGHT(C1418,2)</f>
        <v>Torre de suspensión tipo SC2 (5°)Tipo SC2-3</v>
      </c>
      <c r="E1418" s="37" t="s">
        <v>2918</v>
      </c>
      <c r="F1418" s="38">
        <v>0</v>
      </c>
      <c r="G1418" s="39">
        <f>VLOOKUP(C1418,'[14]Resumen Peso'!$B$1:$D$65536,3,0)*$C$14</f>
        <v>10395.428140277165</v>
      </c>
      <c r="H1418" s="46"/>
      <c r="I1418" s="41"/>
      <c r="J1418" s="42">
        <f>+VLOOKUP(C1418,'[14]Resumen Peso'!$B$1:$D$65536,3,0)</f>
        <v>7976.675443894118</v>
      </c>
    </row>
    <row r="1419" spans="1:10" x14ac:dyDescent="0.25">
      <c r="A1419" s="26"/>
      <c r="B1419" s="34">
        <f t="shared" si="21"/>
        <v>1403</v>
      </c>
      <c r="C1419" s="35" t="s">
        <v>1423</v>
      </c>
      <c r="D1419" s="36" t="str">
        <f>+"Torre de suspensión tipo S"&amp;IF(MID(C1419,3,3)="220","C",IF(MID(C1419,3,3)="138","S",""))&amp;IF(MID(C1419,10,1)="D",2,1)&amp;" (5°)Tipo S"&amp;IF(MID(C1419,3,3)="220","C",IF(MID(C1419,3,3)="138","S",""))&amp;IF(MID(C1419,10,1)="D",2,1)&amp;RIGHT(C1419,2)</f>
        <v>Torre de suspensión tipo SC2 (5°)Tipo SC2±0</v>
      </c>
      <c r="E1419" s="37" t="s">
        <v>2918</v>
      </c>
      <c r="F1419" s="38">
        <v>0</v>
      </c>
      <c r="G1419" s="39">
        <f>VLOOKUP(C1419,'[14]Resumen Peso'!$B$1:$D$65536,3,0)*$C$14</f>
        <v>11693.39498343888</v>
      </c>
      <c r="H1419" s="46"/>
      <c r="I1419" s="41"/>
      <c r="J1419" s="42">
        <f>+VLOOKUP(C1419,'[14]Resumen Peso'!$B$1:$D$65536,3,0)</f>
        <v>8972.6382945940586</v>
      </c>
    </row>
    <row r="1420" spans="1:10" x14ac:dyDescent="0.25">
      <c r="A1420" s="26"/>
      <c r="B1420" s="34">
        <f t="shared" si="21"/>
        <v>1404</v>
      </c>
      <c r="C1420" s="35" t="s">
        <v>1424</v>
      </c>
      <c r="D1420" s="36" t="str">
        <f>+"Torre de suspensión tipo S"&amp;IF(MID(C1420,3,3)="220","C",IF(MID(C1420,3,3)="138","S",""))&amp;IF(MID(C1420,10,1)="D",2,1)&amp;" (5°)Tipo S"&amp;IF(MID(C1420,3,3)="220","C",IF(MID(C1420,3,3)="138","S",""))&amp;IF(MID(C1420,10,1)="D",2,1)&amp;RIGHT(C1420,2)</f>
        <v>Torre de suspensión tipo SC2 (5°)Tipo SC2+3</v>
      </c>
      <c r="E1420" s="37" t="s">
        <v>2918</v>
      </c>
      <c r="F1420" s="38">
        <v>0</v>
      </c>
      <c r="G1420" s="39">
        <f>VLOOKUP(C1420,'[14]Resumen Peso'!$B$1:$D$65536,3,0)*$C$14</f>
        <v>12979.66843161716</v>
      </c>
      <c r="H1420" s="46"/>
      <c r="I1420" s="41"/>
      <c r="J1420" s="42">
        <f>+VLOOKUP(C1420,'[14]Resumen Peso'!$B$1:$D$65536,3,0)</f>
        <v>9959.6285069994065</v>
      </c>
    </row>
    <row r="1421" spans="1:10" x14ac:dyDescent="0.25">
      <c r="A1421" s="26"/>
      <c r="B1421" s="34">
        <f t="shared" si="21"/>
        <v>1405</v>
      </c>
      <c r="C1421" s="35" t="s">
        <v>1425</v>
      </c>
      <c r="D1421" s="36" t="str">
        <f>+"Torre de suspensión tipo S"&amp;IF(MID(C1421,3,3)="220","C",IF(MID(C1421,3,3)="138","S",""))&amp;IF(MID(C1421,10,1)="D",2,1)&amp;" (5°)Tipo S"&amp;IF(MID(C1421,3,3)="220","C",IF(MID(C1421,3,3)="138","S",""))&amp;IF(MID(C1421,10,1)="D",2,1)&amp;RIGHT(C1421,2)</f>
        <v>Torre de suspensión tipo SC2 (5°)Tipo SC2+6</v>
      </c>
      <c r="E1421" s="37" t="s">
        <v>2918</v>
      </c>
      <c r="F1421" s="38">
        <v>0</v>
      </c>
      <c r="G1421" s="39">
        <f>VLOOKUP(C1421,'[14]Resumen Peso'!$B$1:$D$65536,3,0)*$C$14</f>
        <v>14265.941879795433</v>
      </c>
      <c r="H1421" s="46"/>
      <c r="I1421" s="41"/>
      <c r="J1421" s="42">
        <f>+VLOOKUP(C1421,'[14]Resumen Peso'!$B$1:$D$65536,3,0)</f>
        <v>10946.618719404751</v>
      </c>
    </row>
    <row r="1422" spans="1:10" x14ac:dyDescent="0.25">
      <c r="A1422" s="26"/>
      <c r="B1422" s="34">
        <f t="shared" si="21"/>
        <v>1406</v>
      </c>
      <c r="C1422" s="35" t="s">
        <v>1426</v>
      </c>
      <c r="D1422" s="36" t="str">
        <f>+"Torre de ángulo menor tipo A"&amp;IF(MID(C1422,3,3)="220","C",IF(MID(C1422,3,3)="138","S",""))&amp;IF(MID(C1422,10,1)="D",2,1)&amp;" (30°)Tipo A"&amp;IF(MID(C1422,3,3)="220","C",IF(MID(C1422,3,3)="138","S",""))&amp;IF(MID(C1422,10,1)="D",2,1)&amp;RIGHT(C1422,2)</f>
        <v>Torre de ángulo menor tipo AC2 (30°)Tipo AC2-3</v>
      </c>
      <c r="E1422" s="37" t="s">
        <v>2918</v>
      </c>
      <c r="F1422" s="38">
        <v>0</v>
      </c>
      <c r="G1422" s="39">
        <f>VLOOKUP(C1422,'[14]Resumen Peso'!$B$1:$D$65536,3,0)*$C$14</f>
        <v>15993.266799959059</v>
      </c>
      <c r="H1422" s="46"/>
      <c r="I1422" s="41"/>
      <c r="J1422" s="42">
        <f>+VLOOKUP(C1422,'[14]Resumen Peso'!$B$1:$D$65536,3,0)</f>
        <v>12272.038903005598</v>
      </c>
    </row>
    <row r="1423" spans="1:10" x14ac:dyDescent="0.25">
      <c r="A1423" s="26"/>
      <c r="B1423" s="34">
        <f t="shared" si="21"/>
        <v>1407</v>
      </c>
      <c r="C1423" s="35" t="s">
        <v>1427</v>
      </c>
      <c r="D1423" s="36" t="str">
        <f>+"Torre de ángulo menor tipo A"&amp;IF(MID(C1423,3,3)="220","C",IF(MID(C1423,3,3)="138","S",""))&amp;IF(MID(C1423,10,1)="D",2,1)&amp;" (30°)Tipo A"&amp;IF(MID(C1423,3,3)="220","C",IF(MID(C1423,3,3)="138","S",""))&amp;IF(MID(C1423,10,1)="D",2,1)&amp;RIGHT(C1423,2)</f>
        <v>Torre de ángulo menor tipo AC2 (30°)Tipo AC2±0</v>
      </c>
      <c r="E1423" s="37" t="s">
        <v>2918</v>
      </c>
      <c r="F1423" s="38">
        <v>0</v>
      </c>
      <c r="G1423" s="39">
        <f>VLOOKUP(C1423,'[14]Resumen Peso'!$B$1:$D$65536,3,0)*$C$14</f>
        <v>17750.57358486022</v>
      </c>
      <c r="H1423" s="46"/>
      <c r="I1423" s="41"/>
      <c r="J1423" s="42">
        <f>+VLOOKUP(C1423,'[14]Resumen Peso'!$B$1:$D$65536,3,0)</f>
        <v>13620.464931193781</v>
      </c>
    </row>
    <row r="1424" spans="1:10" x14ac:dyDescent="0.25">
      <c r="A1424" s="26"/>
      <c r="B1424" s="34">
        <f t="shared" si="21"/>
        <v>1408</v>
      </c>
      <c r="C1424" s="35" t="s">
        <v>1428</v>
      </c>
      <c r="D1424" s="36" t="str">
        <f>+"Torre de ángulo menor tipo A"&amp;IF(MID(C1424,3,3)="220","C",IF(MID(C1424,3,3)="138","S",""))&amp;IF(MID(C1424,10,1)="D",2,1)&amp;" (30°)Tipo A"&amp;IF(MID(C1424,3,3)="220","C",IF(MID(C1424,3,3)="138","S",""))&amp;IF(MID(C1424,10,1)="D",2,1)&amp;RIGHT(C1424,2)</f>
        <v>Torre de ángulo menor tipo AC2 (30°)Tipo AC2+3</v>
      </c>
      <c r="E1424" s="37" t="s">
        <v>2918</v>
      </c>
      <c r="F1424" s="38">
        <v>0</v>
      </c>
      <c r="G1424" s="39">
        <f>VLOOKUP(C1424,'[14]Resumen Peso'!$B$1:$D$65536,3,0)*$C$14</f>
        <v>19507.88036976138</v>
      </c>
      <c r="H1424" s="46"/>
      <c r="I1424" s="41"/>
      <c r="J1424" s="42">
        <f>+VLOOKUP(C1424,'[14]Resumen Peso'!$B$1:$D$65536,3,0)</f>
        <v>14968.890959381964</v>
      </c>
    </row>
    <row r="1425" spans="1:10" x14ac:dyDescent="0.25">
      <c r="A1425" s="26"/>
      <c r="B1425" s="34">
        <f t="shared" si="21"/>
        <v>1409</v>
      </c>
      <c r="C1425" s="35" t="s">
        <v>1429</v>
      </c>
      <c r="D1425" s="36" t="str">
        <f>+"Torre de ángulo mayor tipo B"&amp;IF(MID(C1425,3,3)="220","C",IF(MID(C1425,3,3)="138","S",""))&amp;IF(MID(C1425,10,1)="D",2,1)&amp;" (65°)Tipo B"&amp;IF(MID(C1425,3,3)="220","C",IF(MID(C1425,3,3)="138","S",""))&amp;IF(MID(C1425,10,1)="D",2,1)&amp;RIGHT(C1425,2)</f>
        <v>Torre de ángulo mayor tipo BC2 (65°)Tipo BC2-3</v>
      </c>
      <c r="E1425" s="37" t="s">
        <v>2918</v>
      </c>
      <c r="F1425" s="38">
        <v>0</v>
      </c>
      <c r="G1425" s="39">
        <f>VLOOKUP(C1425,'[14]Resumen Peso'!$B$1:$D$65536,3,0)*$C$14</f>
        <v>21582.780417242862</v>
      </c>
      <c r="H1425" s="46"/>
      <c r="I1425" s="41"/>
      <c r="J1425" s="42">
        <f>+VLOOKUP(C1425,'[14]Resumen Peso'!$B$1:$D$65536,3,0)</f>
        <v>16561.014346119067</v>
      </c>
    </row>
    <row r="1426" spans="1:10" x14ac:dyDescent="0.25">
      <c r="A1426" s="26"/>
      <c r="B1426" s="34">
        <f t="shared" ref="B1426:B1489" si="22">1+B1425</f>
        <v>1410</v>
      </c>
      <c r="C1426" s="35" t="s">
        <v>1430</v>
      </c>
      <c r="D1426" s="36" t="str">
        <f>+"Torre de ángulo mayor tipo B"&amp;IF(MID(C1426,3,3)="220","C",IF(MID(C1426,3,3)="138","S",""))&amp;IF(MID(C1426,10,1)="D",2,1)&amp;" (65°)Tipo B"&amp;IF(MID(C1426,3,3)="220","C",IF(MID(C1426,3,3)="138","S",""))&amp;IF(MID(C1426,10,1)="D",2,1)&amp;RIGHT(C1426,2)</f>
        <v>Torre de ángulo mayor tipo BC2 (65°)Tipo BC2±0</v>
      </c>
      <c r="E1426" s="37" t="s">
        <v>2918</v>
      </c>
      <c r="F1426" s="38">
        <v>0</v>
      </c>
      <c r="G1426" s="39">
        <f>VLOOKUP(C1426,'[14]Resumen Peso'!$B$1:$D$65536,3,0)*$C$14</f>
        <v>24034.276633900739</v>
      </c>
      <c r="H1426" s="46"/>
      <c r="I1426" s="41"/>
      <c r="J1426" s="42">
        <f>+VLOOKUP(C1426,'[14]Resumen Peso'!$B$1:$D$65536,3,0)</f>
        <v>18442.109516836379</v>
      </c>
    </row>
    <row r="1427" spans="1:10" x14ac:dyDescent="0.25">
      <c r="A1427" s="26"/>
      <c r="B1427" s="34">
        <f t="shared" si="22"/>
        <v>1411</v>
      </c>
      <c r="C1427" s="35" t="s">
        <v>1431</v>
      </c>
      <c r="D1427" s="36" t="str">
        <f>+"Torre de ángulo mayor tipo B"&amp;IF(MID(C1427,3,3)="220","C",IF(MID(C1427,3,3)="138","S",""))&amp;IF(MID(C1427,10,1)="D",2,1)&amp;" (65°)Tipo B"&amp;IF(MID(C1427,3,3)="220","C",IF(MID(C1427,3,3)="138","S",""))&amp;IF(MID(C1427,10,1)="D",2,1)&amp;RIGHT(C1427,2)</f>
        <v>Torre de ángulo mayor tipo BC2 (65°)Tipo BC2+3</v>
      </c>
      <c r="E1427" s="37" t="s">
        <v>2918</v>
      </c>
      <c r="F1427" s="38">
        <v>0</v>
      </c>
      <c r="G1427" s="39">
        <f>VLOOKUP(C1427,'[14]Resumen Peso'!$B$1:$D$65536,3,0)*$C$14</f>
        <v>26918.389829968826</v>
      </c>
      <c r="H1427" s="46"/>
      <c r="I1427" s="41"/>
      <c r="J1427" s="42">
        <f>+VLOOKUP(C1427,'[14]Resumen Peso'!$B$1:$D$65536,3,0)</f>
        <v>20655.162658856745</v>
      </c>
    </row>
    <row r="1428" spans="1:10" x14ac:dyDescent="0.25">
      <c r="A1428" s="26"/>
      <c r="B1428" s="34">
        <f t="shared" si="22"/>
        <v>1412</v>
      </c>
      <c r="C1428" s="35" t="s">
        <v>1432</v>
      </c>
      <c r="D1428" s="36" t="str">
        <f>+"Torre de anclaje, retención intermedia y terminal (15°) Tipo R"&amp;IF(MID(C1428,3,3)="220","C",IF(MID(C1428,3,3)="138","S",""))&amp;IF(MID(C1428,10,1)="D",2,1)&amp;RIGHT(C1428,2)</f>
        <v>Torre de anclaje, retención intermedia y terminal (15°) Tipo RC2-3</v>
      </c>
      <c r="E1428" s="37" t="s">
        <v>2918</v>
      </c>
      <c r="F1428" s="38">
        <v>0</v>
      </c>
      <c r="G1428" s="39">
        <f>VLOOKUP(C1428,'[14]Resumen Peso'!$B$1:$D$65536,3,0)*$C$14</f>
        <v>27789.223775244955</v>
      </c>
      <c r="H1428" s="46"/>
      <c r="I1428" s="41"/>
      <c r="J1428" s="42">
        <f>+VLOOKUP(C1428,'[14]Resumen Peso'!$B$1:$D$65536,3,0)</f>
        <v>21323.375612980279</v>
      </c>
    </row>
    <row r="1429" spans="1:10" x14ac:dyDescent="0.25">
      <c r="A1429" s="26"/>
      <c r="B1429" s="34">
        <f t="shared" si="22"/>
        <v>1413</v>
      </c>
      <c r="C1429" s="35" t="s">
        <v>1433</v>
      </c>
      <c r="D1429" s="36" t="str">
        <f>+"Torre de anclaje, retención intermedia y terminal (15°) Tipo R"&amp;IF(MID(C1429,3,3)="220","C",IF(MID(C1429,3,3)="138","S",""))&amp;IF(MID(C1429,10,1)="D",2,1)&amp;RIGHT(C1429,2)</f>
        <v>Torre de anclaje, retención intermedia y terminal (15°) Tipo RC2±0</v>
      </c>
      <c r="E1429" s="37" t="s">
        <v>2918</v>
      </c>
      <c r="F1429" s="38">
        <v>0</v>
      </c>
      <c r="G1429" s="39">
        <f>VLOOKUP(C1429,'[14]Resumen Peso'!$B$1:$D$65536,3,0)*$C$14</f>
        <v>30980.182581098052</v>
      </c>
      <c r="H1429" s="46"/>
      <c r="I1429" s="41"/>
      <c r="J1429" s="42">
        <f>+VLOOKUP(C1429,'[14]Resumen Peso'!$B$1:$D$65536,3,0)</f>
        <v>23771.879167202093</v>
      </c>
    </row>
    <row r="1430" spans="1:10" x14ac:dyDescent="0.25">
      <c r="A1430" s="26"/>
      <c r="B1430" s="34">
        <f t="shared" si="22"/>
        <v>1414</v>
      </c>
      <c r="C1430" s="35" t="s">
        <v>1434</v>
      </c>
      <c r="D1430" s="36" t="str">
        <f>+"Torre de anclaje, retención intermedia y terminal (15°) Tipo R"&amp;IF(MID(C1430,3,3)="220","C",IF(MID(C1430,3,3)="138","S",""))&amp;IF(MID(C1430,10,1)="D",2,1)&amp;RIGHT(C1430,2)</f>
        <v>Torre de anclaje, retención intermedia y terminal (15°) Tipo RC2+3</v>
      </c>
      <c r="E1430" s="37" t="s">
        <v>2918</v>
      </c>
      <c r="F1430" s="38">
        <v>0</v>
      </c>
      <c r="G1430" s="39">
        <f>VLOOKUP(C1430,'[14]Resumen Peso'!$B$1:$D$65536,3,0)*$C$14</f>
        <v>34171.141386951145</v>
      </c>
      <c r="H1430" s="46"/>
      <c r="I1430" s="41"/>
      <c r="J1430" s="42">
        <f>+VLOOKUP(C1430,'[14]Resumen Peso'!$B$1:$D$65536,3,0)</f>
        <v>26220.382721423906</v>
      </c>
    </row>
    <row r="1431" spans="1:10" x14ac:dyDescent="0.25">
      <c r="A1431" s="26"/>
      <c r="B1431" s="34">
        <f t="shared" si="22"/>
        <v>1415</v>
      </c>
      <c r="C1431" s="35" t="s">
        <v>1435</v>
      </c>
      <c r="D1431" s="36" t="str">
        <f>+"Torre de suspensión tipo S"&amp;IF(MID(C1431,3,3)="220","C",IF(MID(C1431,3,3)="138","S",""))&amp;IF(MID(C1431,10,1)="D",2,1)&amp;" (5°)Tipo S"&amp;IF(MID(C1431,3,3)="220","C",IF(MID(C1431,3,3)="138","S",""))&amp;IF(MID(C1431,10,1)="D",2,1)&amp;RIGHT(C1431,2)</f>
        <v>Torre de suspensión tipo SC1 (5°)Tipo SC1-6</v>
      </c>
      <c r="E1431" s="37" t="s">
        <v>2918</v>
      </c>
      <c r="F1431" s="38">
        <v>0</v>
      </c>
      <c r="G1431" s="39">
        <f>VLOOKUP(C1431,'[14]Resumen Peso'!$B$1:$D$65536,3,0)*$C$14</f>
        <v>5446.1360679752388</v>
      </c>
      <c r="H1431" s="46"/>
      <c r="I1431" s="41"/>
      <c r="J1431" s="42">
        <f>+VLOOKUP(C1431,'[14]Resumen Peso'!$B$1:$D$65536,3,0)</f>
        <v>4178.9582161803964</v>
      </c>
    </row>
    <row r="1432" spans="1:10" x14ac:dyDescent="0.25">
      <c r="A1432" s="26"/>
      <c r="B1432" s="34">
        <f t="shared" si="22"/>
        <v>1416</v>
      </c>
      <c r="C1432" s="35" t="s">
        <v>1436</v>
      </c>
      <c r="D1432" s="36" t="str">
        <f>+"Torre de suspensión tipo S"&amp;IF(MID(C1432,3,3)="220","C",IF(MID(C1432,3,3)="138","S",""))&amp;IF(MID(C1432,10,1)="D",2,1)&amp;" (5°)Tipo S"&amp;IF(MID(C1432,3,3)="220","C",IF(MID(C1432,3,3)="138","S",""))&amp;IF(MID(C1432,10,1)="D",2,1)&amp;RIGHT(C1432,2)</f>
        <v>Torre de suspensión tipo SC1 (5°)Tipo SC1-3</v>
      </c>
      <c r="E1432" s="37" t="s">
        <v>2918</v>
      </c>
      <c r="F1432" s="38">
        <v>0</v>
      </c>
      <c r="G1432" s="39">
        <f>VLOOKUP(C1432,'[14]Resumen Peso'!$B$1:$D$65536,3,0)*$C$14</f>
        <v>6231.1646903860837</v>
      </c>
      <c r="H1432" s="46"/>
      <c r="I1432" s="41"/>
      <c r="J1432" s="42">
        <f>+VLOOKUP(C1432,'[14]Resumen Peso'!$B$1:$D$65536,3,0)</f>
        <v>4781.3305716658588</v>
      </c>
    </row>
    <row r="1433" spans="1:10" x14ac:dyDescent="0.25">
      <c r="A1433" s="26"/>
      <c r="B1433" s="34">
        <f t="shared" si="22"/>
        <v>1417</v>
      </c>
      <c r="C1433" s="35" t="s">
        <v>1437</v>
      </c>
      <c r="D1433" s="36" t="str">
        <f>+"Torre de suspensión tipo S"&amp;IF(MID(C1433,3,3)="220","C",IF(MID(C1433,3,3)="138","S",""))&amp;IF(MID(C1433,10,1)="D",2,1)&amp;" (5°)Tipo S"&amp;IF(MID(C1433,3,3)="220","C",IF(MID(C1433,3,3)="138","S",""))&amp;IF(MID(C1433,10,1)="D",2,1)&amp;RIGHT(C1433,2)</f>
        <v>Torre de suspensión tipo SC1 (5°)Tipo SC1±0</v>
      </c>
      <c r="E1433" s="37" t="s">
        <v>2918</v>
      </c>
      <c r="F1433" s="38">
        <v>0</v>
      </c>
      <c r="G1433" s="39">
        <f>VLOOKUP(C1433,'[14]Resumen Peso'!$B$1:$D$65536,3,0)*$C$14</f>
        <v>7009.1841286682611</v>
      </c>
      <c r="H1433" s="46"/>
      <c r="I1433" s="41"/>
      <c r="J1433" s="42">
        <f>+VLOOKUP(C1433,'[14]Resumen Peso'!$B$1:$D$65536,3,0)</f>
        <v>5378.3246025487724</v>
      </c>
    </row>
    <row r="1434" spans="1:10" x14ac:dyDescent="0.25">
      <c r="A1434" s="26"/>
      <c r="B1434" s="34">
        <f t="shared" si="22"/>
        <v>1418</v>
      </c>
      <c r="C1434" s="35" t="s">
        <v>1438</v>
      </c>
      <c r="D1434" s="36" t="str">
        <f>+"Torre de suspensión tipo S"&amp;IF(MID(C1434,3,3)="220","C",IF(MID(C1434,3,3)="138","S",""))&amp;IF(MID(C1434,10,1)="D",2,1)&amp;" (5°)Tipo S"&amp;IF(MID(C1434,3,3)="220","C",IF(MID(C1434,3,3)="138","S",""))&amp;IF(MID(C1434,10,1)="D",2,1)&amp;RIGHT(C1434,2)</f>
        <v>Torre de suspensión tipo SC1 (5°)Tipo SC1+3</v>
      </c>
      <c r="E1434" s="37" t="s">
        <v>2918</v>
      </c>
      <c r="F1434" s="38">
        <v>0</v>
      </c>
      <c r="G1434" s="39">
        <f>VLOOKUP(C1434,'[14]Resumen Peso'!$B$1:$D$65536,3,0)*$C$14</f>
        <v>7780.1943828217709</v>
      </c>
      <c r="H1434" s="46"/>
      <c r="I1434" s="41"/>
      <c r="J1434" s="42">
        <f>+VLOOKUP(C1434,'[14]Resumen Peso'!$B$1:$D$65536,3,0)</f>
        <v>5969.9403088291383</v>
      </c>
    </row>
    <row r="1435" spans="1:10" x14ac:dyDescent="0.25">
      <c r="A1435" s="26"/>
      <c r="B1435" s="34">
        <f t="shared" si="22"/>
        <v>1419</v>
      </c>
      <c r="C1435" s="35" t="s">
        <v>1439</v>
      </c>
      <c r="D1435" s="36" t="str">
        <f>+"Torre de suspensión tipo S"&amp;IF(MID(C1435,3,3)="220","C",IF(MID(C1435,3,3)="138","S",""))&amp;IF(MID(C1435,10,1)="D",2,1)&amp;" (5°)Tipo S"&amp;IF(MID(C1435,3,3)="220","C",IF(MID(C1435,3,3)="138","S",""))&amp;IF(MID(C1435,10,1)="D",2,1)&amp;RIGHT(C1435,2)</f>
        <v>Torre de suspensión tipo SC1 (5°)Tipo SC1+6</v>
      </c>
      <c r="E1435" s="37" t="s">
        <v>2918</v>
      </c>
      <c r="F1435" s="38">
        <v>0</v>
      </c>
      <c r="G1435" s="39">
        <f>VLOOKUP(C1435,'[14]Resumen Peso'!$B$1:$D$65536,3,0)*$C$14</f>
        <v>8551.2046369752788</v>
      </c>
      <c r="H1435" s="46"/>
      <c r="I1435" s="41"/>
      <c r="J1435" s="42">
        <f>+VLOOKUP(C1435,'[14]Resumen Peso'!$B$1:$D$65536,3,0)</f>
        <v>6561.5560151095024</v>
      </c>
    </row>
    <row r="1436" spans="1:10" x14ac:dyDescent="0.25">
      <c r="A1436" s="26"/>
      <c r="B1436" s="34">
        <f t="shared" si="22"/>
        <v>1420</v>
      </c>
      <c r="C1436" s="35" t="s">
        <v>1440</v>
      </c>
      <c r="D1436" s="36" t="str">
        <f>+"Torre de ángulo menor tipo A"&amp;IF(MID(C1436,3,3)="220","C",IF(MID(C1436,3,3)="138","S",""))&amp;IF(MID(C1436,10,1)="D",2,1)&amp;" (30°)Tipo A"&amp;IF(MID(C1436,3,3)="220","C",IF(MID(C1436,3,3)="138","S",""))&amp;IF(MID(C1436,10,1)="D",2,1)&amp;RIGHT(C1436,2)</f>
        <v>Torre de ángulo menor tipo AC1 (30°)Tipo AC1-3</v>
      </c>
      <c r="E1436" s="37" t="s">
        <v>2918</v>
      </c>
      <c r="F1436" s="38">
        <v>0</v>
      </c>
      <c r="G1436" s="39">
        <f>VLOOKUP(C1436,'[14]Resumen Peso'!$B$1:$D$65536,3,0)*$C$14</f>
        <v>9586.5872980938966</v>
      </c>
      <c r="H1436" s="46"/>
      <c r="I1436" s="41"/>
      <c r="J1436" s="42">
        <f>+VLOOKUP(C1436,'[14]Resumen Peso'!$B$1:$D$65536,3,0)</f>
        <v>7356.0313687488024</v>
      </c>
    </row>
    <row r="1437" spans="1:10" x14ac:dyDescent="0.25">
      <c r="A1437" s="26"/>
      <c r="B1437" s="34">
        <f t="shared" si="22"/>
        <v>1421</v>
      </c>
      <c r="C1437" s="35" t="s">
        <v>1441</v>
      </c>
      <c r="D1437" s="36" t="str">
        <f>+"Torre de ángulo menor tipo A"&amp;IF(MID(C1437,3,3)="220","C",IF(MID(C1437,3,3)="138","S",""))&amp;IF(MID(C1437,10,1)="D",2,1)&amp;" (30°)Tipo A"&amp;IF(MID(C1437,3,3)="220","C",IF(MID(C1437,3,3)="138","S",""))&amp;IF(MID(C1437,10,1)="D",2,1)&amp;RIGHT(C1437,2)</f>
        <v>Torre de ángulo menor tipo AC1 (30°)Tipo AC1±0</v>
      </c>
      <c r="E1437" s="37" t="s">
        <v>2918</v>
      </c>
      <c r="F1437" s="38">
        <v>0</v>
      </c>
      <c r="G1437" s="39">
        <f>VLOOKUP(C1437,'[14]Resumen Peso'!$B$1:$D$65536,3,0)*$C$14</f>
        <v>10639.941507318421</v>
      </c>
      <c r="H1437" s="46"/>
      <c r="I1437" s="41"/>
      <c r="J1437" s="42">
        <f>+VLOOKUP(C1437,'[14]Resumen Peso'!$B$1:$D$65536,3,0)</f>
        <v>8164.296746669037</v>
      </c>
    </row>
    <row r="1438" spans="1:10" x14ac:dyDescent="0.25">
      <c r="A1438" s="26"/>
      <c r="B1438" s="34">
        <f t="shared" si="22"/>
        <v>1422</v>
      </c>
      <c r="C1438" s="35" t="s">
        <v>1442</v>
      </c>
      <c r="D1438" s="36" t="str">
        <f>+"Torre de ángulo menor tipo A"&amp;IF(MID(C1438,3,3)="220","C",IF(MID(C1438,3,3)="138","S",""))&amp;IF(MID(C1438,10,1)="D",2,1)&amp;" (30°)Tipo A"&amp;IF(MID(C1438,3,3)="220","C",IF(MID(C1438,3,3)="138","S",""))&amp;IF(MID(C1438,10,1)="D",2,1)&amp;RIGHT(C1438,2)</f>
        <v>Torre de ángulo menor tipo AC1 (30°)Tipo AC1+3</v>
      </c>
      <c r="E1438" s="37" t="s">
        <v>2918</v>
      </c>
      <c r="F1438" s="38">
        <v>0</v>
      </c>
      <c r="G1438" s="39">
        <f>VLOOKUP(C1438,'[14]Resumen Peso'!$B$1:$D$65536,3,0)*$C$14</f>
        <v>11693.295716542943</v>
      </c>
      <c r="H1438" s="46"/>
      <c r="I1438" s="41"/>
      <c r="J1438" s="42">
        <f>+VLOOKUP(C1438,'[14]Resumen Peso'!$B$1:$D$65536,3,0)</f>
        <v>8972.5621245892708</v>
      </c>
    </row>
    <row r="1439" spans="1:10" x14ac:dyDescent="0.25">
      <c r="A1439" s="26"/>
      <c r="B1439" s="34">
        <f t="shared" si="22"/>
        <v>1423</v>
      </c>
      <c r="C1439" s="35" t="s">
        <v>1443</v>
      </c>
      <c r="D1439" s="36" t="str">
        <f>+"Torre de ángulo mayor tipo B"&amp;IF(MID(C1439,3,3)="220","C",IF(MID(C1439,3,3)="138","S",""))&amp;IF(MID(C1439,10,1)="D",2,1)&amp;" (65°)Tipo B"&amp;IF(MID(C1439,3,3)="220","C",IF(MID(C1439,3,3)="138","S",""))&amp;IF(MID(C1439,10,1)="D",2,1)&amp;RIGHT(C1439,2)</f>
        <v>Torre de ángulo mayor tipo BC1 (65°)Tipo BC1-3</v>
      </c>
      <c r="E1439" s="37" t="s">
        <v>2918</v>
      </c>
      <c r="F1439" s="38">
        <v>0</v>
      </c>
      <c r="G1439" s="39">
        <f>VLOOKUP(C1439,'[14]Resumen Peso'!$B$1:$D$65536,3,0)*$C$14</f>
        <v>12937.019759216411</v>
      </c>
      <c r="H1439" s="46"/>
      <c r="I1439" s="41"/>
      <c r="J1439" s="42">
        <f>+VLOOKUP(C1439,'[14]Resumen Peso'!$B$1:$D$65536,3,0)</f>
        <v>9926.9030999009101</v>
      </c>
    </row>
    <row r="1440" spans="1:10" x14ac:dyDescent="0.25">
      <c r="A1440" s="26"/>
      <c r="B1440" s="34">
        <f t="shared" si="22"/>
        <v>1424</v>
      </c>
      <c r="C1440" s="35" t="s">
        <v>1444</v>
      </c>
      <c r="D1440" s="36" t="str">
        <f>+"Torre de ángulo mayor tipo B"&amp;IF(MID(C1440,3,3)="220","C",IF(MID(C1440,3,3)="138","S",""))&amp;IF(MID(C1440,10,1)="D",2,1)&amp;" (65°)Tipo B"&amp;IF(MID(C1440,3,3)="220","C",IF(MID(C1440,3,3)="138","S",""))&amp;IF(MID(C1440,10,1)="D",2,1)&amp;RIGHT(C1440,2)</f>
        <v>Torre de ángulo mayor tipo BC1 (65°)Tipo BC1±0</v>
      </c>
      <c r="E1440" s="37" t="s">
        <v>2918</v>
      </c>
      <c r="F1440" s="38">
        <v>0</v>
      </c>
      <c r="G1440" s="39">
        <f>VLOOKUP(C1440,'[14]Resumen Peso'!$B$1:$D$65536,3,0)*$C$14</f>
        <v>14406.480800909143</v>
      </c>
      <c r="H1440" s="46"/>
      <c r="I1440" s="41"/>
      <c r="J1440" s="42">
        <f>+VLOOKUP(C1440,'[14]Resumen Peso'!$B$1:$D$65536,3,0)</f>
        <v>11054.457794989878</v>
      </c>
    </row>
    <row r="1441" spans="1:10" x14ac:dyDescent="0.25">
      <c r="A1441" s="26"/>
      <c r="B1441" s="34">
        <f t="shared" si="22"/>
        <v>1425</v>
      </c>
      <c r="C1441" s="35" t="s">
        <v>1445</v>
      </c>
      <c r="D1441" s="36" t="str">
        <f>+"Torre de ángulo mayor tipo B"&amp;IF(MID(C1441,3,3)="220","C",IF(MID(C1441,3,3)="138","S",""))&amp;IF(MID(C1441,10,1)="D",2,1)&amp;" (65°)Tipo B"&amp;IF(MID(C1441,3,3)="220","C",IF(MID(C1441,3,3)="138","S",""))&amp;IF(MID(C1441,10,1)="D",2,1)&amp;RIGHT(C1441,2)</f>
        <v>Torre de ángulo mayor tipo BC1 (65°)Tipo BC1+3</v>
      </c>
      <c r="E1441" s="37" t="s">
        <v>2918</v>
      </c>
      <c r="F1441" s="38">
        <v>0</v>
      </c>
      <c r="G1441" s="39">
        <f>VLOOKUP(C1441,'[14]Resumen Peso'!$B$1:$D$65536,3,0)*$C$14</f>
        <v>16135.258497018242</v>
      </c>
      <c r="H1441" s="46"/>
      <c r="I1441" s="41"/>
      <c r="J1441" s="42">
        <f>+VLOOKUP(C1441,'[14]Resumen Peso'!$B$1:$D$65536,3,0)</f>
        <v>12380.992730388663</v>
      </c>
    </row>
    <row r="1442" spans="1:10" x14ac:dyDescent="0.25">
      <c r="A1442" s="26"/>
      <c r="B1442" s="34">
        <f t="shared" si="22"/>
        <v>1426</v>
      </c>
      <c r="C1442" s="35" t="s">
        <v>1446</v>
      </c>
      <c r="D1442" s="36" t="str">
        <f>+"Torre de anclaje, retención intermedia y terminal (15°) Tipo R"&amp;IF(MID(C1442,3,3)="220","C",IF(MID(C1442,3,3)="138","S",""))&amp;IF(MID(C1442,10,1)="D",2,1)&amp;RIGHT(C1442,2)</f>
        <v>Torre de anclaje, retención intermedia y terminal (15°) Tipo RC1-3</v>
      </c>
      <c r="E1442" s="37" t="s">
        <v>2918</v>
      </c>
      <c r="F1442" s="38">
        <v>0</v>
      </c>
      <c r="G1442" s="39">
        <f>VLOOKUP(C1442,'[14]Resumen Peso'!$B$1:$D$65536,3,0)*$C$14</f>
        <v>16657.248515877582</v>
      </c>
      <c r="H1442" s="46"/>
      <c r="I1442" s="41"/>
      <c r="J1442" s="42">
        <f>+VLOOKUP(C1442,'[14]Resumen Peso'!$B$1:$D$65536,3,0)</f>
        <v>12781.528899674531</v>
      </c>
    </row>
    <row r="1443" spans="1:10" x14ac:dyDescent="0.25">
      <c r="A1443" s="26"/>
      <c r="B1443" s="34">
        <f t="shared" si="22"/>
        <v>1427</v>
      </c>
      <c r="C1443" s="35" t="s">
        <v>1447</v>
      </c>
      <c r="D1443" s="36" t="str">
        <f>+"Torre de anclaje, retención intermedia y terminal (15°) Tipo R"&amp;IF(MID(C1443,3,3)="220","C",IF(MID(C1443,3,3)="138","S",""))&amp;IF(MID(C1443,10,1)="D",2,1)&amp;RIGHT(C1443,2)</f>
        <v>Torre de anclaje, retención intermedia y terminal (15°) Tipo RC1±0</v>
      </c>
      <c r="E1443" s="37" t="s">
        <v>2918</v>
      </c>
      <c r="F1443" s="38">
        <v>0</v>
      </c>
      <c r="G1443" s="39">
        <f>VLOOKUP(C1443,'[14]Resumen Peso'!$B$1:$D$65536,3,0)*$C$14</f>
        <v>18569.953752371883</v>
      </c>
      <c r="H1443" s="46"/>
      <c r="I1443" s="41"/>
      <c r="J1443" s="42">
        <f>+VLOOKUP(C1443,'[14]Resumen Peso'!$B$1:$D$65536,3,0)</f>
        <v>14249.196097741951</v>
      </c>
    </row>
    <row r="1444" spans="1:10" x14ac:dyDescent="0.25">
      <c r="A1444" s="26"/>
      <c r="B1444" s="34">
        <f t="shared" si="22"/>
        <v>1428</v>
      </c>
      <c r="C1444" s="35" t="s">
        <v>1448</v>
      </c>
      <c r="D1444" s="36" t="str">
        <f>+"Torre de anclaje, retención intermedia y terminal (15°) Tipo R"&amp;IF(MID(C1444,3,3)="220","C",IF(MID(C1444,3,3)="138","S",""))&amp;IF(MID(C1444,10,1)="D",2,1)&amp;RIGHT(C1444,2)</f>
        <v>Torre de anclaje, retención intermedia y terminal (15°) Tipo RC1+3</v>
      </c>
      <c r="E1444" s="37" t="s">
        <v>2918</v>
      </c>
      <c r="F1444" s="38">
        <v>0</v>
      </c>
      <c r="G1444" s="39">
        <f>VLOOKUP(C1444,'[14]Resumen Peso'!$B$1:$D$65536,3,0)*$C$14</f>
        <v>20482.658988866187</v>
      </c>
      <c r="H1444" s="46"/>
      <c r="I1444" s="41"/>
      <c r="J1444" s="42">
        <f>+VLOOKUP(C1444,'[14]Resumen Peso'!$B$1:$D$65536,3,0)</f>
        <v>15716.863295809371</v>
      </c>
    </row>
    <row r="1445" spans="1:10" x14ac:dyDescent="0.25">
      <c r="A1445" s="26"/>
      <c r="B1445" s="34">
        <f t="shared" si="22"/>
        <v>1429</v>
      </c>
      <c r="C1445" s="35" t="s">
        <v>1449</v>
      </c>
      <c r="D1445" s="36" t="str">
        <f>+"Torre de suspensión tipo S"&amp;IF(MID(C1445,3,3)="220","C",IF(MID(C1445,3,3)="138","S",""))&amp;IF(MID(C1445,10,1)="D",2,1)&amp;" (5°)Tipo S"&amp;IF(MID(C1445,3,3)="220","C",IF(MID(C1445,3,3)="138","S",""))&amp;IF(MID(C1445,10,1)="D",2,1)&amp;RIGHT(C1445,2)</f>
        <v>Torre de suspensión tipo SS1 (5°)Tipo SS1-6</v>
      </c>
      <c r="E1445" s="37" t="s">
        <v>2918</v>
      </c>
      <c r="F1445" s="38">
        <v>0</v>
      </c>
      <c r="G1445" s="39">
        <f>VLOOKUP(C1445,'[14]Resumen Peso'!$B$1:$D$65536,3,0)*$C$14</f>
        <v>5499.8332978504241</v>
      </c>
      <c r="H1445" s="46"/>
      <c r="I1445" s="41"/>
      <c r="J1445" s="42">
        <f>+VLOOKUP(C1445,'[14]Resumen Peso'!$B$1:$D$65536,3,0)</f>
        <v>4220.1614614119208</v>
      </c>
    </row>
    <row r="1446" spans="1:10" x14ac:dyDescent="0.25">
      <c r="A1446" s="26"/>
      <c r="B1446" s="34">
        <f t="shared" si="22"/>
        <v>1430</v>
      </c>
      <c r="C1446" s="35" t="s">
        <v>1450</v>
      </c>
      <c r="D1446" s="36" t="str">
        <f>+"Torre de suspensión tipo S"&amp;IF(MID(C1446,3,3)="220","C",IF(MID(C1446,3,3)="138","S",""))&amp;IF(MID(C1446,10,1)="D",2,1)&amp;" (5°)Tipo S"&amp;IF(MID(C1446,3,3)="220","C",IF(MID(C1446,3,3)="138","S",""))&amp;IF(MID(C1446,10,1)="D",2,1)&amp;RIGHT(C1446,2)</f>
        <v>Torre de suspensión tipo SS1 (5°)Tipo SS1-3</v>
      </c>
      <c r="E1446" s="37" t="s">
        <v>2918</v>
      </c>
      <c r="F1446" s="38">
        <v>0</v>
      </c>
      <c r="G1446" s="39">
        <f>VLOOKUP(C1446,'[14]Resumen Peso'!$B$1:$D$65536,3,0)*$C$14</f>
        <v>6292.60206150454</v>
      </c>
      <c r="H1446" s="46"/>
      <c r="I1446" s="41"/>
      <c r="J1446" s="42">
        <f>+VLOOKUP(C1446,'[14]Resumen Peso'!$B$1:$D$65536,3,0)</f>
        <v>4828.473023417243</v>
      </c>
    </row>
    <row r="1447" spans="1:10" x14ac:dyDescent="0.25">
      <c r="A1447" s="26"/>
      <c r="B1447" s="34">
        <f t="shared" si="22"/>
        <v>1431</v>
      </c>
      <c r="C1447" s="35" t="s">
        <v>1451</v>
      </c>
      <c r="D1447" s="36" t="str">
        <f>+"Torre de suspensión tipo S"&amp;IF(MID(C1447,3,3)="220","C",IF(MID(C1447,3,3)="138","S",""))&amp;IF(MID(C1447,10,1)="D",2,1)&amp;" (5°)Tipo S"&amp;IF(MID(C1447,3,3)="220","C",IF(MID(C1447,3,3)="138","S",""))&amp;IF(MID(C1447,10,1)="D",2,1)&amp;RIGHT(C1447,2)</f>
        <v>Torre de suspensión tipo SS1 (5°)Tipo SS1±0</v>
      </c>
      <c r="E1447" s="37" t="s">
        <v>2918</v>
      </c>
      <c r="F1447" s="38">
        <v>0</v>
      </c>
      <c r="G1447" s="39">
        <f>VLOOKUP(C1447,'[14]Resumen Peso'!$B$1:$D$65536,3,0)*$C$14</f>
        <v>7078.2925326260283</v>
      </c>
      <c r="H1447" s="46"/>
      <c r="I1447" s="41"/>
      <c r="J1447" s="42">
        <f>+VLOOKUP(C1447,'[14]Resumen Peso'!$B$1:$D$65536,3,0)</f>
        <v>5431.353232190374</v>
      </c>
    </row>
    <row r="1448" spans="1:10" x14ac:dyDescent="0.25">
      <c r="A1448" s="26"/>
      <c r="B1448" s="34">
        <f t="shared" si="22"/>
        <v>1432</v>
      </c>
      <c r="C1448" s="35" t="s">
        <v>1452</v>
      </c>
      <c r="D1448" s="36" t="str">
        <f>+"Torre de suspensión tipo S"&amp;IF(MID(C1448,3,3)="220","C",IF(MID(C1448,3,3)="138","S",""))&amp;IF(MID(C1448,10,1)="D",2,1)&amp;" (5°)Tipo S"&amp;IF(MID(C1448,3,3)="220","C",IF(MID(C1448,3,3)="138","S",""))&amp;IF(MID(C1448,10,1)="D",2,1)&amp;RIGHT(C1448,2)</f>
        <v>Torre de suspensión tipo SS1 (5°)Tipo SS1+3</v>
      </c>
      <c r="E1448" s="37" t="s">
        <v>2918</v>
      </c>
      <c r="F1448" s="38">
        <v>0</v>
      </c>
      <c r="G1448" s="39">
        <f>VLOOKUP(C1448,'[14]Resumen Peso'!$B$1:$D$65536,3,0)*$C$14</f>
        <v>7856.9047112148919</v>
      </c>
      <c r="H1448" s="46"/>
      <c r="I1448" s="41"/>
      <c r="J1448" s="42">
        <f>+VLOOKUP(C1448,'[14]Resumen Peso'!$B$1:$D$65536,3,0)</f>
        <v>6028.8020877313156</v>
      </c>
    </row>
    <row r="1449" spans="1:10" x14ac:dyDescent="0.25">
      <c r="A1449" s="26"/>
      <c r="B1449" s="34">
        <f t="shared" si="22"/>
        <v>1433</v>
      </c>
      <c r="C1449" s="35" t="s">
        <v>1453</v>
      </c>
      <c r="D1449" s="36" t="str">
        <f>+"Torre de suspensión tipo S"&amp;IF(MID(C1449,3,3)="220","C",IF(MID(C1449,3,3)="138","S",""))&amp;IF(MID(C1449,10,1)="D",2,1)&amp;" (5°)Tipo S"&amp;IF(MID(C1449,3,3)="220","C",IF(MID(C1449,3,3)="138","S",""))&amp;IF(MID(C1449,10,1)="D",2,1)&amp;RIGHT(C1449,2)</f>
        <v>Torre de suspensión tipo SS1 (5°)Tipo SS1+6</v>
      </c>
      <c r="E1449" s="37" t="s">
        <v>2918</v>
      </c>
      <c r="F1449" s="38">
        <v>0</v>
      </c>
      <c r="G1449" s="39">
        <f>VLOOKUP(C1449,'[14]Resumen Peso'!$B$1:$D$65536,3,0)*$C$14</f>
        <v>8635.5168898037555</v>
      </c>
      <c r="H1449" s="46"/>
      <c r="I1449" s="41"/>
      <c r="J1449" s="42">
        <f>+VLOOKUP(C1449,'[14]Resumen Peso'!$B$1:$D$65536,3,0)</f>
        <v>6626.2509432722563</v>
      </c>
    </row>
    <row r="1450" spans="1:10" x14ac:dyDescent="0.25">
      <c r="A1450" s="26"/>
      <c r="B1450" s="34">
        <f t="shared" si="22"/>
        <v>1434</v>
      </c>
      <c r="C1450" s="35" t="s">
        <v>1454</v>
      </c>
      <c r="D1450" s="36" t="str">
        <f>+"Torre de ángulo menor tipo A"&amp;IF(MID(C1450,3,3)="220","C",IF(MID(C1450,3,3)="138","S",""))&amp;IF(MID(C1450,10,1)="D",2,1)&amp;" (30°)Tipo A"&amp;IF(MID(C1450,3,3)="220","C",IF(MID(C1450,3,3)="138","S",""))&amp;IF(MID(C1450,10,1)="D",2,1)&amp;RIGHT(C1450,2)</f>
        <v>Torre de ángulo menor tipo AS1 (30°)Tipo AS1-3</v>
      </c>
      <c r="E1450" s="37" t="s">
        <v>2918</v>
      </c>
      <c r="F1450" s="38">
        <v>0</v>
      </c>
      <c r="G1450" s="39">
        <f>VLOOKUP(C1450,'[14]Resumen Peso'!$B$1:$D$65536,3,0)*$C$14</f>
        <v>9681.1081061382047</v>
      </c>
      <c r="H1450" s="46"/>
      <c r="I1450" s="41"/>
      <c r="J1450" s="42">
        <f>+VLOOKUP(C1450,'[14]Resumen Peso'!$B$1:$D$65536,3,0)</f>
        <v>7428.559580024953</v>
      </c>
    </row>
    <row r="1451" spans="1:10" x14ac:dyDescent="0.25">
      <c r="A1451" s="26"/>
      <c r="B1451" s="34">
        <f t="shared" si="22"/>
        <v>1435</v>
      </c>
      <c r="C1451" s="35" t="s">
        <v>1455</v>
      </c>
      <c r="D1451" s="36" t="str">
        <f>+"Torre de ángulo menor tipo A"&amp;IF(MID(C1451,3,3)="220","C",IF(MID(C1451,3,3)="138","S",""))&amp;IF(MID(C1451,10,1)="D",2,1)&amp;" (30°)Tipo A"&amp;IF(MID(C1451,3,3)="220","C",IF(MID(C1451,3,3)="138","S",""))&amp;IF(MID(C1451,10,1)="D",2,1)&amp;RIGHT(C1451,2)</f>
        <v>Torre de ángulo menor tipo AS1 (30°)Tipo AS1±0</v>
      </c>
      <c r="E1451" s="37" t="s">
        <v>2918</v>
      </c>
      <c r="F1451" s="38">
        <v>0</v>
      </c>
      <c r="G1451" s="39">
        <f>VLOOKUP(C1451,'[14]Resumen Peso'!$B$1:$D$65536,3,0)*$C$14</f>
        <v>10744.84806452631</v>
      </c>
      <c r="H1451" s="46"/>
      <c r="I1451" s="41"/>
      <c r="J1451" s="42">
        <f>+VLOOKUP(C1451,'[14]Resumen Peso'!$B$1:$D$65536,3,0)</f>
        <v>8244.7942064649869</v>
      </c>
    </row>
    <row r="1452" spans="1:10" x14ac:dyDescent="0.25">
      <c r="A1452" s="26"/>
      <c r="B1452" s="34">
        <f t="shared" si="22"/>
        <v>1436</v>
      </c>
      <c r="C1452" s="35" t="s">
        <v>1456</v>
      </c>
      <c r="D1452" s="36" t="str">
        <f>+"Torre de ángulo menor tipo A"&amp;IF(MID(C1452,3,3)="220","C",IF(MID(C1452,3,3)="138","S",""))&amp;IF(MID(C1452,10,1)="D",2,1)&amp;" (30°)Tipo A"&amp;IF(MID(C1452,3,3)="220","C",IF(MID(C1452,3,3)="138","S",""))&amp;IF(MID(C1452,10,1)="D",2,1)&amp;RIGHT(C1452,2)</f>
        <v>Torre de ángulo menor tipo AS1 (30°)Tipo AS1+3</v>
      </c>
      <c r="E1452" s="37" t="s">
        <v>2918</v>
      </c>
      <c r="F1452" s="38">
        <v>0</v>
      </c>
      <c r="G1452" s="39">
        <f>VLOOKUP(C1452,'[14]Resumen Peso'!$B$1:$D$65536,3,0)*$C$14</f>
        <v>11808.588022914413</v>
      </c>
      <c r="H1452" s="46"/>
      <c r="I1452" s="41"/>
      <c r="J1452" s="42">
        <f>+VLOOKUP(C1452,'[14]Resumen Peso'!$B$1:$D$65536,3,0)</f>
        <v>9061.02883290502</v>
      </c>
    </row>
    <row r="1453" spans="1:10" x14ac:dyDescent="0.25">
      <c r="A1453" s="26"/>
      <c r="B1453" s="34">
        <f t="shared" si="22"/>
        <v>1437</v>
      </c>
      <c r="C1453" s="35" t="s">
        <v>1457</v>
      </c>
      <c r="D1453" s="36" t="str">
        <f>+"Torre de ángulo mayor tipo B"&amp;IF(MID(C1453,3,3)="220","C",IF(MID(C1453,3,3)="138","S",""))&amp;IF(MID(C1453,10,1)="D",2,1)&amp;" (65°)Tipo B"&amp;IF(MID(C1453,3,3)="220","C",IF(MID(C1453,3,3)="138","S",""))&amp;IF(MID(C1453,10,1)="D",2,1)&amp;RIGHT(C1453,2)</f>
        <v>Torre de ángulo mayor tipo BS1 (65°)Tipo BS1-3</v>
      </c>
      <c r="E1453" s="37" t="s">
        <v>2918</v>
      </c>
      <c r="F1453" s="38">
        <v>0</v>
      </c>
      <c r="G1453" s="39">
        <f>VLOOKUP(C1453,'[14]Resumen Peso'!$B$1:$D$65536,3,0)*$C$14</f>
        <v>13064.574802873025</v>
      </c>
      <c r="H1453" s="46"/>
      <c r="I1453" s="41"/>
      <c r="J1453" s="42">
        <f>+VLOOKUP(C1453,'[14]Resumen Peso'!$B$1:$D$65536,3,0)</f>
        <v>10024.779317287126</v>
      </c>
    </row>
    <row r="1454" spans="1:10" x14ac:dyDescent="0.25">
      <c r="A1454" s="26"/>
      <c r="B1454" s="34">
        <f t="shared" si="22"/>
        <v>1438</v>
      </c>
      <c r="C1454" s="35" t="s">
        <v>1458</v>
      </c>
      <c r="D1454" s="36" t="str">
        <f>+"Torre de ángulo mayor tipo B"&amp;IF(MID(C1454,3,3)="220","C",IF(MID(C1454,3,3)="138","S",""))&amp;IF(MID(C1454,10,1)="D",2,1)&amp;" (65°)Tipo B"&amp;IF(MID(C1454,3,3)="220","C",IF(MID(C1454,3,3)="138","S",""))&amp;IF(MID(C1454,10,1)="D",2,1)&amp;RIGHT(C1454,2)</f>
        <v>Torre de ángulo mayor tipo BS1 (65°)Tipo BS1±0</v>
      </c>
      <c r="E1454" s="37" t="s">
        <v>2918</v>
      </c>
      <c r="F1454" s="38">
        <v>0</v>
      </c>
      <c r="G1454" s="39">
        <f>VLOOKUP(C1454,'[14]Resumen Peso'!$B$1:$D$65536,3,0)*$C$14</f>
        <v>14548.524279368623</v>
      </c>
      <c r="H1454" s="46"/>
      <c r="I1454" s="41"/>
      <c r="J1454" s="42">
        <f>+VLOOKUP(C1454,'[14]Resumen Peso'!$B$1:$D$65536,3,0)</f>
        <v>11163.451355553592</v>
      </c>
    </row>
    <row r="1455" spans="1:10" x14ac:dyDescent="0.25">
      <c r="A1455" s="26"/>
      <c r="B1455" s="34">
        <f t="shared" si="22"/>
        <v>1439</v>
      </c>
      <c r="C1455" s="35" t="s">
        <v>1459</v>
      </c>
      <c r="D1455" s="36" t="str">
        <f>+"Torre de ángulo mayor tipo B"&amp;IF(MID(C1455,3,3)="220","C",IF(MID(C1455,3,3)="138","S",""))&amp;IF(MID(C1455,10,1)="D",2,1)&amp;" (65°)Tipo B"&amp;IF(MID(C1455,3,3)="220","C",IF(MID(C1455,3,3)="138","S",""))&amp;IF(MID(C1455,10,1)="D",2,1)&amp;RIGHT(C1455,2)</f>
        <v>Torre de ángulo mayor tipo BS1 (65°)Tipo BS1+3</v>
      </c>
      <c r="E1455" s="37" t="s">
        <v>2918</v>
      </c>
      <c r="F1455" s="38">
        <v>0</v>
      </c>
      <c r="G1455" s="39">
        <f>VLOOKUP(C1455,'[14]Resumen Peso'!$B$1:$D$65536,3,0)*$C$14</f>
        <v>16294.347192892859</v>
      </c>
      <c r="H1455" s="46"/>
      <c r="I1455" s="41"/>
      <c r="J1455" s="42">
        <f>+VLOOKUP(C1455,'[14]Resumen Peso'!$B$1:$D$65536,3,0)</f>
        <v>12503.065518220024</v>
      </c>
    </row>
    <row r="1456" spans="1:10" x14ac:dyDescent="0.25">
      <c r="A1456" s="26"/>
      <c r="B1456" s="34">
        <f t="shared" si="22"/>
        <v>1440</v>
      </c>
      <c r="C1456" s="35" t="s">
        <v>1460</v>
      </c>
      <c r="D1456" s="36" t="str">
        <f>+"Torre de anclaje, retención intermedia y terminal (15°) Tipo R"&amp;IF(MID(C1456,3,3)="220","C",IF(MID(C1456,3,3)="138","S",""))&amp;IF(MID(C1456,10,1)="D",2,1)&amp;RIGHT(C1456,2)</f>
        <v>Torre de anclaje, retención intermedia y terminal (15°) Tipo RS1-3</v>
      </c>
      <c r="E1456" s="37" t="s">
        <v>2918</v>
      </c>
      <c r="F1456" s="38">
        <v>0</v>
      </c>
      <c r="G1456" s="39">
        <f>VLOOKUP(C1456,'[14]Resumen Peso'!$B$1:$D$65536,3,0)*$C$14</f>
        <v>16821.483873107223</v>
      </c>
      <c r="H1456" s="46"/>
      <c r="I1456" s="41"/>
      <c r="J1456" s="42">
        <f>+VLOOKUP(C1456,'[14]Resumen Peso'!$B$1:$D$65536,3,0)</f>
        <v>12907.550851185797</v>
      </c>
    </row>
    <row r="1457" spans="1:10" x14ac:dyDescent="0.25">
      <c r="A1457" s="26"/>
      <c r="B1457" s="34">
        <f t="shared" si="22"/>
        <v>1441</v>
      </c>
      <c r="C1457" s="35" t="s">
        <v>1461</v>
      </c>
      <c r="D1457" s="36" t="str">
        <f>+"Torre de anclaje, retención intermedia y terminal (15°) Tipo R"&amp;IF(MID(C1457,3,3)="220","C",IF(MID(C1457,3,3)="138","S",""))&amp;IF(MID(C1457,10,1)="D",2,1)&amp;RIGHT(C1457,2)</f>
        <v>Torre de anclaje, retención intermedia y terminal (15°) Tipo RS1±0</v>
      </c>
      <c r="E1457" s="37" t="s">
        <v>2918</v>
      </c>
      <c r="F1457" s="38">
        <v>0</v>
      </c>
      <c r="G1457" s="39">
        <f>VLOOKUP(C1457,'[14]Resumen Peso'!$B$1:$D$65536,3,0)*$C$14</f>
        <v>18753.047796106155</v>
      </c>
      <c r="H1457" s="46"/>
      <c r="I1457" s="41"/>
      <c r="J1457" s="42">
        <f>+VLOOKUP(C1457,'[14]Resumen Peso'!$B$1:$D$65536,3,0)</f>
        <v>14389.68879730858</v>
      </c>
    </row>
    <row r="1458" spans="1:10" x14ac:dyDescent="0.25">
      <c r="A1458" s="26"/>
      <c r="B1458" s="34">
        <f t="shared" si="22"/>
        <v>1442</v>
      </c>
      <c r="C1458" s="35" t="s">
        <v>1462</v>
      </c>
      <c r="D1458" s="36" t="str">
        <f>+"Torre de anclaje, retención intermedia y terminal (15°) Tipo R"&amp;IF(MID(C1458,3,3)="220","C",IF(MID(C1458,3,3)="138","S",""))&amp;IF(MID(C1458,10,1)="D",2,1)&amp;RIGHT(C1458,2)</f>
        <v>Torre de anclaje, retención intermedia y terminal (15°) Tipo RS1+3</v>
      </c>
      <c r="E1458" s="37" t="s">
        <v>2918</v>
      </c>
      <c r="F1458" s="38">
        <v>0</v>
      </c>
      <c r="G1458" s="39">
        <f>VLOOKUP(C1458,'[14]Resumen Peso'!$B$1:$D$65536,3,0)*$C$14</f>
        <v>20684.611719105087</v>
      </c>
      <c r="H1458" s="46"/>
      <c r="I1458" s="41"/>
      <c r="J1458" s="42">
        <f>+VLOOKUP(C1458,'[14]Resumen Peso'!$B$1:$D$65536,3,0)</f>
        <v>15871.826743431362</v>
      </c>
    </row>
    <row r="1459" spans="1:10" x14ac:dyDescent="0.25">
      <c r="A1459" s="26"/>
      <c r="B1459" s="34">
        <f t="shared" si="22"/>
        <v>1443</v>
      </c>
      <c r="C1459" s="35" t="s">
        <v>1463</v>
      </c>
      <c r="D1459" s="36" t="str">
        <f>+"Torre de suspensión tipo S"&amp;IF(MID(C1459,3,3)="220","C",IF(MID(C1459,3,3)="138","S",""))&amp;IF(MID(C1459,10,1)="D",2,1)&amp;" (5°)Tipo S"&amp;IF(MID(C1459,3,3)="220","C",IF(MID(C1459,3,3)="138","S",""))&amp;IF(MID(C1459,10,1)="D",2,1)&amp;RIGHT(C1459,2)</f>
        <v>Torre de suspensión tipo SS1 (5°)Tipo SS1-6</v>
      </c>
      <c r="E1459" s="37" t="s">
        <v>2918</v>
      </c>
      <c r="F1459" s="38">
        <v>0</v>
      </c>
      <c r="G1459" s="39">
        <f>VLOOKUP(C1459,'[14]Resumen Peso'!$B$1:$D$65536,3,0)*$C$14</f>
        <v>5149.1311171647312</v>
      </c>
      <c r="H1459" s="46"/>
      <c r="I1459" s="41"/>
      <c r="J1459" s="42">
        <f>+VLOOKUP(C1459,'[14]Resumen Peso'!$B$1:$D$65536,3,0)</f>
        <v>3951.0587909834662</v>
      </c>
    </row>
    <row r="1460" spans="1:10" x14ac:dyDescent="0.25">
      <c r="A1460" s="26"/>
      <c r="B1460" s="34">
        <f t="shared" si="22"/>
        <v>1444</v>
      </c>
      <c r="C1460" s="35" t="s">
        <v>1464</v>
      </c>
      <c r="D1460" s="36" t="str">
        <f>+"Torre de suspensión tipo S"&amp;IF(MID(C1460,3,3)="220","C",IF(MID(C1460,3,3)="138","S",""))&amp;IF(MID(C1460,10,1)="D",2,1)&amp;" (5°)Tipo S"&amp;IF(MID(C1460,3,3)="220","C",IF(MID(C1460,3,3)="138","S",""))&amp;IF(MID(C1460,10,1)="D",2,1)&amp;RIGHT(C1460,2)</f>
        <v>Torre de suspensión tipo SS1 (5°)Tipo SS1-3</v>
      </c>
      <c r="E1460" s="37" t="s">
        <v>2918</v>
      </c>
      <c r="F1460" s="38">
        <v>0</v>
      </c>
      <c r="G1460" s="39">
        <f>VLOOKUP(C1460,'[14]Resumen Peso'!$B$1:$D$65536,3,0)*$C$14</f>
        <v>5891.3482151344224</v>
      </c>
      <c r="H1460" s="46"/>
      <c r="I1460" s="41"/>
      <c r="J1460" s="42">
        <f>+VLOOKUP(C1460,'[14]Resumen Peso'!$B$1:$D$65536,3,0)</f>
        <v>4520.5807788729753</v>
      </c>
    </row>
    <row r="1461" spans="1:10" x14ac:dyDescent="0.25">
      <c r="A1461" s="26"/>
      <c r="B1461" s="34">
        <f t="shared" si="22"/>
        <v>1445</v>
      </c>
      <c r="C1461" s="35" t="s">
        <v>1465</v>
      </c>
      <c r="D1461" s="36" t="str">
        <f>+"Torre de suspensión tipo S"&amp;IF(MID(C1461,3,3)="220","C",IF(MID(C1461,3,3)="138","S",""))&amp;IF(MID(C1461,10,1)="D",2,1)&amp;" (5°)Tipo S"&amp;IF(MID(C1461,3,3)="220","C",IF(MID(C1461,3,3)="138","S",""))&amp;IF(MID(C1461,10,1)="D",2,1)&amp;RIGHT(C1461,2)</f>
        <v>Torre de suspensión tipo SS1 (5°)Tipo SS1±0</v>
      </c>
      <c r="E1461" s="37" t="s">
        <v>2918</v>
      </c>
      <c r="F1461" s="38">
        <v>0</v>
      </c>
      <c r="G1461" s="39">
        <f>VLOOKUP(C1461,'[14]Resumen Peso'!$B$1:$D$65536,3,0)*$C$14</f>
        <v>6626.9383747293832</v>
      </c>
      <c r="H1461" s="46"/>
      <c r="I1461" s="41"/>
      <c r="J1461" s="42">
        <f>+VLOOKUP(C1461,'[14]Resumen Peso'!$B$1:$D$65536,3,0)</f>
        <v>5085.0177490134702</v>
      </c>
    </row>
    <row r="1462" spans="1:10" x14ac:dyDescent="0.25">
      <c r="A1462" s="26"/>
      <c r="B1462" s="34">
        <f t="shared" si="22"/>
        <v>1446</v>
      </c>
      <c r="C1462" s="35" t="s">
        <v>1466</v>
      </c>
      <c r="D1462" s="36" t="str">
        <f>+"Torre de suspensión tipo S"&amp;IF(MID(C1462,3,3)="220","C",IF(MID(C1462,3,3)="138","S",""))&amp;IF(MID(C1462,10,1)="D",2,1)&amp;" (5°)Tipo S"&amp;IF(MID(C1462,3,3)="220","C",IF(MID(C1462,3,3)="138","S",""))&amp;IF(MID(C1462,10,1)="D",2,1)&amp;RIGHT(C1462,2)</f>
        <v>Torre de suspensión tipo SS1 (5°)Tipo SS1+3</v>
      </c>
      <c r="E1462" s="37" t="s">
        <v>2918</v>
      </c>
      <c r="F1462" s="38">
        <v>0</v>
      </c>
      <c r="G1462" s="39">
        <f>VLOOKUP(C1462,'[14]Resumen Peso'!$B$1:$D$65536,3,0)*$C$14</f>
        <v>7355.9015959496164</v>
      </c>
      <c r="H1462" s="46"/>
      <c r="I1462" s="41"/>
      <c r="J1462" s="42">
        <f>+VLOOKUP(C1462,'[14]Resumen Peso'!$B$1:$D$65536,3,0)</f>
        <v>5644.3697014049521</v>
      </c>
    </row>
    <row r="1463" spans="1:10" x14ac:dyDescent="0.25">
      <c r="A1463" s="26"/>
      <c r="B1463" s="34">
        <f t="shared" si="22"/>
        <v>1447</v>
      </c>
      <c r="C1463" s="35" t="s">
        <v>1467</v>
      </c>
      <c r="D1463" s="36" t="str">
        <f>+"Torre de suspensión tipo S"&amp;IF(MID(C1463,3,3)="220","C",IF(MID(C1463,3,3)="138","S",""))&amp;IF(MID(C1463,10,1)="D",2,1)&amp;" (5°)Tipo S"&amp;IF(MID(C1463,3,3)="220","C",IF(MID(C1463,3,3)="138","S",""))&amp;IF(MID(C1463,10,1)="D",2,1)&amp;RIGHT(C1463,2)</f>
        <v>Torre de suspensión tipo SS1 (5°)Tipo SS1+6</v>
      </c>
      <c r="E1463" s="37" t="s">
        <v>2918</v>
      </c>
      <c r="F1463" s="38">
        <v>0</v>
      </c>
      <c r="G1463" s="39">
        <f>VLOOKUP(C1463,'[14]Resumen Peso'!$B$1:$D$65536,3,0)*$C$14</f>
        <v>8084.8648171698478</v>
      </c>
      <c r="H1463" s="46"/>
      <c r="I1463" s="41"/>
      <c r="J1463" s="42">
        <f>+VLOOKUP(C1463,'[14]Resumen Peso'!$B$1:$D$65536,3,0)</f>
        <v>6203.7216537964332</v>
      </c>
    </row>
    <row r="1464" spans="1:10" x14ac:dyDescent="0.25">
      <c r="A1464" s="26"/>
      <c r="B1464" s="34">
        <f t="shared" si="22"/>
        <v>1448</v>
      </c>
      <c r="C1464" s="35" t="s">
        <v>1468</v>
      </c>
      <c r="D1464" s="36" t="str">
        <f>+"Torre de ángulo menor tipo A"&amp;IF(MID(C1464,3,3)="220","C",IF(MID(C1464,3,3)="138","S",""))&amp;IF(MID(C1464,10,1)="D",2,1)&amp;" (30°)Tipo A"&amp;IF(MID(C1464,3,3)="220","C",IF(MID(C1464,3,3)="138","S",""))&amp;IF(MID(C1464,10,1)="D",2,1)&amp;RIGHT(C1464,2)</f>
        <v>Torre de ángulo menor tipo AS1 (30°)Tipo AS1-3</v>
      </c>
      <c r="E1464" s="37" t="s">
        <v>2918</v>
      </c>
      <c r="F1464" s="38">
        <v>0</v>
      </c>
      <c r="G1464" s="39">
        <f>VLOOKUP(C1464,'[14]Resumen Peso'!$B$1:$D$65536,3,0)*$C$14</f>
        <v>9063.7829000081238</v>
      </c>
      <c r="H1464" s="46"/>
      <c r="I1464" s="41"/>
      <c r="J1464" s="42">
        <f>+VLOOKUP(C1464,'[14]Resumen Peso'!$B$1:$D$65536,3,0)</f>
        <v>6954.8703056452059</v>
      </c>
    </row>
    <row r="1465" spans="1:10" x14ac:dyDescent="0.25">
      <c r="A1465" s="26"/>
      <c r="B1465" s="34">
        <f t="shared" si="22"/>
        <v>1449</v>
      </c>
      <c r="C1465" s="35" t="s">
        <v>1469</v>
      </c>
      <c r="D1465" s="36" t="str">
        <f>+"Torre de ángulo menor tipo A"&amp;IF(MID(C1465,3,3)="220","C",IF(MID(C1465,3,3)="138","S",""))&amp;IF(MID(C1465,10,1)="D",2,1)&amp;" (30°)Tipo A"&amp;IF(MID(C1465,3,3)="220","C",IF(MID(C1465,3,3)="138","S",""))&amp;IF(MID(C1465,10,1)="D",2,1)&amp;RIGHT(C1465,2)</f>
        <v>Torre de ángulo menor tipo AS1 (30°)Tipo AS1±0</v>
      </c>
      <c r="E1465" s="37" t="s">
        <v>2918</v>
      </c>
      <c r="F1465" s="38">
        <v>0</v>
      </c>
      <c r="G1465" s="39">
        <f>VLOOKUP(C1465,'[14]Resumen Peso'!$B$1:$D$65536,3,0)*$C$14</f>
        <v>10059.692452839205</v>
      </c>
      <c r="H1465" s="46"/>
      <c r="I1465" s="41"/>
      <c r="J1465" s="42">
        <f>+VLOOKUP(C1465,'[14]Resumen Peso'!$B$1:$D$65536,3,0)</f>
        <v>7719.056943002448</v>
      </c>
    </row>
    <row r="1466" spans="1:10" x14ac:dyDescent="0.25">
      <c r="A1466" s="26"/>
      <c r="B1466" s="34">
        <f t="shared" si="22"/>
        <v>1450</v>
      </c>
      <c r="C1466" s="35" t="s">
        <v>1470</v>
      </c>
      <c r="D1466" s="36" t="str">
        <f>+"Torre de ángulo menor tipo A"&amp;IF(MID(C1466,3,3)="220","C",IF(MID(C1466,3,3)="138","S",""))&amp;IF(MID(C1466,10,1)="D",2,1)&amp;" (30°)Tipo A"&amp;IF(MID(C1466,3,3)="220","C",IF(MID(C1466,3,3)="138","S",""))&amp;IF(MID(C1466,10,1)="D",2,1)&amp;RIGHT(C1466,2)</f>
        <v>Torre de ángulo menor tipo AS1 (30°)Tipo AS1+3</v>
      </c>
      <c r="E1466" s="37" t="s">
        <v>2918</v>
      </c>
      <c r="F1466" s="38">
        <v>0</v>
      </c>
      <c r="G1466" s="39">
        <f>VLOOKUP(C1466,'[14]Resumen Peso'!$B$1:$D$65536,3,0)*$C$14</f>
        <v>11055.602005670287</v>
      </c>
      <c r="H1466" s="46"/>
      <c r="I1466" s="41"/>
      <c r="J1466" s="42">
        <f>+VLOOKUP(C1466,'[14]Resumen Peso'!$B$1:$D$65536,3,0)</f>
        <v>8483.2435803596909</v>
      </c>
    </row>
    <row r="1467" spans="1:10" x14ac:dyDescent="0.25">
      <c r="A1467" s="26"/>
      <c r="B1467" s="34">
        <f t="shared" si="22"/>
        <v>1451</v>
      </c>
      <c r="C1467" s="35" t="s">
        <v>1471</v>
      </c>
      <c r="D1467" s="36" t="str">
        <f>+"Torre de ángulo mayor tipo B"&amp;IF(MID(C1467,3,3)="220","C",IF(MID(C1467,3,3)="138","S",""))&amp;IF(MID(C1467,10,1)="D",2,1)&amp;" (65°)Tipo B"&amp;IF(MID(C1467,3,3)="220","C",IF(MID(C1467,3,3)="138","S",""))&amp;IF(MID(C1467,10,1)="D",2,1)&amp;RIGHT(C1467,2)</f>
        <v>Torre de ángulo mayor tipo BS1 (65°)Tipo BS1-3</v>
      </c>
      <c r="E1467" s="37" t="s">
        <v>2918</v>
      </c>
      <c r="F1467" s="38">
        <v>0</v>
      </c>
      <c r="G1467" s="39">
        <f>VLOOKUP(C1467,'[14]Resumen Peso'!$B$1:$D$65536,3,0)*$C$14</f>
        <v>12231.499575867567</v>
      </c>
      <c r="H1467" s="46"/>
      <c r="I1467" s="41"/>
      <c r="J1467" s="42">
        <f>+VLOOKUP(C1467,'[14]Resumen Peso'!$B$1:$D$65536,3,0)</f>
        <v>9385.5395845411331</v>
      </c>
    </row>
    <row r="1468" spans="1:10" x14ac:dyDescent="0.25">
      <c r="A1468" s="26"/>
      <c r="B1468" s="34">
        <f t="shared" si="22"/>
        <v>1452</v>
      </c>
      <c r="C1468" s="35" t="s">
        <v>1472</v>
      </c>
      <c r="D1468" s="36" t="str">
        <f>+"Torre de ángulo mayor tipo B"&amp;IF(MID(C1468,3,3)="220","C",IF(MID(C1468,3,3)="138","S",""))&amp;IF(MID(C1468,10,1)="D",2,1)&amp;" (65°)Tipo B"&amp;IF(MID(C1468,3,3)="220","C",IF(MID(C1468,3,3)="138","S",""))&amp;IF(MID(C1468,10,1)="D",2,1)&amp;RIGHT(C1468,2)</f>
        <v>Torre de ángulo mayor tipo BS1 (65°)Tipo BS1±0</v>
      </c>
      <c r="E1468" s="37" t="s">
        <v>2918</v>
      </c>
      <c r="F1468" s="38">
        <v>0</v>
      </c>
      <c r="G1468" s="39">
        <f>VLOOKUP(C1468,'[14]Resumen Peso'!$B$1:$D$65536,3,0)*$C$14</f>
        <v>13620.823581144285</v>
      </c>
      <c r="H1468" s="46"/>
      <c r="I1468" s="41"/>
      <c r="J1468" s="42">
        <f>+VLOOKUP(C1468,'[14]Resumen Peso'!$B$1:$D$65536,3,0)</f>
        <v>10451.603100825316</v>
      </c>
    </row>
    <row r="1469" spans="1:10" x14ac:dyDescent="0.25">
      <c r="A1469" s="26"/>
      <c r="B1469" s="34">
        <f t="shared" si="22"/>
        <v>1453</v>
      </c>
      <c r="C1469" s="35" t="s">
        <v>1473</v>
      </c>
      <c r="D1469" s="36" t="str">
        <f>+"Torre de ángulo mayor tipo B"&amp;IF(MID(C1469,3,3)="220","C",IF(MID(C1469,3,3)="138","S",""))&amp;IF(MID(C1469,10,1)="D",2,1)&amp;" (65°)Tipo B"&amp;IF(MID(C1469,3,3)="220","C",IF(MID(C1469,3,3)="138","S",""))&amp;IF(MID(C1469,10,1)="D",2,1)&amp;RIGHT(C1469,2)</f>
        <v>Torre de ángulo mayor tipo BS1 (65°)Tipo BS1+3</v>
      </c>
      <c r="E1469" s="37" t="s">
        <v>2918</v>
      </c>
      <c r="F1469" s="38">
        <v>0</v>
      </c>
      <c r="G1469" s="39">
        <f>VLOOKUP(C1469,'[14]Resumen Peso'!$B$1:$D$65536,3,0)*$C$14</f>
        <v>15255.322410881601</v>
      </c>
      <c r="H1469" s="46"/>
      <c r="I1469" s="41"/>
      <c r="J1469" s="42">
        <f>+VLOOKUP(C1469,'[14]Resumen Peso'!$B$1:$D$65536,3,0)</f>
        <v>11705.795472924356</v>
      </c>
    </row>
    <row r="1470" spans="1:10" x14ac:dyDescent="0.25">
      <c r="A1470" s="26"/>
      <c r="B1470" s="34">
        <f t="shared" si="22"/>
        <v>1454</v>
      </c>
      <c r="C1470" s="35" t="s">
        <v>1474</v>
      </c>
      <c r="D1470" s="36" t="str">
        <f>+"Torre de anclaje, retención intermedia y terminal (15°) Tipo R"&amp;IF(MID(C1470,3,3)="220","C",IF(MID(C1470,3,3)="138","S",""))&amp;IF(MID(C1470,10,1)="D",2,1)&amp;RIGHT(C1470,2)</f>
        <v>Torre de anclaje, retención intermedia y terminal (15°) Tipo RS1-3</v>
      </c>
      <c r="E1470" s="37" t="s">
        <v>2918</v>
      </c>
      <c r="F1470" s="38">
        <v>0</v>
      </c>
      <c r="G1470" s="39">
        <f>VLOOKUP(C1470,'[14]Resumen Peso'!$B$1:$D$65536,3,0)*$C$14</f>
        <v>15748.845711697199</v>
      </c>
      <c r="H1470" s="46"/>
      <c r="I1470" s="41"/>
      <c r="J1470" s="42">
        <f>+VLOOKUP(C1470,'[14]Resumen Peso'!$B$1:$D$65536,3,0)</f>
        <v>12084.488408076557</v>
      </c>
    </row>
    <row r="1471" spans="1:10" x14ac:dyDescent="0.25">
      <c r="A1471" s="26"/>
      <c r="B1471" s="34">
        <f t="shared" si="22"/>
        <v>1455</v>
      </c>
      <c r="C1471" s="35" t="s">
        <v>1475</v>
      </c>
      <c r="D1471" s="36" t="str">
        <f>+"Torre de anclaje, retención intermedia y terminal (15°) Tipo R"&amp;IF(MID(C1471,3,3)="220","C",IF(MID(C1471,3,3)="138","S",""))&amp;IF(MID(C1471,10,1)="D",2,1)&amp;RIGHT(C1471,2)</f>
        <v>Torre de anclaje, retención intermedia y terminal (15°) Tipo RS1±0</v>
      </c>
      <c r="E1471" s="37" t="s">
        <v>2918</v>
      </c>
      <c r="F1471" s="38">
        <v>0</v>
      </c>
      <c r="G1471" s="39">
        <f>VLOOKUP(C1471,'[14]Resumen Peso'!$B$1:$D$65536,3,0)*$C$14</f>
        <v>17557.24159609498</v>
      </c>
      <c r="H1471" s="46"/>
      <c r="I1471" s="41"/>
      <c r="J1471" s="42">
        <f>+VLOOKUP(C1471,'[14]Resumen Peso'!$B$1:$D$65536,3,0)</f>
        <v>13472.116396963831</v>
      </c>
    </row>
    <row r="1472" spans="1:10" x14ac:dyDescent="0.25">
      <c r="A1472" s="26"/>
      <c r="B1472" s="34">
        <f t="shared" si="22"/>
        <v>1456</v>
      </c>
      <c r="C1472" s="35" t="s">
        <v>1476</v>
      </c>
      <c r="D1472" s="36" t="str">
        <f>+"Torre de anclaje, retención intermedia y terminal (15°) Tipo R"&amp;IF(MID(C1472,3,3)="220","C",IF(MID(C1472,3,3)="138","S",""))&amp;IF(MID(C1472,10,1)="D",2,1)&amp;RIGHT(C1472,2)</f>
        <v>Torre de anclaje, retención intermedia y terminal (15°) Tipo RS1+3</v>
      </c>
      <c r="E1472" s="37" t="s">
        <v>2918</v>
      </c>
      <c r="F1472" s="38">
        <v>0</v>
      </c>
      <c r="G1472" s="39">
        <f>VLOOKUP(C1472,'[14]Resumen Peso'!$B$1:$D$65536,3,0)*$C$14</f>
        <v>19365.637480492765</v>
      </c>
      <c r="H1472" s="46"/>
      <c r="I1472" s="41"/>
      <c r="J1472" s="42">
        <f>+VLOOKUP(C1472,'[14]Resumen Peso'!$B$1:$D$65536,3,0)</f>
        <v>14859.744385851105</v>
      </c>
    </row>
    <row r="1473" spans="1:10" x14ac:dyDescent="0.25">
      <c r="A1473" s="26"/>
      <c r="B1473" s="34">
        <f t="shared" si="22"/>
        <v>1457</v>
      </c>
      <c r="C1473" s="35" t="s">
        <v>1477</v>
      </c>
      <c r="D1473" s="36" t="str">
        <f>+"Torre de suspensión tipo S"&amp;IF(MID(C1473,3,3)="220","C",IF(MID(C1473,3,3)="138","S",""))&amp;IF(MID(C1473,10,1)="D",2,1)&amp;" (5°)Tipo S"&amp;IF(MID(C1473,3,3)="220","C",IF(MID(C1473,3,3)="138","S",""))&amp;IF(MID(C1473,10,1)="D",2,1)&amp;RIGHT(C1473,2)</f>
        <v>Torre de suspensión tipo SS2 (5°)Tipo SS2-6</v>
      </c>
      <c r="E1473" s="37" t="s">
        <v>2918</v>
      </c>
      <c r="F1473" s="38">
        <v>0</v>
      </c>
      <c r="G1473" s="39">
        <f>VLOOKUP(C1473,'[14]Resumen Peso'!$B$1:$D$65536,3,0)*$C$14</f>
        <v>6889.5529152090085</v>
      </c>
      <c r="H1473" s="46"/>
      <c r="I1473" s="41"/>
      <c r="J1473" s="42">
        <f>+VLOOKUP(C1473,'[14]Resumen Peso'!$B$1:$D$65536,3,0)</f>
        <v>5286.5285408717755</v>
      </c>
    </row>
    <row r="1474" spans="1:10" x14ac:dyDescent="0.25">
      <c r="A1474" s="26"/>
      <c r="B1474" s="34">
        <f t="shared" si="22"/>
        <v>1458</v>
      </c>
      <c r="C1474" s="35" t="s">
        <v>1478</v>
      </c>
      <c r="D1474" s="36" t="str">
        <f>+"Torre de suspensión tipo S"&amp;IF(MID(C1474,3,3)="220","C",IF(MID(C1474,3,3)="138","S",""))&amp;IF(MID(C1474,10,1)="D",2,1)&amp;" (5°)Tipo S"&amp;IF(MID(C1474,3,3)="220","C",IF(MID(C1474,3,3)="138","S",""))&amp;IF(MID(C1474,10,1)="D",2,1)&amp;RIGHT(C1474,2)</f>
        <v>Torre de suspensión tipo SS2 (5°)Tipo SS2-3</v>
      </c>
      <c r="E1474" s="37" t="s">
        <v>2918</v>
      </c>
      <c r="F1474" s="38">
        <v>0</v>
      </c>
      <c r="G1474" s="39">
        <f>VLOOKUP(C1474,'[14]Resumen Peso'!$B$1:$D$65536,3,0)*$C$14</f>
        <v>7882.6416237076046</v>
      </c>
      <c r="H1474" s="46"/>
      <c r="I1474" s="41"/>
      <c r="J1474" s="42">
        <f>+VLOOKUP(C1474,'[14]Resumen Peso'!$B$1:$D$65536,3,0)</f>
        <v>6048.5506728893288</v>
      </c>
    </row>
    <row r="1475" spans="1:10" x14ac:dyDescent="0.25">
      <c r="A1475" s="26"/>
      <c r="B1475" s="34">
        <f t="shared" si="22"/>
        <v>1459</v>
      </c>
      <c r="C1475" s="35" t="s">
        <v>1479</v>
      </c>
      <c r="D1475" s="36" t="str">
        <f>+"Torre de suspensión tipo S"&amp;IF(MID(C1475,3,3)="220","C",IF(MID(C1475,3,3)="138","S",""))&amp;IF(MID(C1475,10,1)="D",2,1)&amp;" (5°)Tipo S"&amp;IF(MID(C1475,3,3)="220","C",IF(MID(C1475,3,3)="138","S",""))&amp;IF(MID(C1475,10,1)="D",2,1)&amp;RIGHT(C1475,2)</f>
        <v>Torre de suspensión tipo SS2 (5°)Tipo SS2±0</v>
      </c>
      <c r="E1475" s="37" t="s">
        <v>2918</v>
      </c>
      <c r="F1475" s="38">
        <v>0</v>
      </c>
      <c r="G1475" s="39">
        <f>VLOOKUP(C1475,'[14]Resumen Peso'!$B$1:$D$65536,3,0)*$C$14</f>
        <v>8866.8634687374615</v>
      </c>
      <c r="H1475" s="46"/>
      <c r="I1475" s="41"/>
      <c r="J1475" s="42">
        <f>+VLOOKUP(C1475,'[14]Resumen Peso'!$B$1:$D$65536,3,0)</f>
        <v>6803.7690358710106</v>
      </c>
    </row>
    <row r="1476" spans="1:10" x14ac:dyDescent="0.25">
      <c r="A1476" s="26"/>
      <c r="B1476" s="34">
        <f t="shared" si="22"/>
        <v>1460</v>
      </c>
      <c r="C1476" s="35" t="s">
        <v>1480</v>
      </c>
      <c r="D1476" s="36" t="str">
        <f>+"Torre de suspensión tipo S"&amp;IF(MID(C1476,3,3)="220","C",IF(MID(C1476,3,3)="138","S",""))&amp;IF(MID(C1476,10,1)="D",2,1)&amp;" (5°)Tipo S"&amp;IF(MID(C1476,3,3)="220","C",IF(MID(C1476,3,3)="138","S",""))&amp;IF(MID(C1476,10,1)="D",2,1)&amp;RIGHT(C1476,2)</f>
        <v>Torre de suspensión tipo SS2 (5°)Tipo SS2+3</v>
      </c>
      <c r="E1476" s="37" t="s">
        <v>2918</v>
      </c>
      <c r="F1476" s="38">
        <v>0</v>
      </c>
      <c r="G1476" s="39">
        <f>VLOOKUP(C1476,'[14]Resumen Peso'!$B$1:$D$65536,3,0)*$C$14</f>
        <v>9842.2184502985838</v>
      </c>
      <c r="H1476" s="46"/>
      <c r="I1476" s="41"/>
      <c r="J1476" s="42">
        <f>+VLOOKUP(C1476,'[14]Resumen Peso'!$B$1:$D$65536,3,0)</f>
        <v>7552.1836298168228</v>
      </c>
    </row>
    <row r="1477" spans="1:10" x14ac:dyDescent="0.25">
      <c r="A1477" s="26"/>
      <c r="B1477" s="34">
        <f t="shared" si="22"/>
        <v>1461</v>
      </c>
      <c r="C1477" s="35" t="s">
        <v>1481</v>
      </c>
      <c r="D1477" s="36" t="str">
        <f>+"Torre de suspensión tipo S"&amp;IF(MID(C1477,3,3)="220","C",IF(MID(C1477,3,3)="138","S",""))&amp;IF(MID(C1477,10,1)="D",2,1)&amp;" (5°)Tipo S"&amp;IF(MID(C1477,3,3)="220","C",IF(MID(C1477,3,3)="138","S",""))&amp;IF(MID(C1477,10,1)="D",2,1)&amp;RIGHT(C1477,2)</f>
        <v>Torre de suspensión tipo SS2 (5°)Tipo SS2+6</v>
      </c>
      <c r="E1477" s="37" t="s">
        <v>2918</v>
      </c>
      <c r="F1477" s="38">
        <v>0</v>
      </c>
      <c r="G1477" s="39">
        <f>VLOOKUP(C1477,'[14]Resumen Peso'!$B$1:$D$65536,3,0)*$C$14</f>
        <v>10817.573431859702</v>
      </c>
      <c r="H1477" s="46"/>
      <c r="I1477" s="41"/>
      <c r="J1477" s="42">
        <f>+VLOOKUP(C1477,'[14]Resumen Peso'!$B$1:$D$65536,3,0)</f>
        <v>8300.5982237626322</v>
      </c>
    </row>
    <row r="1478" spans="1:10" x14ac:dyDescent="0.25">
      <c r="A1478" s="26"/>
      <c r="B1478" s="34">
        <f t="shared" si="22"/>
        <v>1462</v>
      </c>
      <c r="C1478" s="35" t="s">
        <v>1482</v>
      </c>
      <c r="D1478" s="36" t="str">
        <f>+"Torre de ángulo menor tipo A"&amp;IF(MID(C1478,3,3)="220","C",IF(MID(C1478,3,3)="138","S",""))&amp;IF(MID(C1478,10,1)="D",2,1)&amp;" (30°)Tipo A"&amp;IF(MID(C1478,3,3)="220","C",IF(MID(C1478,3,3)="138","S",""))&amp;IF(MID(C1478,10,1)="D",2,1)&amp;RIGHT(C1478,2)</f>
        <v>Torre de ángulo menor tipo AS2 (30°)Tipo AS2-3</v>
      </c>
      <c r="E1478" s="37" t="s">
        <v>2918</v>
      </c>
      <c r="F1478" s="38">
        <v>0</v>
      </c>
      <c r="G1478" s="39">
        <f>VLOOKUP(C1478,'[14]Resumen Peso'!$B$1:$D$65536,3,0)*$C$14</f>
        <v>12127.368769734663</v>
      </c>
      <c r="H1478" s="46"/>
      <c r="I1478" s="41"/>
      <c r="J1478" s="42">
        <f>+VLOOKUP(C1478,'[14]Resumen Peso'!$B$1:$D$65536,3,0)</f>
        <v>9305.6373782034261</v>
      </c>
    </row>
    <row r="1479" spans="1:10" x14ac:dyDescent="0.25">
      <c r="A1479" s="26"/>
      <c r="B1479" s="34">
        <f t="shared" si="22"/>
        <v>1463</v>
      </c>
      <c r="C1479" s="35" t="s">
        <v>1483</v>
      </c>
      <c r="D1479" s="36" t="str">
        <f>+"Torre de ángulo menor tipo A"&amp;IF(MID(C1479,3,3)="220","C",IF(MID(C1479,3,3)="138","S",""))&amp;IF(MID(C1479,10,1)="D",2,1)&amp;" (30°)Tipo A"&amp;IF(MID(C1479,3,3)="220","C",IF(MID(C1479,3,3)="138","S",""))&amp;IF(MID(C1479,10,1)="D",2,1)&amp;RIGHT(C1479,2)</f>
        <v>Torre de ángulo menor tipo AS2 (30°)Tipo AS2±0</v>
      </c>
      <c r="E1479" s="37" t="s">
        <v>2918</v>
      </c>
      <c r="F1479" s="38">
        <v>0</v>
      </c>
      <c r="G1479" s="39">
        <f>VLOOKUP(C1479,'[14]Resumen Peso'!$B$1:$D$65536,3,0)*$C$14</f>
        <v>13459.898745543467</v>
      </c>
      <c r="H1479" s="46"/>
      <c r="I1479" s="41"/>
      <c r="J1479" s="42">
        <f>+VLOOKUP(C1479,'[14]Resumen Peso'!$B$1:$D$65536,3,0)</f>
        <v>10328.121396452194</v>
      </c>
    </row>
    <row r="1480" spans="1:10" x14ac:dyDescent="0.25">
      <c r="A1480" s="26"/>
      <c r="B1480" s="34">
        <f t="shared" si="22"/>
        <v>1464</v>
      </c>
      <c r="C1480" s="35" t="s">
        <v>1484</v>
      </c>
      <c r="D1480" s="36" t="str">
        <f>+"Torre de ángulo menor tipo A"&amp;IF(MID(C1480,3,3)="220","C",IF(MID(C1480,3,3)="138","S",""))&amp;IF(MID(C1480,10,1)="D",2,1)&amp;" (30°)Tipo A"&amp;IF(MID(C1480,3,3)="220","C",IF(MID(C1480,3,3)="138","S",""))&amp;IF(MID(C1480,10,1)="D",2,1)&amp;RIGHT(C1480,2)</f>
        <v>Torre de ángulo menor tipo AS2 (30°)Tipo AS2+3</v>
      </c>
      <c r="E1480" s="37" t="s">
        <v>2918</v>
      </c>
      <c r="F1480" s="38">
        <v>0</v>
      </c>
      <c r="G1480" s="39">
        <f>VLOOKUP(C1480,'[14]Resumen Peso'!$B$1:$D$65536,3,0)*$C$14</f>
        <v>14792.428721352271</v>
      </c>
      <c r="H1480" s="46"/>
      <c r="I1480" s="41"/>
      <c r="J1480" s="42">
        <f>+VLOOKUP(C1480,'[14]Resumen Peso'!$B$1:$D$65536,3,0)</f>
        <v>11350.605414700962</v>
      </c>
    </row>
    <row r="1481" spans="1:10" x14ac:dyDescent="0.25">
      <c r="A1481" s="26"/>
      <c r="B1481" s="34">
        <f t="shared" si="22"/>
        <v>1465</v>
      </c>
      <c r="C1481" s="35" t="s">
        <v>1485</v>
      </c>
      <c r="D1481" s="36" t="str">
        <f>+"Torre de ángulo mayor tipo B"&amp;IF(MID(C1481,3,3)="220","C",IF(MID(C1481,3,3)="138","S",""))&amp;IF(MID(C1481,10,1)="D",2,1)&amp;" (65°)Tipo B"&amp;IF(MID(C1481,3,3)="220","C",IF(MID(C1481,3,3)="138","S",""))&amp;IF(MID(C1481,10,1)="D",2,1)&amp;RIGHT(C1481,2)</f>
        <v>Torre de ángulo mayor tipo BS2 (65°)Tipo BS2-3</v>
      </c>
      <c r="E1481" s="37" t="s">
        <v>2918</v>
      </c>
      <c r="F1481" s="38">
        <v>0</v>
      </c>
      <c r="G1481" s="39">
        <f>VLOOKUP(C1481,'[14]Resumen Peso'!$B$1:$D$65536,3,0)*$C$14</f>
        <v>16365.783205516338</v>
      </c>
      <c r="H1481" s="46"/>
      <c r="I1481" s="41"/>
      <c r="J1481" s="42">
        <f>+VLOOKUP(C1481,'[14]Resumen Peso'!$B$1:$D$65536,3,0)</f>
        <v>12557.880180975051</v>
      </c>
    </row>
    <row r="1482" spans="1:10" x14ac:dyDescent="0.25">
      <c r="A1482" s="26"/>
      <c r="B1482" s="34">
        <f t="shared" si="22"/>
        <v>1466</v>
      </c>
      <c r="C1482" s="35" t="s">
        <v>1486</v>
      </c>
      <c r="D1482" s="36" t="str">
        <f>+"Torre de ángulo mayor tipo B"&amp;IF(MID(C1482,3,3)="220","C",IF(MID(C1482,3,3)="138","S",""))&amp;IF(MID(C1482,10,1)="D",2,1)&amp;" (65°)Tipo B"&amp;IF(MID(C1482,3,3)="220","C",IF(MID(C1482,3,3)="138","S",""))&amp;IF(MID(C1482,10,1)="D",2,1)&amp;RIGHT(C1482,2)</f>
        <v>Torre de ángulo mayor tipo BS2 (65°)Tipo BS2±0</v>
      </c>
      <c r="E1482" s="37" t="s">
        <v>2918</v>
      </c>
      <c r="F1482" s="38">
        <v>0</v>
      </c>
      <c r="G1482" s="39">
        <f>VLOOKUP(C1482,'[14]Resumen Peso'!$B$1:$D$65536,3,0)*$C$14</f>
        <v>18224.702901465855</v>
      </c>
      <c r="H1482" s="46"/>
      <c r="I1482" s="41"/>
      <c r="J1482" s="42">
        <f>+VLOOKUP(C1482,'[14]Resumen Peso'!$B$1:$D$65536,3,0)</f>
        <v>13984.276370796271</v>
      </c>
    </row>
    <row r="1483" spans="1:10" x14ac:dyDescent="0.25">
      <c r="A1483" s="26"/>
      <c r="B1483" s="34">
        <f t="shared" si="22"/>
        <v>1467</v>
      </c>
      <c r="C1483" s="35" t="s">
        <v>1487</v>
      </c>
      <c r="D1483" s="36" t="str">
        <f>+"Torre de ángulo mayor tipo B"&amp;IF(MID(C1483,3,3)="220","C",IF(MID(C1483,3,3)="138","S",""))&amp;IF(MID(C1483,10,1)="D",2,1)&amp;" (65°)Tipo B"&amp;IF(MID(C1483,3,3)="220","C",IF(MID(C1483,3,3)="138","S",""))&amp;IF(MID(C1483,10,1)="D",2,1)&amp;RIGHT(C1483,2)</f>
        <v>Torre de ángulo mayor tipo BS2 (65°)Tipo BS2+3</v>
      </c>
      <c r="E1483" s="37" t="s">
        <v>2918</v>
      </c>
      <c r="F1483" s="38">
        <v>0</v>
      </c>
      <c r="G1483" s="39">
        <f>VLOOKUP(C1483,'[14]Resumen Peso'!$B$1:$D$65536,3,0)*$C$14</f>
        <v>20411.667249641763</v>
      </c>
      <c r="H1483" s="46"/>
      <c r="I1483" s="41"/>
      <c r="J1483" s="42">
        <f>+VLOOKUP(C1483,'[14]Resumen Peso'!$B$1:$D$65536,3,0)</f>
        <v>15662.389535291826</v>
      </c>
    </row>
    <row r="1484" spans="1:10" x14ac:dyDescent="0.25">
      <c r="A1484" s="26"/>
      <c r="B1484" s="34">
        <f t="shared" si="22"/>
        <v>1468</v>
      </c>
      <c r="C1484" s="35" t="s">
        <v>1488</v>
      </c>
      <c r="D1484" s="36" t="str">
        <f>+"Torre de anclaje, retención intermedia y terminal (15°) Tipo R"&amp;IF(MID(C1484,3,3)="220","C",IF(MID(C1484,3,3)="138","S",""))&amp;IF(MID(C1484,10,1)="D",2,1)&amp;RIGHT(C1484,2)</f>
        <v>Torre de anclaje, retención intermedia y terminal (15°) Tipo RS2-3</v>
      </c>
      <c r="E1484" s="37" t="s">
        <v>2918</v>
      </c>
      <c r="F1484" s="38">
        <v>0</v>
      </c>
      <c r="G1484" s="39">
        <f>VLOOKUP(C1484,'[14]Resumen Peso'!$B$1:$D$65536,3,0)*$C$14</f>
        <v>21072.002909870571</v>
      </c>
      <c r="H1484" s="46"/>
      <c r="I1484" s="41"/>
      <c r="J1484" s="42">
        <f>+VLOOKUP(C1484,'[14]Resumen Peso'!$B$1:$D$65536,3,0)</f>
        <v>16169.081821034884</v>
      </c>
    </row>
    <row r="1485" spans="1:10" x14ac:dyDescent="0.25">
      <c r="A1485" s="26"/>
      <c r="B1485" s="34">
        <f t="shared" si="22"/>
        <v>1469</v>
      </c>
      <c r="C1485" s="35" t="s">
        <v>1489</v>
      </c>
      <c r="D1485" s="36" t="str">
        <f>+"Torre de anclaje, retención intermedia y terminal (15°) Tipo R"&amp;IF(MID(C1485,3,3)="220","C",IF(MID(C1485,3,3)="138","S",""))&amp;IF(MID(C1485,10,1)="D",2,1)&amp;RIGHT(C1485,2)</f>
        <v>Torre de anclaje, retención intermedia y terminal (15°) Tipo RS2±0</v>
      </c>
      <c r="E1485" s="37" t="s">
        <v>2918</v>
      </c>
      <c r="F1485" s="38">
        <v>0</v>
      </c>
      <c r="G1485" s="39">
        <f>VLOOKUP(C1485,'[14]Resumen Peso'!$B$1:$D$65536,3,0)*$C$14</f>
        <v>23491.642039989489</v>
      </c>
      <c r="H1485" s="46"/>
      <c r="I1485" s="41"/>
      <c r="J1485" s="42">
        <f>+VLOOKUP(C1485,'[14]Resumen Peso'!$B$1:$D$65536,3,0)</f>
        <v>18025.732241956393</v>
      </c>
    </row>
    <row r="1486" spans="1:10" x14ac:dyDescent="0.25">
      <c r="A1486" s="26"/>
      <c r="B1486" s="34">
        <f t="shared" si="22"/>
        <v>1470</v>
      </c>
      <c r="C1486" s="35" t="s">
        <v>1490</v>
      </c>
      <c r="D1486" s="36" t="str">
        <f>+"Torre de anclaje, retención intermedia y terminal (15°) Tipo R"&amp;IF(MID(C1486,3,3)="220","C",IF(MID(C1486,3,3)="138","S",""))&amp;IF(MID(C1486,10,1)="D",2,1)&amp;RIGHT(C1486,2)</f>
        <v>Torre de anclaje, retención intermedia y terminal (15°) Tipo RS2+3</v>
      </c>
      <c r="E1486" s="37" t="s">
        <v>2918</v>
      </c>
      <c r="F1486" s="38">
        <v>0</v>
      </c>
      <c r="G1486" s="39">
        <f>VLOOKUP(C1486,'[14]Resumen Peso'!$B$1:$D$65536,3,0)*$C$14</f>
        <v>25911.281170108407</v>
      </c>
      <c r="H1486" s="46"/>
      <c r="I1486" s="41"/>
      <c r="J1486" s="42">
        <f>+VLOOKUP(C1486,'[14]Resumen Peso'!$B$1:$D$65536,3,0)</f>
        <v>19882.382662877902</v>
      </c>
    </row>
    <row r="1487" spans="1:10" x14ac:dyDescent="0.25">
      <c r="A1487" s="26"/>
      <c r="B1487" s="34">
        <f t="shared" si="22"/>
        <v>1471</v>
      </c>
      <c r="C1487" s="35" t="s">
        <v>1491</v>
      </c>
      <c r="D1487" s="36" t="str">
        <f>+"Torre de suspensión tipo S"&amp;IF(MID(C1487,3,3)="220","C",IF(MID(C1487,3,3)="138","S",""))&amp;IF(MID(C1487,10,1)="D",2,1)&amp;" (5°)Tipo S"&amp;IF(MID(C1487,3,3)="220","C",IF(MID(C1487,3,3)="138","S",""))&amp;IF(MID(C1487,10,1)="D",2,1)&amp;RIGHT(C1487,2)</f>
        <v>Torre de suspensión tipo SS2 (5°)Tipo SS2-6</v>
      </c>
      <c r="E1487" s="37" t="s">
        <v>2918</v>
      </c>
      <c r="F1487" s="38">
        <v>0</v>
      </c>
      <c r="G1487" s="39">
        <f>VLOOKUP(C1487,'[14]Resumen Peso'!$B$1:$D$65536,3,0)*$C$14</f>
        <v>6369.2180573638097</v>
      </c>
      <c r="H1487" s="46"/>
      <c r="I1487" s="41"/>
      <c r="J1487" s="42">
        <f>+VLOOKUP(C1487,'[14]Resumen Peso'!$B$1:$D$65536,3,0)</f>
        <v>4887.2624185757031</v>
      </c>
    </row>
    <row r="1488" spans="1:10" x14ac:dyDescent="0.25">
      <c r="A1488" s="26"/>
      <c r="B1488" s="34">
        <f t="shared" si="22"/>
        <v>1472</v>
      </c>
      <c r="C1488" s="35" t="s">
        <v>1492</v>
      </c>
      <c r="D1488" s="36" t="str">
        <f>+"Torre de suspensión tipo S"&amp;IF(MID(C1488,3,3)="220","C",IF(MID(C1488,3,3)="138","S",""))&amp;IF(MID(C1488,10,1)="D",2,1)&amp;" (5°)Tipo S"&amp;IF(MID(C1488,3,3)="220","C",IF(MID(C1488,3,3)="138","S",""))&amp;IF(MID(C1488,10,1)="D",2,1)&amp;RIGHT(C1488,2)</f>
        <v>Torre de suspensión tipo SS2 (5°)Tipo SS2-3</v>
      </c>
      <c r="E1488" s="37" t="s">
        <v>2918</v>
      </c>
      <c r="F1488" s="38">
        <v>0</v>
      </c>
      <c r="G1488" s="39">
        <f>VLOOKUP(C1488,'[14]Resumen Peso'!$B$1:$D$65536,3,0)*$C$14</f>
        <v>7287.3035431099443</v>
      </c>
      <c r="H1488" s="46"/>
      <c r="I1488" s="41"/>
      <c r="J1488" s="42">
        <f>+VLOOKUP(C1488,'[14]Resumen Peso'!$B$1:$D$65536,3,0)</f>
        <v>5591.7326771091375</v>
      </c>
    </row>
    <row r="1489" spans="1:10" x14ac:dyDescent="0.25">
      <c r="A1489" s="26"/>
      <c r="B1489" s="34">
        <f t="shared" si="22"/>
        <v>1473</v>
      </c>
      <c r="C1489" s="35" t="s">
        <v>1493</v>
      </c>
      <c r="D1489" s="36" t="str">
        <f>+"Torre de suspensión tipo S"&amp;IF(MID(C1489,3,3)="220","C",IF(MID(C1489,3,3)="138","S",""))&amp;IF(MID(C1489,10,1)="D",2,1)&amp;" (5°)Tipo S"&amp;IF(MID(C1489,3,3)="220","C",IF(MID(C1489,3,3)="138","S",""))&amp;IF(MID(C1489,10,1)="D",2,1)&amp;RIGHT(C1489,2)</f>
        <v>Torre de suspensión tipo SS2 (5°)Tipo SS2±0</v>
      </c>
      <c r="E1489" s="37" t="s">
        <v>2918</v>
      </c>
      <c r="F1489" s="38">
        <v>0</v>
      </c>
      <c r="G1489" s="39">
        <f>VLOOKUP(C1489,'[14]Resumen Peso'!$B$1:$D$65536,3,0)*$C$14</f>
        <v>8197.1918370190597</v>
      </c>
      <c r="H1489" s="46"/>
      <c r="I1489" s="41"/>
      <c r="J1489" s="42">
        <f>+VLOOKUP(C1489,'[14]Resumen Peso'!$B$1:$D$65536,3,0)</f>
        <v>6289.9130226199522</v>
      </c>
    </row>
    <row r="1490" spans="1:10" x14ac:dyDescent="0.25">
      <c r="A1490" s="26"/>
      <c r="B1490" s="34">
        <f t="shared" ref="B1490:B1553" si="23">1+B1489</f>
        <v>1474</v>
      </c>
      <c r="C1490" s="35" t="s">
        <v>1494</v>
      </c>
      <c r="D1490" s="36" t="str">
        <f>+"Torre de suspensión tipo S"&amp;IF(MID(C1490,3,3)="220","C",IF(MID(C1490,3,3)="138","S",""))&amp;IF(MID(C1490,10,1)="D",2,1)&amp;" (5°)Tipo S"&amp;IF(MID(C1490,3,3)="220","C",IF(MID(C1490,3,3)="138","S",""))&amp;IF(MID(C1490,10,1)="D",2,1)&amp;RIGHT(C1490,2)</f>
        <v>Torre de suspensión tipo SS2 (5°)Tipo SS2+3</v>
      </c>
      <c r="E1490" s="37" t="s">
        <v>2918</v>
      </c>
      <c r="F1490" s="38">
        <v>0</v>
      </c>
      <c r="G1490" s="39">
        <f>VLOOKUP(C1490,'[14]Resumen Peso'!$B$1:$D$65536,3,0)*$C$14</f>
        <v>9098.882939091156</v>
      </c>
      <c r="H1490" s="46"/>
      <c r="I1490" s="41"/>
      <c r="J1490" s="42">
        <f>+VLOOKUP(C1490,'[14]Resumen Peso'!$B$1:$D$65536,3,0)</f>
        <v>6981.8034551081473</v>
      </c>
    </row>
    <row r="1491" spans="1:10" x14ac:dyDescent="0.25">
      <c r="A1491" s="26"/>
      <c r="B1491" s="34">
        <f t="shared" si="23"/>
        <v>1475</v>
      </c>
      <c r="C1491" s="35" t="s">
        <v>1495</v>
      </c>
      <c r="D1491" s="36" t="str">
        <f>+"Torre de suspensión tipo S"&amp;IF(MID(C1491,3,3)="220","C",IF(MID(C1491,3,3)="138","S",""))&amp;IF(MID(C1491,10,1)="D",2,1)&amp;" (5°)Tipo S"&amp;IF(MID(C1491,3,3)="220","C",IF(MID(C1491,3,3)="138","S",""))&amp;IF(MID(C1491,10,1)="D",2,1)&amp;RIGHT(C1491,2)</f>
        <v>Torre de suspensión tipo SS2 (5°)Tipo SS2+6</v>
      </c>
      <c r="E1491" s="37" t="s">
        <v>2918</v>
      </c>
      <c r="F1491" s="38">
        <v>0</v>
      </c>
      <c r="G1491" s="39">
        <f>VLOOKUP(C1491,'[14]Resumen Peso'!$B$1:$D$65536,3,0)*$C$14</f>
        <v>10000.574041163252</v>
      </c>
      <c r="H1491" s="46"/>
      <c r="I1491" s="41"/>
      <c r="J1491" s="42">
        <f>+VLOOKUP(C1491,'[14]Resumen Peso'!$B$1:$D$65536,3,0)</f>
        <v>7673.6938875963415</v>
      </c>
    </row>
    <row r="1492" spans="1:10" x14ac:dyDescent="0.25">
      <c r="A1492" s="26"/>
      <c r="B1492" s="34">
        <f t="shared" si="23"/>
        <v>1476</v>
      </c>
      <c r="C1492" s="35" t="s">
        <v>1496</v>
      </c>
      <c r="D1492" s="36" t="str">
        <f>+"Torre de ángulo menor tipo A"&amp;IF(MID(C1492,3,3)="220","C",IF(MID(C1492,3,3)="138","S",""))&amp;IF(MID(C1492,10,1)="D",2,1)&amp;" (30°)Tipo A"&amp;IF(MID(C1492,3,3)="220","C",IF(MID(C1492,3,3)="138","S",""))&amp;IF(MID(C1492,10,1)="D",2,1)&amp;RIGHT(C1492,2)</f>
        <v>Torre de ángulo menor tipo AS2 (30°)Tipo AS2-3</v>
      </c>
      <c r="E1492" s="37" t="s">
        <v>2918</v>
      </c>
      <c r="F1492" s="38">
        <v>0</v>
      </c>
      <c r="G1492" s="39">
        <f>VLOOKUP(C1492,'[14]Resumen Peso'!$B$1:$D$65536,3,0)*$C$14</f>
        <v>11211.446824944034</v>
      </c>
      <c r="H1492" s="46"/>
      <c r="I1492" s="41"/>
      <c r="J1492" s="42">
        <f>+VLOOKUP(C1492,'[14]Resumen Peso'!$B$1:$D$65536,3,0)</f>
        <v>8602.8272594717164</v>
      </c>
    </row>
    <row r="1493" spans="1:10" x14ac:dyDescent="0.25">
      <c r="A1493" s="26"/>
      <c r="B1493" s="34">
        <f t="shared" si="23"/>
        <v>1477</v>
      </c>
      <c r="C1493" s="35" t="s">
        <v>1497</v>
      </c>
      <c r="D1493" s="36" t="str">
        <f>+"Torre de ángulo menor tipo A"&amp;IF(MID(C1493,3,3)="220","C",IF(MID(C1493,3,3)="138","S",""))&amp;IF(MID(C1493,10,1)="D",2,1)&amp;" (30°)Tipo A"&amp;IF(MID(C1493,3,3)="220","C",IF(MID(C1493,3,3)="138","S",""))&amp;IF(MID(C1493,10,1)="D",2,1)&amp;RIGHT(C1493,2)</f>
        <v>Torre de ángulo menor tipo AS2 (30°)Tipo AS2±0</v>
      </c>
      <c r="E1493" s="37" t="s">
        <v>2918</v>
      </c>
      <c r="F1493" s="38">
        <v>0</v>
      </c>
      <c r="G1493" s="39">
        <f>VLOOKUP(C1493,'[14]Resumen Peso'!$B$1:$D$65536,3,0)*$C$14</f>
        <v>12443.337208594932</v>
      </c>
      <c r="H1493" s="46"/>
      <c r="I1493" s="41"/>
      <c r="J1493" s="42">
        <f>+VLOOKUP(C1493,'[14]Resumen Peso'!$B$1:$D$65536,3,0)</f>
        <v>9548.0879683370877</v>
      </c>
    </row>
    <row r="1494" spans="1:10" x14ac:dyDescent="0.25">
      <c r="A1494" s="26"/>
      <c r="B1494" s="34">
        <f t="shared" si="23"/>
        <v>1478</v>
      </c>
      <c r="C1494" s="35" t="s">
        <v>1498</v>
      </c>
      <c r="D1494" s="36" t="str">
        <f>+"Torre de ángulo menor tipo A"&amp;IF(MID(C1494,3,3)="220","C",IF(MID(C1494,3,3)="138","S",""))&amp;IF(MID(C1494,10,1)="D",2,1)&amp;" (30°)Tipo A"&amp;IF(MID(C1494,3,3)="220","C",IF(MID(C1494,3,3)="138","S",""))&amp;IF(MID(C1494,10,1)="D",2,1)&amp;RIGHT(C1494,2)</f>
        <v>Torre de ángulo menor tipo AS2 (30°)Tipo AS2+3</v>
      </c>
      <c r="E1494" s="37" t="s">
        <v>2918</v>
      </c>
      <c r="F1494" s="38">
        <v>0</v>
      </c>
      <c r="G1494" s="39">
        <f>VLOOKUP(C1494,'[14]Resumen Peso'!$B$1:$D$65536,3,0)*$C$14</f>
        <v>13675.22759224583</v>
      </c>
      <c r="H1494" s="46"/>
      <c r="I1494" s="41"/>
      <c r="J1494" s="42">
        <f>+VLOOKUP(C1494,'[14]Resumen Peso'!$B$1:$D$65536,3,0)</f>
        <v>10493.348677202459</v>
      </c>
    </row>
    <row r="1495" spans="1:10" x14ac:dyDescent="0.25">
      <c r="A1495" s="26"/>
      <c r="B1495" s="34">
        <f t="shared" si="23"/>
        <v>1479</v>
      </c>
      <c r="C1495" s="35" t="s">
        <v>1499</v>
      </c>
      <c r="D1495" s="36" t="str">
        <f>+"Torre de ángulo mayor tipo B"&amp;IF(MID(C1495,3,3)="220","C",IF(MID(C1495,3,3)="138","S",""))&amp;IF(MID(C1495,10,1)="D",2,1)&amp;" (65°)Tipo B"&amp;IF(MID(C1495,3,3)="220","C",IF(MID(C1495,3,3)="138","S",""))&amp;IF(MID(C1495,10,1)="D",2,1)&amp;RIGHT(C1495,2)</f>
        <v>Torre de ángulo mayor tipo BS2 (65°)Tipo BS2-3</v>
      </c>
      <c r="E1495" s="37" t="s">
        <v>2918</v>
      </c>
      <c r="F1495" s="38">
        <v>0</v>
      </c>
      <c r="G1495" s="39">
        <f>VLOOKUP(C1495,'[14]Resumen Peso'!$B$1:$D$65536,3,0)*$C$14</f>
        <v>15129.754165232913</v>
      </c>
      <c r="H1495" s="46"/>
      <c r="I1495" s="41"/>
      <c r="J1495" s="42">
        <f>+VLOOKUP(C1495,'[14]Resumen Peso'!$B$1:$D$65536,3,0)</f>
        <v>11609.443775997321</v>
      </c>
    </row>
    <row r="1496" spans="1:10" x14ac:dyDescent="0.25">
      <c r="A1496" s="26"/>
      <c r="B1496" s="34">
        <f t="shared" si="23"/>
        <v>1480</v>
      </c>
      <c r="C1496" s="35" t="s">
        <v>1500</v>
      </c>
      <c r="D1496" s="36" t="str">
        <f>+"Torre de ángulo mayor tipo B"&amp;IF(MID(C1496,3,3)="220","C",IF(MID(C1496,3,3)="138","S",""))&amp;IF(MID(C1496,10,1)="D",2,1)&amp;" (65°)Tipo B"&amp;IF(MID(C1496,3,3)="220","C",IF(MID(C1496,3,3)="138","S",""))&amp;IF(MID(C1496,10,1)="D",2,1)&amp;RIGHT(C1496,2)</f>
        <v>Torre de ángulo mayor tipo BS2 (65°)Tipo BS2±0</v>
      </c>
      <c r="E1496" s="37" t="s">
        <v>2918</v>
      </c>
      <c r="F1496" s="38">
        <v>0</v>
      </c>
      <c r="G1496" s="39">
        <f>VLOOKUP(C1496,'[14]Resumen Peso'!$B$1:$D$65536,3,0)*$C$14</f>
        <v>16848.278580437542</v>
      </c>
      <c r="H1496" s="46"/>
      <c r="I1496" s="41"/>
      <c r="J1496" s="42">
        <f>+VLOOKUP(C1496,'[14]Resumen Peso'!$B$1:$D$65536,3,0)</f>
        <v>12928.111109128418</v>
      </c>
    </row>
    <row r="1497" spans="1:10" x14ac:dyDescent="0.25">
      <c r="A1497" s="26"/>
      <c r="B1497" s="34">
        <f t="shared" si="23"/>
        <v>1481</v>
      </c>
      <c r="C1497" s="35" t="s">
        <v>1501</v>
      </c>
      <c r="D1497" s="36" t="str">
        <f>+"Torre de ángulo mayor tipo B"&amp;IF(MID(C1497,3,3)="220","C",IF(MID(C1497,3,3)="138","S",""))&amp;IF(MID(C1497,10,1)="D",2,1)&amp;" (65°)Tipo B"&amp;IF(MID(C1497,3,3)="220","C",IF(MID(C1497,3,3)="138","S",""))&amp;IF(MID(C1497,10,1)="D",2,1)&amp;RIGHT(C1497,2)</f>
        <v>Torre de ángulo mayor tipo BS2 (65°)Tipo BS2+3</v>
      </c>
      <c r="E1497" s="37" t="s">
        <v>2918</v>
      </c>
      <c r="F1497" s="38">
        <v>0</v>
      </c>
      <c r="G1497" s="39">
        <f>VLOOKUP(C1497,'[14]Resumen Peso'!$B$1:$D$65536,3,0)*$C$14</f>
        <v>18870.072010090047</v>
      </c>
      <c r="H1497" s="46"/>
      <c r="I1497" s="41"/>
      <c r="J1497" s="42">
        <f>+VLOOKUP(C1497,'[14]Resumen Peso'!$B$1:$D$65536,3,0)</f>
        <v>14479.484442223829</v>
      </c>
    </row>
    <row r="1498" spans="1:10" x14ac:dyDescent="0.25">
      <c r="A1498" s="26"/>
      <c r="B1498" s="34">
        <f t="shared" si="23"/>
        <v>1482</v>
      </c>
      <c r="C1498" s="35" t="s">
        <v>1502</v>
      </c>
      <c r="D1498" s="36" t="str">
        <f>+"Torre de anclaje, retención intermedia y terminal (15°) Tipo R"&amp;IF(MID(C1498,3,3)="220","C",IF(MID(C1498,3,3)="138","S",""))&amp;IF(MID(C1498,10,1)="D",2,1)&amp;RIGHT(C1498,2)</f>
        <v>Torre de anclaje, retención intermedia y terminal (15°) Tipo RS2-3</v>
      </c>
      <c r="E1498" s="37" t="s">
        <v>2918</v>
      </c>
      <c r="F1498" s="38">
        <v>0</v>
      </c>
      <c r="G1498" s="39">
        <f>VLOOKUP(C1498,'[14]Resumen Peso'!$B$1:$D$65536,3,0)*$C$14</f>
        <v>19480.535687895037</v>
      </c>
      <c r="H1498" s="46"/>
      <c r="I1498" s="41"/>
      <c r="J1498" s="42">
        <f>+VLOOKUP(C1498,'[14]Resumen Peso'!$B$1:$D$65536,3,0)</f>
        <v>14947.908692040877</v>
      </c>
    </row>
    <row r="1499" spans="1:10" x14ac:dyDescent="0.25">
      <c r="A1499" s="26"/>
      <c r="B1499" s="34">
        <f t="shared" si="23"/>
        <v>1483</v>
      </c>
      <c r="C1499" s="35" t="s">
        <v>1503</v>
      </c>
      <c r="D1499" s="36" t="str">
        <f>+"Torre de anclaje, retención intermedia y terminal (15°) Tipo R"&amp;IF(MID(C1499,3,3)="220","C",IF(MID(C1499,3,3)="138","S",""))&amp;IF(MID(C1499,10,1)="D",2,1)&amp;RIGHT(C1499,2)</f>
        <v>Torre de anclaje, retención intermedia y terminal (15°) Tipo RS2±0</v>
      </c>
      <c r="E1499" s="37" t="s">
        <v>2918</v>
      </c>
      <c r="F1499" s="38">
        <v>0</v>
      </c>
      <c r="G1499" s="39">
        <f>VLOOKUP(C1499,'[14]Resumen Peso'!$B$1:$D$65536,3,0)*$C$14</f>
        <v>21717.431090183989</v>
      </c>
      <c r="H1499" s="46"/>
      <c r="I1499" s="41"/>
      <c r="J1499" s="42">
        <f>+VLOOKUP(C1499,'[14]Resumen Peso'!$B$1:$D$65536,3,0)</f>
        <v>16664.335219666529</v>
      </c>
    </row>
    <row r="1500" spans="1:10" x14ac:dyDescent="0.25">
      <c r="A1500" s="26"/>
      <c r="B1500" s="34">
        <f t="shared" si="23"/>
        <v>1484</v>
      </c>
      <c r="C1500" s="35" t="s">
        <v>1504</v>
      </c>
      <c r="D1500" s="36" t="str">
        <f>+"Torre de anclaje, retención intermedia y terminal (15°) Tipo R"&amp;IF(MID(C1500,3,3)="220","C",IF(MID(C1500,3,3)="138","S",""))&amp;IF(MID(C1500,10,1)="D",2,1)&amp;RIGHT(C1500,2)</f>
        <v>Torre de anclaje, retención intermedia y terminal (15°) Tipo RS2+3</v>
      </c>
      <c r="E1500" s="37" t="s">
        <v>2918</v>
      </c>
      <c r="F1500" s="38">
        <v>0</v>
      </c>
      <c r="G1500" s="39">
        <f>VLOOKUP(C1500,'[14]Resumen Peso'!$B$1:$D$65536,3,0)*$C$14</f>
        <v>23954.326492472937</v>
      </c>
      <c r="H1500" s="46"/>
      <c r="I1500" s="41"/>
      <c r="J1500" s="42">
        <f>+VLOOKUP(C1500,'[14]Resumen Peso'!$B$1:$D$65536,3,0)</f>
        <v>18380.761747292181</v>
      </c>
    </row>
    <row r="1501" spans="1:10" x14ac:dyDescent="0.25">
      <c r="A1501" s="26"/>
      <c r="B1501" s="34">
        <f t="shared" si="23"/>
        <v>1485</v>
      </c>
      <c r="C1501" s="35" t="s">
        <v>1505</v>
      </c>
      <c r="D1501" s="36" t="str">
        <f>+"Torre de suspensión tipo S"&amp;IF(MID(C1501,3,3)="220","C",IF(MID(C1501,3,3)="138","S",""))&amp;IF(MID(C1501,10,1)="D",2,1)&amp;" (5°)Tipo S"&amp;IF(MID(C1501,3,3)="220","C",IF(MID(C1501,3,3)="138","S",""))&amp;IF(MID(C1501,10,1)="D",2,1)&amp;RIGHT(C1501,2)</f>
        <v>Torre de suspensión tipo SS1 (5°)Tipo SS1-6</v>
      </c>
      <c r="E1501" s="37" t="s">
        <v>2918</v>
      </c>
      <c r="F1501" s="38">
        <v>0</v>
      </c>
      <c r="G1501" s="39">
        <f>VLOOKUP(C1501,'[14]Resumen Peso'!$B$1:$D$65536,3,0)*$C$14</f>
        <v>4736.5394663751085</v>
      </c>
      <c r="H1501" s="46"/>
      <c r="I1501" s="41"/>
      <c r="J1501" s="42">
        <f>+VLOOKUP(C1501,'[14]Resumen Peso'!$B$1:$D$65536,3,0)</f>
        <v>3634.4667617953764</v>
      </c>
    </row>
    <row r="1502" spans="1:10" x14ac:dyDescent="0.25">
      <c r="A1502" s="26"/>
      <c r="B1502" s="34">
        <f t="shared" si="23"/>
        <v>1486</v>
      </c>
      <c r="C1502" s="35" t="s">
        <v>1506</v>
      </c>
      <c r="D1502" s="36" t="str">
        <f>+"Torre de suspensión tipo S"&amp;IF(MID(C1502,3,3)="220","C",IF(MID(C1502,3,3)="138","S",""))&amp;IF(MID(C1502,10,1)="D",2,1)&amp;" (5°)Tipo S"&amp;IF(MID(C1502,3,3)="220","C",IF(MID(C1502,3,3)="138","S",""))&amp;IF(MID(C1502,10,1)="D",2,1)&amp;RIGHT(C1502,2)</f>
        <v>Torre de suspensión tipo SS1 (5°)Tipo SS1-3</v>
      </c>
      <c r="E1502" s="37" t="s">
        <v>2918</v>
      </c>
      <c r="F1502" s="38">
        <v>0</v>
      </c>
      <c r="G1502" s="39">
        <f>VLOOKUP(C1502,'[14]Resumen Peso'!$B$1:$D$65536,3,0)*$C$14</f>
        <v>5419.2838939607091</v>
      </c>
      <c r="H1502" s="46"/>
      <c r="I1502" s="41"/>
      <c r="J1502" s="42">
        <f>+VLOOKUP(C1502,'[14]Resumen Peso'!$B$1:$D$65536,3,0)</f>
        <v>4158.3538625947094</v>
      </c>
    </row>
    <row r="1503" spans="1:10" x14ac:dyDescent="0.25">
      <c r="A1503" s="26"/>
      <c r="B1503" s="34">
        <f t="shared" si="23"/>
        <v>1487</v>
      </c>
      <c r="C1503" s="35" t="s">
        <v>1507</v>
      </c>
      <c r="D1503" s="36" t="str">
        <f>+"Torre de suspensión tipo S"&amp;IF(MID(C1503,3,3)="220","C",IF(MID(C1503,3,3)="138","S",""))&amp;IF(MID(C1503,10,1)="D",2,1)&amp;" (5°)Tipo S"&amp;IF(MID(C1503,3,3)="220","C",IF(MID(C1503,3,3)="138","S",""))&amp;IF(MID(C1503,10,1)="D",2,1)&amp;RIGHT(C1503,2)</f>
        <v>Torre de suspensión tipo SS1 (5°)Tipo SS1±0</v>
      </c>
      <c r="E1503" s="37" t="s">
        <v>2918</v>
      </c>
      <c r="F1503" s="38">
        <v>0</v>
      </c>
      <c r="G1503" s="39">
        <f>VLOOKUP(C1503,'[14]Resumen Peso'!$B$1:$D$65536,3,0)*$C$14</f>
        <v>6095.9323891571539</v>
      </c>
      <c r="H1503" s="46"/>
      <c r="I1503" s="41"/>
      <c r="J1503" s="42">
        <f>+VLOOKUP(C1503,'[14]Resumen Peso'!$B$1:$D$65536,3,0)</f>
        <v>4677.5633999940492</v>
      </c>
    </row>
    <row r="1504" spans="1:10" x14ac:dyDescent="0.25">
      <c r="A1504" s="26"/>
      <c r="B1504" s="34">
        <f t="shared" si="23"/>
        <v>1488</v>
      </c>
      <c r="C1504" s="35" t="s">
        <v>1508</v>
      </c>
      <c r="D1504" s="36" t="str">
        <f>+"Torre de suspensión tipo S"&amp;IF(MID(C1504,3,3)="220","C",IF(MID(C1504,3,3)="138","S",""))&amp;IF(MID(C1504,10,1)="D",2,1)&amp;" (5°)Tipo S"&amp;IF(MID(C1504,3,3)="220","C",IF(MID(C1504,3,3)="138","S",""))&amp;IF(MID(C1504,10,1)="D",2,1)&amp;RIGHT(C1504,2)</f>
        <v>Torre de suspensión tipo SS1 (5°)Tipo SS1+3</v>
      </c>
      <c r="E1504" s="37" t="s">
        <v>2918</v>
      </c>
      <c r="F1504" s="38">
        <v>0</v>
      </c>
      <c r="G1504" s="39">
        <f>VLOOKUP(C1504,'[14]Resumen Peso'!$B$1:$D$65536,3,0)*$C$14</f>
        <v>6766.4849519644404</v>
      </c>
      <c r="H1504" s="46"/>
      <c r="I1504" s="41"/>
      <c r="J1504" s="42">
        <f>+VLOOKUP(C1504,'[14]Resumen Peso'!$B$1:$D$65536,3,0)</f>
        <v>5192.0953739933948</v>
      </c>
    </row>
    <row r="1505" spans="1:10" x14ac:dyDescent="0.25">
      <c r="A1505" s="26"/>
      <c r="B1505" s="34">
        <f t="shared" si="23"/>
        <v>1489</v>
      </c>
      <c r="C1505" s="35" t="s">
        <v>1509</v>
      </c>
      <c r="D1505" s="36" t="str">
        <f>+"Torre de suspensión tipo S"&amp;IF(MID(C1505,3,3)="220","C",IF(MID(C1505,3,3)="138","S",""))&amp;IF(MID(C1505,10,1)="D",2,1)&amp;" (5°)Tipo S"&amp;IF(MID(C1505,3,3)="220","C",IF(MID(C1505,3,3)="138","S",""))&amp;IF(MID(C1505,10,1)="D",2,1)&amp;RIGHT(C1505,2)</f>
        <v>Torre de suspensión tipo SS1 (5°)Tipo SS1+6</v>
      </c>
      <c r="E1505" s="37" t="s">
        <v>2918</v>
      </c>
      <c r="F1505" s="38">
        <v>0</v>
      </c>
      <c r="G1505" s="39">
        <f>VLOOKUP(C1505,'[14]Resumen Peso'!$B$1:$D$65536,3,0)*$C$14</f>
        <v>7437.0375147717268</v>
      </c>
      <c r="H1505" s="46"/>
      <c r="I1505" s="41"/>
      <c r="J1505" s="42">
        <f>+VLOOKUP(C1505,'[14]Resumen Peso'!$B$1:$D$65536,3,0)</f>
        <v>5706.6273479927395</v>
      </c>
    </row>
    <row r="1506" spans="1:10" x14ac:dyDescent="0.25">
      <c r="A1506" s="26"/>
      <c r="B1506" s="34">
        <f t="shared" si="23"/>
        <v>1490</v>
      </c>
      <c r="C1506" s="35" t="s">
        <v>1510</v>
      </c>
      <c r="D1506" s="36" t="str">
        <f>+"Torre de ángulo menor tipo A"&amp;IF(MID(C1506,3,3)="220","C",IF(MID(C1506,3,3)="138","S",""))&amp;IF(MID(C1506,10,1)="D",2,1)&amp;" (30°)Tipo A"&amp;IF(MID(C1506,3,3)="220","C",IF(MID(C1506,3,3)="138","S",""))&amp;IF(MID(C1506,10,1)="D",2,1)&amp;RIGHT(C1506,2)</f>
        <v>Torre de ángulo menor tipo AS1 (30°)Tipo AS1-3</v>
      </c>
      <c r="E1506" s="37" t="s">
        <v>2918</v>
      </c>
      <c r="F1506" s="38">
        <v>0</v>
      </c>
      <c r="G1506" s="39">
        <f>VLOOKUP(C1506,'[14]Resumen Peso'!$B$1:$D$65536,3,0)*$C$14</f>
        <v>8337.5164554332441</v>
      </c>
      <c r="H1506" s="46"/>
      <c r="I1506" s="41"/>
      <c r="J1506" s="42">
        <f>+VLOOKUP(C1506,'[14]Resumen Peso'!$B$1:$D$65536,3,0)</f>
        <v>6397.5876583130612</v>
      </c>
    </row>
    <row r="1507" spans="1:10" x14ac:dyDescent="0.25">
      <c r="A1507" s="26"/>
      <c r="B1507" s="34">
        <f t="shared" si="23"/>
        <v>1491</v>
      </c>
      <c r="C1507" s="35" t="s">
        <v>1511</v>
      </c>
      <c r="D1507" s="36" t="str">
        <f>+"Torre de ángulo menor tipo A"&amp;IF(MID(C1507,3,3)="220","C",IF(MID(C1507,3,3)="138","S",""))&amp;IF(MID(C1507,10,1)="D",2,1)&amp;" (30°)Tipo A"&amp;IF(MID(C1507,3,3)="220","C",IF(MID(C1507,3,3)="138","S",""))&amp;IF(MID(C1507,10,1)="D",2,1)&amp;RIGHT(C1507,2)</f>
        <v>Torre de ángulo menor tipo AS1 (30°)Tipo AS1±0</v>
      </c>
      <c r="E1507" s="37" t="s">
        <v>2918</v>
      </c>
      <c r="F1507" s="38">
        <v>0</v>
      </c>
      <c r="G1507" s="39">
        <f>VLOOKUP(C1507,'[14]Resumen Peso'!$B$1:$D$65536,3,0)*$C$14</f>
        <v>9253.6253667405581</v>
      </c>
      <c r="H1507" s="46"/>
      <c r="I1507" s="41"/>
      <c r="J1507" s="42">
        <f>+VLOOKUP(C1507,'[14]Resumen Peso'!$B$1:$D$65536,3,0)</f>
        <v>7100.5412411909665</v>
      </c>
    </row>
    <row r="1508" spans="1:10" x14ac:dyDescent="0.25">
      <c r="A1508" s="26"/>
      <c r="B1508" s="34">
        <f t="shared" si="23"/>
        <v>1492</v>
      </c>
      <c r="C1508" s="35" t="s">
        <v>1512</v>
      </c>
      <c r="D1508" s="36" t="str">
        <f>+"Torre de ángulo menor tipo A"&amp;IF(MID(C1508,3,3)="220","C",IF(MID(C1508,3,3)="138","S",""))&amp;IF(MID(C1508,10,1)="D",2,1)&amp;" (30°)Tipo A"&amp;IF(MID(C1508,3,3)="220","C",IF(MID(C1508,3,3)="138","S",""))&amp;IF(MID(C1508,10,1)="D",2,1)&amp;RIGHT(C1508,2)</f>
        <v>Torre de ángulo menor tipo AS1 (30°)Tipo AS1+3</v>
      </c>
      <c r="E1508" s="37" t="s">
        <v>2918</v>
      </c>
      <c r="F1508" s="38">
        <v>0</v>
      </c>
      <c r="G1508" s="39">
        <f>VLOOKUP(C1508,'[14]Resumen Peso'!$B$1:$D$65536,3,0)*$C$14</f>
        <v>10169.734278047874</v>
      </c>
      <c r="H1508" s="46"/>
      <c r="I1508" s="41"/>
      <c r="J1508" s="42">
        <f>+VLOOKUP(C1508,'[14]Resumen Peso'!$B$1:$D$65536,3,0)</f>
        <v>7803.4948240688718</v>
      </c>
    </row>
    <row r="1509" spans="1:10" x14ac:dyDescent="0.25">
      <c r="A1509" s="26"/>
      <c r="B1509" s="34">
        <f t="shared" si="23"/>
        <v>1493</v>
      </c>
      <c r="C1509" s="35" t="s">
        <v>1513</v>
      </c>
      <c r="D1509" s="36" t="str">
        <f>+"Torre de ángulo mayor tipo B"&amp;IF(MID(C1509,3,3)="220","C",IF(MID(C1509,3,3)="138","S",""))&amp;IF(MID(C1509,10,1)="D",2,1)&amp;" (65°)Tipo B"&amp;IF(MID(C1509,3,3)="220","C",IF(MID(C1509,3,3)="138","S",""))&amp;IF(MID(C1509,10,1)="D",2,1)&amp;RIGHT(C1509,2)</f>
        <v>Torre de ángulo mayor tipo BS1 (65°)Tipo BS1-3</v>
      </c>
      <c r="E1509" s="37" t="s">
        <v>2918</v>
      </c>
      <c r="F1509" s="38">
        <v>0</v>
      </c>
      <c r="G1509" s="39">
        <f>VLOOKUP(C1509,'[14]Resumen Peso'!$B$1:$D$65536,3,0)*$C$14</f>
        <v>11251.409054416912</v>
      </c>
      <c r="H1509" s="46"/>
      <c r="I1509" s="41"/>
      <c r="J1509" s="42">
        <f>+VLOOKUP(C1509,'[14]Resumen Peso'!$B$1:$D$65536,3,0)</f>
        <v>8633.4912908341666</v>
      </c>
    </row>
    <row r="1510" spans="1:10" x14ac:dyDescent="0.25">
      <c r="A1510" s="26"/>
      <c r="B1510" s="34">
        <f t="shared" si="23"/>
        <v>1494</v>
      </c>
      <c r="C1510" s="35" t="s">
        <v>1514</v>
      </c>
      <c r="D1510" s="36" t="str">
        <f>+"Torre de ángulo mayor tipo B"&amp;IF(MID(C1510,3,3)="220","C",IF(MID(C1510,3,3)="138","S",""))&amp;IF(MID(C1510,10,1)="D",2,1)&amp;" (65°)Tipo B"&amp;IF(MID(C1510,3,3)="220","C",IF(MID(C1510,3,3)="138","S",""))&amp;IF(MID(C1510,10,1)="D",2,1)&amp;RIGHT(C1510,2)</f>
        <v>Torre de ángulo mayor tipo BS1 (65°)Tipo BS1±0</v>
      </c>
      <c r="E1510" s="37" t="s">
        <v>2918</v>
      </c>
      <c r="F1510" s="38">
        <v>0</v>
      </c>
      <c r="G1510" s="39">
        <f>VLOOKUP(C1510,'[14]Resumen Peso'!$B$1:$D$65536,3,0)*$C$14</f>
        <v>12529.408746566718</v>
      </c>
      <c r="H1510" s="46"/>
      <c r="I1510" s="41"/>
      <c r="J1510" s="42">
        <f>+VLOOKUP(C1510,'[14]Resumen Peso'!$B$1:$D$65536,3,0)</f>
        <v>9614.132840572569</v>
      </c>
    </row>
    <row r="1511" spans="1:10" x14ac:dyDescent="0.25">
      <c r="A1511" s="26"/>
      <c r="B1511" s="34">
        <f t="shared" si="23"/>
        <v>1495</v>
      </c>
      <c r="C1511" s="35" t="s">
        <v>1515</v>
      </c>
      <c r="D1511" s="36" t="str">
        <f>+"Torre de ángulo mayor tipo B"&amp;IF(MID(C1511,3,3)="220","C",IF(MID(C1511,3,3)="138","S",""))&amp;IF(MID(C1511,10,1)="D",2,1)&amp;" (65°)Tipo B"&amp;IF(MID(C1511,3,3)="220","C",IF(MID(C1511,3,3)="138","S",""))&amp;IF(MID(C1511,10,1)="D",2,1)&amp;RIGHT(C1511,2)</f>
        <v>Torre de ángulo mayor tipo BS1 (65°)Tipo BS1+3</v>
      </c>
      <c r="E1511" s="37" t="s">
        <v>2918</v>
      </c>
      <c r="F1511" s="38">
        <v>0</v>
      </c>
      <c r="G1511" s="39">
        <f>VLOOKUP(C1511,'[14]Resumen Peso'!$B$1:$D$65536,3,0)*$C$14</f>
        <v>14032.937796154723</v>
      </c>
      <c r="H1511" s="46"/>
      <c r="I1511" s="41"/>
      <c r="J1511" s="42">
        <f>+VLOOKUP(C1511,'[14]Resumen Peso'!$B$1:$D$65536,3,0)</f>
        <v>10767.828781441278</v>
      </c>
    </row>
    <row r="1512" spans="1:10" x14ac:dyDescent="0.25">
      <c r="A1512" s="26"/>
      <c r="B1512" s="34">
        <f t="shared" si="23"/>
        <v>1496</v>
      </c>
      <c r="C1512" s="35" t="s">
        <v>1516</v>
      </c>
      <c r="D1512" s="36" t="str">
        <f>+"Torre de anclaje, retención intermedia y terminal (15°) Tipo R"&amp;IF(MID(C1512,3,3)="220","C",IF(MID(C1512,3,3)="138","S",""))&amp;IF(MID(C1512,10,1)="D",2,1)&amp;RIGHT(C1512,2)</f>
        <v>Torre de anclaje, retención intermedia y terminal (15°) Tipo RS1-3</v>
      </c>
      <c r="E1512" s="37" t="s">
        <v>2918</v>
      </c>
      <c r="F1512" s="38">
        <v>0</v>
      </c>
      <c r="G1512" s="39">
        <f>VLOOKUP(C1512,'[14]Resumen Peso'!$B$1:$D$65536,3,0)*$C$14</f>
        <v>14486.915863269074</v>
      </c>
      <c r="H1512" s="46"/>
      <c r="I1512" s="41"/>
      <c r="J1512" s="42">
        <f>+VLOOKUP(C1512,'[14]Resumen Peso'!$B$1:$D$65536,3,0)</f>
        <v>11116.177656653743</v>
      </c>
    </row>
    <row r="1513" spans="1:10" x14ac:dyDescent="0.25">
      <c r="A1513" s="26"/>
      <c r="B1513" s="34">
        <f t="shared" si="23"/>
        <v>1497</v>
      </c>
      <c r="C1513" s="35" t="s">
        <v>1517</v>
      </c>
      <c r="D1513" s="36" t="str">
        <f>+"Torre de anclaje, retención intermedia y terminal (15°) Tipo R"&amp;IF(MID(C1513,3,3)="220","C",IF(MID(C1513,3,3)="138","S",""))&amp;IF(MID(C1513,10,1)="D",2,1)&amp;RIGHT(C1513,2)</f>
        <v>Torre de anclaje, retención intermedia y terminal (15°) Tipo RS1±0</v>
      </c>
      <c r="E1513" s="37" t="s">
        <v>2918</v>
      </c>
      <c r="F1513" s="38">
        <v>0</v>
      </c>
      <c r="G1513" s="39">
        <f>VLOOKUP(C1513,'[14]Resumen Peso'!$B$1:$D$65536,3,0)*$C$14</f>
        <v>16150.407874324499</v>
      </c>
      <c r="H1513" s="46"/>
      <c r="I1513" s="41"/>
      <c r="J1513" s="42">
        <f>+VLOOKUP(C1513,'[14]Resumen Peso'!$B$1:$D$65536,3,0)</f>
        <v>12392.617231498041</v>
      </c>
    </row>
    <row r="1514" spans="1:10" x14ac:dyDescent="0.25">
      <c r="A1514" s="26"/>
      <c r="B1514" s="34">
        <f t="shared" si="23"/>
        <v>1498</v>
      </c>
      <c r="C1514" s="35" t="s">
        <v>1518</v>
      </c>
      <c r="D1514" s="36" t="str">
        <f>+"Torre de anclaje, retención intermedia y terminal (15°) Tipo R"&amp;IF(MID(C1514,3,3)="220","C",IF(MID(C1514,3,3)="138","S",""))&amp;IF(MID(C1514,10,1)="D",2,1)&amp;RIGHT(C1514,2)</f>
        <v>Torre de anclaje, retención intermedia y terminal (15°) Tipo RS1+3</v>
      </c>
      <c r="E1514" s="37" t="s">
        <v>2918</v>
      </c>
      <c r="F1514" s="38">
        <v>0</v>
      </c>
      <c r="G1514" s="39">
        <f>VLOOKUP(C1514,'[14]Resumen Peso'!$B$1:$D$65536,3,0)*$C$14</f>
        <v>17813.89988537992</v>
      </c>
      <c r="H1514" s="46"/>
      <c r="I1514" s="41"/>
      <c r="J1514" s="42">
        <f>+VLOOKUP(C1514,'[14]Resumen Peso'!$B$1:$D$65536,3,0)</f>
        <v>13669.05680634234</v>
      </c>
    </row>
    <row r="1515" spans="1:10" x14ac:dyDescent="0.25">
      <c r="A1515" s="26"/>
      <c r="B1515" s="34">
        <f t="shared" si="23"/>
        <v>1499</v>
      </c>
      <c r="C1515" s="35" t="s">
        <v>1519</v>
      </c>
      <c r="D1515" s="36" t="str">
        <f>+"Torre de suspensión tipo S"&amp;IF(MID(C1515,3,3)="220","C",IF(MID(C1515,3,3)="138","S",""))&amp;IF(MID(C1515,10,1)="D",2,1)&amp;" (5°)Tipo S"&amp;IF(MID(C1515,3,3)="220","C",IF(MID(C1515,3,3)="138","S",""))&amp;IF(MID(C1515,10,1)="D",2,1)&amp;RIGHT(C1515,2)</f>
        <v>Torre de suspensión tipo SS1 (5°)Tipo SS1-6</v>
      </c>
      <c r="E1515" s="37" t="s">
        <v>2918</v>
      </c>
      <c r="F1515" s="38">
        <v>0</v>
      </c>
      <c r="G1515" s="39">
        <f>VLOOKUP(C1515,'[14]Resumen Peso'!$B$1:$D$65536,3,0)*$C$14</f>
        <v>4385.4176065114152</v>
      </c>
      <c r="H1515" s="46"/>
      <c r="I1515" s="41"/>
      <c r="J1515" s="42">
        <f>+VLOOKUP(C1515,'[14]Resumen Peso'!$B$1:$D$65536,3,0)</f>
        <v>3365.0420608984996</v>
      </c>
    </row>
    <row r="1516" spans="1:10" x14ac:dyDescent="0.25">
      <c r="A1516" s="26"/>
      <c r="B1516" s="34">
        <f t="shared" si="23"/>
        <v>1500</v>
      </c>
      <c r="C1516" s="35" t="s">
        <v>1520</v>
      </c>
      <c r="D1516" s="36" t="str">
        <f>+"Torre de suspensión tipo S"&amp;IF(MID(C1516,3,3)="220","C",IF(MID(C1516,3,3)="138","S",""))&amp;IF(MID(C1516,10,1)="D",2,1)&amp;" (5°)Tipo S"&amp;IF(MID(C1516,3,3)="220","C",IF(MID(C1516,3,3)="138","S",""))&amp;IF(MID(C1516,10,1)="D",2,1)&amp;RIGHT(C1516,2)</f>
        <v>Torre de suspensión tipo SS1 (5°)Tipo SS1-3</v>
      </c>
      <c r="E1516" s="37" t="s">
        <v>2918</v>
      </c>
      <c r="F1516" s="38">
        <v>0</v>
      </c>
      <c r="G1516" s="39">
        <f>VLOOKUP(C1516,'[14]Resumen Peso'!$B$1:$D$65536,3,0)*$C$14</f>
        <v>5017.5498741166648</v>
      </c>
      <c r="H1516" s="46"/>
      <c r="I1516" s="41"/>
      <c r="J1516" s="42">
        <f>+VLOOKUP(C1516,'[14]Resumen Peso'!$B$1:$D$65536,3,0)</f>
        <v>3850.0931687757607</v>
      </c>
    </row>
    <row r="1517" spans="1:10" x14ac:dyDescent="0.25">
      <c r="A1517" s="26"/>
      <c r="B1517" s="34">
        <f t="shared" si="23"/>
        <v>1501</v>
      </c>
      <c r="C1517" s="35" t="s">
        <v>1521</v>
      </c>
      <c r="D1517" s="36" t="str">
        <f>+"Torre de suspensión tipo S"&amp;IF(MID(C1517,3,3)="220","C",IF(MID(C1517,3,3)="138","S",""))&amp;IF(MID(C1517,10,1)="D",2,1)&amp;" (5°)Tipo S"&amp;IF(MID(C1517,3,3)="220","C",IF(MID(C1517,3,3)="138","S",""))&amp;IF(MID(C1517,10,1)="D",2,1)&amp;RIGHT(C1517,2)</f>
        <v>Torre de suspensión tipo SS1 (5°)Tipo SS1±0</v>
      </c>
      <c r="E1517" s="37" t="s">
        <v>2918</v>
      </c>
      <c r="F1517" s="38">
        <v>0</v>
      </c>
      <c r="G1517" s="39">
        <f>VLOOKUP(C1517,'[14]Resumen Peso'!$B$1:$D$65536,3,0)*$C$14</f>
        <v>5644.0381036182953</v>
      </c>
      <c r="H1517" s="46"/>
      <c r="I1517" s="41"/>
      <c r="J1517" s="42">
        <f>+VLOOKUP(C1517,'[14]Resumen Peso'!$B$1:$D$65536,3,0)</f>
        <v>4330.813463189832</v>
      </c>
    </row>
    <row r="1518" spans="1:10" x14ac:dyDescent="0.25">
      <c r="A1518" s="26"/>
      <c r="B1518" s="34">
        <f t="shared" si="23"/>
        <v>1502</v>
      </c>
      <c r="C1518" s="35" t="s">
        <v>1522</v>
      </c>
      <c r="D1518" s="36" t="str">
        <f>+"Torre de suspensión tipo S"&amp;IF(MID(C1518,3,3)="220","C",IF(MID(C1518,3,3)="138","S",""))&amp;IF(MID(C1518,10,1)="D",2,1)&amp;" (5°)Tipo S"&amp;IF(MID(C1518,3,3)="220","C",IF(MID(C1518,3,3)="138","S",""))&amp;IF(MID(C1518,10,1)="D",2,1)&amp;RIGHT(C1518,2)</f>
        <v>Torre de suspensión tipo SS1 (5°)Tipo SS1+3</v>
      </c>
      <c r="E1518" s="37" t="s">
        <v>2918</v>
      </c>
      <c r="F1518" s="38">
        <v>0</v>
      </c>
      <c r="G1518" s="39">
        <f>VLOOKUP(C1518,'[14]Resumen Peso'!$B$1:$D$65536,3,0)*$C$14</f>
        <v>6264.8822950163085</v>
      </c>
      <c r="H1518" s="46"/>
      <c r="I1518" s="41"/>
      <c r="J1518" s="42">
        <f>+VLOOKUP(C1518,'[14]Resumen Peso'!$B$1:$D$65536,3,0)</f>
        <v>4807.202944140714</v>
      </c>
    </row>
    <row r="1519" spans="1:10" x14ac:dyDescent="0.25">
      <c r="A1519" s="26"/>
      <c r="B1519" s="34">
        <f t="shared" si="23"/>
        <v>1503</v>
      </c>
      <c r="C1519" s="35" t="s">
        <v>1523</v>
      </c>
      <c r="D1519" s="36" t="str">
        <f>+"Torre de suspensión tipo S"&amp;IF(MID(C1519,3,3)="220","C",IF(MID(C1519,3,3)="138","S",""))&amp;IF(MID(C1519,10,1)="D",2,1)&amp;" (5°)Tipo S"&amp;IF(MID(C1519,3,3)="220","C",IF(MID(C1519,3,3)="138","S",""))&amp;IF(MID(C1519,10,1)="D",2,1)&amp;RIGHT(C1519,2)</f>
        <v>Torre de suspensión tipo SS1 (5°)Tipo SS1+6</v>
      </c>
      <c r="E1519" s="37" t="s">
        <v>2918</v>
      </c>
      <c r="F1519" s="38">
        <v>0</v>
      </c>
      <c r="G1519" s="39">
        <f>VLOOKUP(C1519,'[14]Resumen Peso'!$B$1:$D$65536,3,0)*$C$14</f>
        <v>6885.7264864143199</v>
      </c>
      <c r="H1519" s="46"/>
      <c r="I1519" s="41"/>
      <c r="J1519" s="42">
        <f>+VLOOKUP(C1519,'[14]Resumen Peso'!$B$1:$D$65536,3,0)</f>
        <v>5283.592425091595</v>
      </c>
    </row>
    <row r="1520" spans="1:10" x14ac:dyDescent="0.25">
      <c r="A1520" s="26"/>
      <c r="B1520" s="34">
        <f t="shared" si="23"/>
        <v>1504</v>
      </c>
      <c r="C1520" s="35" t="s">
        <v>1524</v>
      </c>
      <c r="D1520" s="36" t="str">
        <f>+"Torre de ángulo menor tipo A"&amp;IF(MID(C1520,3,3)="220","C",IF(MID(C1520,3,3)="138","S",""))&amp;IF(MID(C1520,10,1)="D",2,1)&amp;" (30°)Tipo A"&amp;IF(MID(C1520,3,3)="220","C",IF(MID(C1520,3,3)="138","S",""))&amp;IF(MID(C1520,10,1)="D",2,1)&amp;RIGHT(C1520,2)</f>
        <v>Torre de ángulo menor tipo AS1 (30°)Tipo AS1-3</v>
      </c>
      <c r="E1520" s="37" t="s">
        <v>2918</v>
      </c>
      <c r="F1520" s="38">
        <v>0</v>
      </c>
      <c r="G1520" s="39">
        <f>VLOOKUP(C1520,'[14]Resumen Peso'!$B$1:$D$65536,3,0)*$C$14</f>
        <v>7719.4525070046075</v>
      </c>
      <c r="H1520" s="46"/>
      <c r="I1520" s="41"/>
      <c r="J1520" s="42">
        <f>+VLOOKUP(C1520,'[14]Resumen Peso'!$B$1:$D$65536,3,0)</f>
        <v>5923.3315282470703</v>
      </c>
    </row>
    <row r="1521" spans="1:10" x14ac:dyDescent="0.25">
      <c r="A1521" s="26"/>
      <c r="B1521" s="34">
        <f t="shared" si="23"/>
        <v>1505</v>
      </c>
      <c r="C1521" s="35" t="s">
        <v>1525</v>
      </c>
      <c r="D1521" s="36" t="str">
        <f>+"Torre de ángulo menor tipo A"&amp;IF(MID(C1521,3,3)="220","C",IF(MID(C1521,3,3)="138","S",""))&amp;IF(MID(C1521,10,1)="D",2,1)&amp;" (30°)Tipo A"&amp;IF(MID(C1521,3,3)="220","C",IF(MID(C1521,3,3)="138","S",""))&amp;IF(MID(C1521,10,1)="D",2,1)&amp;RIGHT(C1521,2)</f>
        <v>Torre de ángulo menor tipo AS1 (30°)Tipo AS1±0</v>
      </c>
      <c r="E1521" s="37" t="s">
        <v>2918</v>
      </c>
      <c r="F1521" s="38">
        <v>0</v>
      </c>
      <c r="G1521" s="39">
        <f>VLOOKUP(C1521,'[14]Resumen Peso'!$B$1:$D$65536,3,0)*$C$14</f>
        <v>8567.6498412925721</v>
      </c>
      <c r="H1521" s="46"/>
      <c r="I1521" s="41"/>
      <c r="J1521" s="42">
        <f>+VLOOKUP(C1521,'[14]Resumen Peso'!$B$1:$D$65536,3,0)</f>
        <v>6574.1748371221647</v>
      </c>
    </row>
    <row r="1522" spans="1:10" x14ac:dyDescent="0.25">
      <c r="A1522" s="26"/>
      <c r="B1522" s="34">
        <f t="shared" si="23"/>
        <v>1506</v>
      </c>
      <c r="C1522" s="35" t="s">
        <v>1526</v>
      </c>
      <c r="D1522" s="36" t="str">
        <f>+"Torre de ángulo menor tipo A"&amp;IF(MID(C1522,3,3)="220","C",IF(MID(C1522,3,3)="138","S",""))&amp;IF(MID(C1522,10,1)="D",2,1)&amp;" (30°)Tipo A"&amp;IF(MID(C1522,3,3)="220","C",IF(MID(C1522,3,3)="138","S",""))&amp;IF(MID(C1522,10,1)="D",2,1)&amp;RIGHT(C1522,2)</f>
        <v>Torre de ángulo menor tipo AS1 (30°)Tipo AS1+3</v>
      </c>
      <c r="E1522" s="37" t="s">
        <v>2918</v>
      </c>
      <c r="F1522" s="38">
        <v>0</v>
      </c>
      <c r="G1522" s="39">
        <f>VLOOKUP(C1522,'[14]Resumen Peso'!$B$1:$D$65536,3,0)*$C$14</f>
        <v>9415.8471755805367</v>
      </c>
      <c r="H1522" s="46"/>
      <c r="I1522" s="41"/>
      <c r="J1522" s="42">
        <f>+VLOOKUP(C1522,'[14]Resumen Peso'!$B$1:$D$65536,3,0)</f>
        <v>7225.0181459972591</v>
      </c>
    </row>
    <row r="1523" spans="1:10" x14ac:dyDescent="0.25">
      <c r="A1523" s="26"/>
      <c r="B1523" s="34">
        <f t="shared" si="23"/>
        <v>1507</v>
      </c>
      <c r="C1523" s="35" t="s">
        <v>1527</v>
      </c>
      <c r="D1523" s="36" t="str">
        <f>+"Torre de ángulo mayor tipo B"&amp;IF(MID(C1523,3,3)="220","C",IF(MID(C1523,3,3)="138","S",""))&amp;IF(MID(C1523,10,1)="D",2,1)&amp;" (65°)Tipo B"&amp;IF(MID(C1523,3,3)="220","C",IF(MID(C1523,3,3)="138","S",""))&amp;IF(MID(C1523,10,1)="D",2,1)&amp;RIGHT(C1523,2)</f>
        <v>Torre de ángulo mayor tipo BS1 (65°)Tipo BS1-3</v>
      </c>
      <c r="E1523" s="37" t="s">
        <v>2918</v>
      </c>
      <c r="F1523" s="38">
        <v>0</v>
      </c>
      <c r="G1523" s="39">
        <f>VLOOKUP(C1523,'[14]Resumen Peso'!$B$1:$D$65536,3,0)*$C$14</f>
        <v>10417.336900828908</v>
      </c>
      <c r="H1523" s="46"/>
      <c r="I1523" s="41"/>
      <c r="J1523" s="42">
        <f>+VLOOKUP(C1523,'[14]Resumen Peso'!$B$1:$D$65536,3,0)</f>
        <v>7993.4865910581439</v>
      </c>
    </row>
    <row r="1524" spans="1:10" x14ac:dyDescent="0.25">
      <c r="A1524" s="26"/>
      <c r="B1524" s="34">
        <f t="shared" si="23"/>
        <v>1508</v>
      </c>
      <c r="C1524" s="35" t="s">
        <v>1528</v>
      </c>
      <c r="D1524" s="36" t="str">
        <f>+"Torre de ángulo mayor tipo B"&amp;IF(MID(C1524,3,3)="220","C",IF(MID(C1524,3,3)="138","S",""))&amp;IF(MID(C1524,10,1)="D",2,1)&amp;" (65°)Tipo B"&amp;IF(MID(C1524,3,3)="220","C",IF(MID(C1524,3,3)="138","S",""))&amp;IF(MID(C1524,10,1)="D",2,1)&amp;RIGHT(C1524,2)</f>
        <v>Torre de ángulo mayor tipo BS1 (65°)Tipo BS1±0</v>
      </c>
      <c r="E1524" s="37" t="s">
        <v>2918</v>
      </c>
      <c r="F1524" s="38">
        <v>0</v>
      </c>
      <c r="G1524" s="39">
        <f>VLOOKUP(C1524,'[14]Resumen Peso'!$B$1:$D$65536,3,0)*$C$14</f>
        <v>11600.597885110143</v>
      </c>
      <c r="H1524" s="46"/>
      <c r="I1524" s="41"/>
      <c r="J1524" s="42">
        <f>+VLOOKUP(C1524,'[14]Resumen Peso'!$B$1:$D$65536,3,0)</f>
        <v>8901.4327294634113</v>
      </c>
    </row>
    <row r="1525" spans="1:10" x14ac:dyDescent="0.25">
      <c r="A1525" s="26"/>
      <c r="B1525" s="34">
        <f t="shared" si="23"/>
        <v>1509</v>
      </c>
      <c r="C1525" s="35" t="s">
        <v>1529</v>
      </c>
      <c r="D1525" s="36" t="str">
        <f>+"Torre de ángulo mayor tipo B"&amp;IF(MID(C1525,3,3)="220","C",IF(MID(C1525,3,3)="138","S",""))&amp;IF(MID(C1525,10,1)="D",2,1)&amp;" (65°)Tipo B"&amp;IF(MID(C1525,3,3)="220","C",IF(MID(C1525,3,3)="138","S",""))&amp;IF(MID(C1525,10,1)="D",2,1)&amp;RIGHT(C1525,2)</f>
        <v>Torre de ángulo mayor tipo BS1 (65°)Tipo BS1+3</v>
      </c>
      <c r="E1525" s="37" t="s">
        <v>2918</v>
      </c>
      <c r="F1525" s="38">
        <v>0</v>
      </c>
      <c r="G1525" s="39">
        <f>VLOOKUP(C1525,'[14]Resumen Peso'!$B$1:$D$65536,3,0)*$C$14</f>
        <v>12992.669631323361</v>
      </c>
      <c r="H1525" s="46"/>
      <c r="I1525" s="41"/>
      <c r="J1525" s="42">
        <f>+VLOOKUP(C1525,'[14]Resumen Peso'!$B$1:$D$65536,3,0)</f>
        <v>9969.6046569990212</v>
      </c>
    </row>
    <row r="1526" spans="1:10" x14ac:dyDescent="0.25">
      <c r="A1526" s="26"/>
      <c r="B1526" s="34">
        <f t="shared" si="23"/>
        <v>1510</v>
      </c>
      <c r="C1526" s="35" t="s">
        <v>1530</v>
      </c>
      <c r="D1526" s="36" t="str">
        <f>+"Torre de anclaje, retención intermedia y terminal (15°) Tipo R"&amp;IF(MID(C1526,3,3)="220","C",IF(MID(C1526,3,3)="138","S",""))&amp;IF(MID(C1526,10,1)="D",2,1)&amp;RIGHT(C1526,2)</f>
        <v>Torre de anclaje, retención intermedia y terminal (15°) Tipo RS1-3</v>
      </c>
      <c r="E1526" s="37" t="s">
        <v>2918</v>
      </c>
      <c r="F1526" s="38">
        <v>0</v>
      </c>
      <c r="G1526" s="39">
        <f>VLOOKUP(C1526,'[14]Resumen Peso'!$B$1:$D$65536,3,0)*$C$14</f>
        <v>13412.994094494554</v>
      </c>
      <c r="H1526" s="46"/>
      <c r="I1526" s="41"/>
      <c r="J1526" s="42">
        <f>+VLOOKUP(C1526,'[14]Resumen Peso'!$B$1:$D$65536,3,0)</f>
        <v>10292.130269085666</v>
      </c>
    </row>
    <row r="1527" spans="1:10" x14ac:dyDescent="0.25">
      <c r="A1527" s="26"/>
      <c r="B1527" s="34">
        <f t="shared" si="23"/>
        <v>1511</v>
      </c>
      <c r="C1527" s="35" t="s">
        <v>1531</v>
      </c>
      <c r="D1527" s="36" t="str">
        <f>+"Torre de anclaje, retención intermedia y terminal (15°) Tipo R"&amp;IF(MID(C1527,3,3)="220","C",IF(MID(C1527,3,3)="138","S",""))&amp;IF(MID(C1527,10,1)="D",2,1)&amp;RIGHT(C1527,2)</f>
        <v>Torre de anclaje, retención intermedia y terminal (15°) Tipo RS1±0</v>
      </c>
      <c r="E1527" s="37" t="s">
        <v>2918</v>
      </c>
      <c r="F1527" s="38">
        <v>0</v>
      </c>
      <c r="G1527" s="39">
        <f>VLOOKUP(C1527,'[14]Resumen Peso'!$B$1:$D$65536,3,0)*$C$14</f>
        <v>14953.170673906972</v>
      </c>
      <c r="H1527" s="46"/>
      <c r="I1527" s="41"/>
      <c r="J1527" s="42">
        <f>+VLOOKUP(C1527,'[14]Resumen Peso'!$B$1:$D$65536,3,0)</f>
        <v>11473.946788278336</v>
      </c>
    </row>
    <row r="1528" spans="1:10" x14ac:dyDescent="0.25">
      <c r="A1528" s="26"/>
      <c r="B1528" s="34">
        <f t="shared" si="23"/>
        <v>1512</v>
      </c>
      <c r="C1528" s="35" t="s">
        <v>1532</v>
      </c>
      <c r="D1528" s="36" t="str">
        <f>+"Torre de anclaje, retención intermedia y terminal (15°) Tipo R"&amp;IF(MID(C1528,3,3)="220","C",IF(MID(C1528,3,3)="138","S",""))&amp;IF(MID(C1528,10,1)="D",2,1)&amp;RIGHT(C1528,2)</f>
        <v>Torre de anclaje, retención intermedia y terminal (15°) Tipo RS1+3</v>
      </c>
      <c r="E1528" s="37" t="s">
        <v>2918</v>
      </c>
      <c r="F1528" s="38">
        <v>0</v>
      </c>
      <c r="G1528" s="39">
        <f>VLOOKUP(C1528,'[14]Resumen Peso'!$B$1:$D$65536,3,0)*$C$14</f>
        <v>16493.347253319389</v>
      </c>
      <c r="H1528" s="46"/>
      <c r="I1528" s="41"/>
      <c r="J1528" s="42">
        <f>+VLOOKUP(C1528,'[14]Resumen Peso'!$B$1:$D$65536,3,0)</f>
        <v>12655.763307471005</v>
      </c>
    </row>
    <row r="1529" spans="1:10" x14ac:dyDescent="0.25">
      <c r="A1529" s="26"/>
      <c r="B1529" s="34">
        <f t="shared" si="23"/>
        <v>1513</v>
      </c>
      <c r="C1529" s="35" t="s">
        <v>1533</v>
      </c>
      <c r="D1529" s="36" t="str">
        <f>+"Torre de suspensión tipo S"&amp;IF(MID(C1529,3,3)="220","C",IF(MID(C1529,3,3)="138","S",""))&amp;IF(MID(C1529,10,1)="D",2,1)&amp;" (5°)Tipo S"&amp;IF(MID(C1529,3,3)="220","C",IF(MID(C1529,3,3)="138","S",""))&amp;IF(MID(C1529,10,1)="D",2,1)&amp;RIGHT(C1529,2)</f>
        <v>Torre de suspensión tipo SS1 (5°)Tipo SS1-6</v>
      </c>
      <c r="E1529" s="37" t="s">
        <v>2918</v>
      </c>
      <c r="F1529" s="38">
        <v>0</v>
      </c>
      <c r="G1529" s="39">
        <f>VLOOKUP(C1529,'[14]Resumen Peso'!$B$1:$D$65536,3,0)*$C$14</f>
        <v>4173.1074021022159</v>
      </c>
      <c r="H1529" s="46"/>
      <c r="I1529" s="41"/>
      <c r="J1529" s="42">
        <f>+VLOOKUP(C1529,'[14]Resumen Peso'!$B$1:$D$65536,3,0)</f>
        <v>3202.1310608755753</v>
      </c>
    </row>
    <row r="1530" spans="1:10" x14ac:dyDescent="0.25">
      <c r="A1530" s="26"/>
      <c r="B1530" s="34">
        <f t="shared" si="23"/>
        <v>1514</v>
      </c>
      <c r="C1530" s="35" t="s">
        <v>1534</v>
      </c>
      <c r="D1530" s="36" t="str">
        <f>+"Torre de suspensión tipo S"&amp;IF(MID(C1530,3,3)="220","C",IF(MID(C1530,3,3)="138","S",""))&amp;IF(MID(C1530,10,1)="D",2,1)&amp;" (5°)Tipo S"&amp;IF(MID(C1530,3,3)="220","C",IF(MID(C1530,3,3)="138","S",""))&amp;IF(MID(C1530,10,1)="D",2,1)&amp;RIGHT(C1530,2)</f>
        <v>Torre de suspensión tipo SS1 (5°)Tipo SS1-3</v>
      </c>
      <c r="E1530" s="37" t="s">
        <v>2918</v>
      </c>
      <c r="F1530" s="38">
        <v>0</v>
      </c>
      <c r="G1530" s="39">
        <f>VLOOKUP(C1530,'[14]Resumen Peso'!$B$1:$D$65536,3,0)*$C$14</f>
        <v>4774.6363969998329</v>
      </c>
      <c r="H1530" s="46"/>
      <c r="I1530" s="41"/>
      <c r="J1530" s="42">
        <f>+VLOOKUP(C1530,'[14]Resumen Peso'!$B$1:$D$65536,3,0)</f>
        <v>3663.6995020828654</v>
      </c>
    </row>
    <row r="1531" spans="1:10" x14ac:dyDescent="0.25">
      <c r="A1531" s="26"/>
      <c r="B1531" s="34">
        <f t="shared" si="23"/>
        <v>1515</v>
      </c>
      <c r="C1531" s="35" t="s">
        <v>1535</v>
      </c>
      <c r="D1531" s="36" t="str">
        <f>+"Torre de suspensión tipo S"&amp;IF(MID(C1531,3,3)="220","C",IF(MID(C1531,3,3)="138","S",""))&amp;IF(MID(C1531,10,1)="D",2,1)&amp;" (5°)Tipo S"&amp;IF(MID(C1531,3,3)="220","C",IF(MID(C1531,3,3)="138","S",""))&amp;IF(MID(C1531,10,1)="D",2,1)&amp;RIGHT(C1531,2)</f>
        <v>Torre de suspensión tipo SS1 (5°)Tipo SS1±0</v>
      </c>
      <c r="E1531" s="37" t="s">
        <v>2918</v>
      </c>
      <c r="F1531" s="38">
        <v>0</v>
      </c>
      <c r="G1531" s="39">
        <f>VLOOKUP(C1531,'[14]Resumen Peso'!$B$1:$D$65536,3,0)*$C$14</f>
        <v>5370.7945973001497</v>
      </c>
      <c r="H1531" s="46"/>
      <c r="I1531" s="41"/>
      <c r="J1531" s="42">
        <f>+VLOOKUP(C1531,'[14]Resumen Peso'!$B$1:$D$65536,3,0)</f>
        <v>4121.1467964936619</v>
      </c>
    </row>
    <row r="1532" spans="1:10" x14ac:dyDescent="0.25">
      <c r="A1532" s="26"/>
      <c r="B1532" s="34">
        <f t="shared" si="23"/>
        <v>1516</v>
      </c>
      <c r="C1532" s="35" t="s">
        <v>1536</v>
      </c>
      <c r="D1532" s="36" t="str">
        <f>+"Torre de suspensión tipo S"&amp;IF(MID(C1532,3,3)="220","C",IF(MID(C1532,3,3)="138","S",""))&amp;IF(MID(C1532,10,1)="D",2,1)&amp;" (5°)Tipo S"&amp;IF(MID(C1532,3,3)="220","C",IF(MID(C1532,3,3)="138","S",""))&amp;IF(MID(C1532,10,1)="D",2,1)&amp;RIGHT(C1532,2)</f>
        <v>Torre de suspensión tipo SS1 (5°)Tipo SS1+3</v>
      </c>
      <c r="E1532" s="37" t="s">
        <v>2918</v>
      </c>
      <c r="F1532" s="38">
        <v>0</v>
      </c>
      <c r="G1532" s="39">
        <f>VLOOKUP(C1532,'[14]Resumen Peso'!$B$1:$D$65536,3,0)*$C$14</f>
        <v>5961.5820030031673</v>
      </c>
      <c r="H1532" s="46"/>
      <c r="I1532" s="41"/>
      <c r="J1532" s="42">
        <f>+VLOOKUP(C1532,'[14]Resumen Peso'!$B$1:$D$65536,3,0)</f>
        <v>4574.4729441079653</v>
      </c>
    </row>
    <row r="1533" spans="1:10" x14ac:dyDescent="0.25">
      <c r="A1533" s="26"/>
      <c r="B1533" s="34">
        <f t="shared" si="23"/>
        <v>1517</v>
      </c>
      <c r="C1533" s="35" t="s">
        <v>1537</v>
      </c>
      <c r="D1533" s="36" t="str">
        <f>+"Torre de suspensión tipo S"&amp;IF(MID(C1533,3,3)="220","C",IF(MID(C1533,3,3)="138","S",""))&amp;IF(MID(C1533,10,1)="D",2,1)&amp;" (5°)Tipo S"&amp;IF(MID(C1533,3,3)="220","C",IF(MID(C1533,3,3)="138","S",""))&amp;IF(MID(C1533,10,1)="D",2,1)&amp;RIGHT(C1533,2)</f>
        <v>Torre de suspensión tipo SS1 (5°)Tipo SS1+6</v>
      </c>
      <c r="E1533" s="37" t="s">
        <v>2918</v>
      </c>
      <c r="F1533" s="38">
        <v>0</v>
      </c>
      <c r="G1533" s="39">
        <f>VLOOKUP(C1533,'[14]Resumen Peso'!$B$1:$D$65536,3,0)*$C$14</f>
        <v>6552.3694087061831</v>
      </c>
      <c r="H1533" s="46"/>
      <c r="I1533" s="41"/>
      <c r="J1533" s="42">
        <f>+VLOOKUP(C1533,'[14]Resumen Peso'!$B$1:$D$65536,3,0)</f>
        <v>5027.7990917222678</v>
      </c>
    </row>
    <row r="1534" spans="1:10" x14ac:dyDescent="0.25">
      <c r="A1534" s="26"/>
      <c r="B1534" s="34">
        <f t="shared" si="23"/>
        <v>1518</v>
      </c>
      <c r="C1534" s="35" t="s">
        <v>1538</v>
      </c>
      <c r="D1534" s="36" t="str">
        <f>+"Torre de ángulo menor tipo A"&amp;IF(MID(C1534,3,3)="220","C",IF(MID(C1534,3,3)="138","S",""))&amp;IF(MID(C1534,10,1)="D",2,1)&amp;" (30°)Tipo A"&amp;IF(MID(C1534,3,3)="220","C",IF(MID(C1534,3,3)="138","S",""))&amp;IF(MID(C1534,10,1)="D",2,1)&amp;RIGHT(C1534,2)</f>
        <v>Torre de ángulo menor tipo AS1 (30°)Tipo AS1-3</v>
      </c>
      <c r="E1534" s="37" t="s">
        <v>2918</v>
      </c>
      <c r="F1534" s="38">
        <v>0</v>
      </c>
      <c r="G1534" s="39">
        <f>VLOOKUP(C1534,'[14]Resumen Peso'!$B$1:$D$65536,3,0)*$C$14</f>
        <v>7345.7324450301658</v>
      </c>
      <c r="H1534" s="46"/>
      <c r="I1534" s="41"/>
      <c r="J1534" s="42">
        <f>+VLOOKUP(C1534,'[14]Resumen Peso'!$B$1:$D$65536,3,0)</f>
        <v>5636.5666542067183</v>
      </c>
    </row>
    <row r="1535" spans="1:10" x14ac:dyDescent="0.25">
      <c r="A1535" s="26"/>
      <c r="B1535" s="34">
        <f t="shared" si="23"/>
        <v>1519</v>
      </c>
      <c r="C1535" s="35" t="s">
        <v>1539</v>
      </c>
      <c r="D1535" s="36" t="str">
        <f>+"Torre de ángulo menor tipo A"&amp;IF(MID(C1535,3,3)="220","C",IF(MID(C1535,3,3)="138","S",""))&amp;IF(MID(C1535,10,1)="D",2,1)&amp;" (30°)Tipo A"&amp;IF(MID(C1535,3,3)="220","C",IF(MID(C1535,3,3)="138","S",""))&amp;IF(MID(C1535,10,1)="D",2,1)&amp;RIGHT(C1535,2)</f>
        <v>Torre de ángulo menor tipo AS1 (30°)Tipo AS1±0</v>
      </c>
      <c r="E1535" s="37" t="s">
        <v>2918</v>
      </c>
      <c r="F1535" s="38">
        <v>0</v>
      </c>
      <c r="G1535" s="39">
        <f>VLOOKUP(C1535,'[14]Resumen Peso'!$B$1:$D$65536,3,0)*$C$14</f>
        <v>8152.8661987016276</v>
      </c>
      <c r="H1535" s="46"/>
      <c r="I1535" s="41"/>
      <c r="J1535" s="42">
        <f>+VLOOKUP(C1535,'[14]Resumen Peso'!$B$1:$D$65536,3,0)</f>
        <v>6255.900837077379</v>
      </c>
    </row>
    <row r="1536" spans="1:10" x14ac:dyDescent="0.25">
      <c r="A1536" s="26"/>
      <c r="B1536" s="34">
        <f t="shared" si="23"/>
        <v>1520</v>
      </c>
      <c r="C1536" s="35" t="s">
        <v>1540</v>
      </c>
      <c r="D1536" s="36" t="str">
        <f>+"Torre de ángulo menor tipo A"&amp;IF(MID(C1536,3,3)="220","C",IF(MID(C1536,3,3)="138","S",""))&amp;IF(MID(C1536,10,1)="D",2,1)&amp;" (30°)Tipo A"&amp;IF(MID(C1536,3,3)="220","C",IF(MID(C1536,3,3)="138","S",""))&amp;IF(MID(C1536,10,1)="D",2,1)&amp;RIGHT(C1536,2)</f>
        <v>Torre de ángulo menor tipo AS1 (30°)Tipo AS1+3</v>
      </c>
      <c r="E1536" s="37" t="s">
        <v>2918</v>
      </c>
      <c r="F1536" s="38">
        <v>0</v>
      </c>
      <c r="G1536" s="39">
        <f>VLOOKUP(C1536,'[14]Resumen Peso'!$B$1:$D$65536,3,0)*$C$14</f>
        <v>8959.9999523730894</v>
      </c>
      <c r="H1536" s="46"/>
      <c r="I1536" s="41"/>
      <c r="J1536" s="42">
        <f>+VLOOKUP(C1536,'[14]Resumen Peso'!$B$1:$D$65536,3,0)</f>
        <v>6875.2350199480397</v>
      </c>
    </row>
    <row r="1537" spans="1:10" x14ac:dyDescent="0.25">
      <c r="A1537" s="26"/>
      <c r="B1537" s="34">
        <f t="shared" si="23"/>
        <v>1521</v>
      </c>
      <c r="C1537" s="35" t="s">
        <v>1541</v>
      </c>
      <c r="D1537" s="36" t="str">
        <f>+"Torre de ángulo mayor tipo B"&amp;IF(MID(C1537,3,3)="220","C",IF(MID(C1537,3,3)="138","S",""))&amp;IF(MID(C1537,10,1)="D",2,1)&amp;" (65°)Tipo B"&amp;IF(MID(C1537,3,3)="220","C",IF(MID(C1537,3,3)="138","S",""))&amp;IF(MID(C1537,10,1)="D",2,1)&amp;RIGHT(C1537,2)</f>
        <v>Torre de ángulo mayor tipo BS1 (65°)Tipo BS1-3</v>
      </c>
      <c r="E1537" s="37" t="s">
        <v>2918</v>
      </c>
      <c r="F1537" s="38">
        <v>0</v>
      </c>
      <c r="G1537" s="39">
        <f>VLOOKUP(C1537,'[14]Resumen Peso'!$B$1:$D$65536,3,0)*$C$14</f>
        <v>9913.0047880717193</v>
      </c>
      <c r="H1537" s="46"/>
      <c r="I1537" s="41"/>
      <c r="J1537" s="42">
        <f>+VLOOKUP(C1537,'[14]Resumen Peso'!$B$1:$D$65536,3,0)</f>
        <v>7606.4997805956891</v>
      </c>
    </row>
    <row r="1538" spans="1:10" x14ac:dyDescent="0.25">
      <c r="A1538" s="26"/>
      <c r="B1538" s="34">
        <f t="shared" si="23"/>
        <v>1522</v>
      </c>
      <c r="C1538" s="35" t="s">
        <v>1542</v>
      </c>
      <c r="D1538" s="36" t="str">
        <f>+"Torre de ángulo mayor tipo B"&amp;IF(MID(C1538,3,3)="220","C",IF(MID(C1538,3,3)="138","S",""))&amp;IF(MID(C1538,10,1)="D",2,1)&amp;" (65°)Tipo B"&amp;IF(MID(C1538,3,3)="220","C",IF(MID(C1538,3,3)="138","S",""))&amp;IF(MID(C1538,10,1)="D",2,1)&amp;RIGHT(C1538,2)</f>
        <v>Torre de ángulo mayor tipo BS1 (65°)Tipo BS1±0</v>
      </c>
      <c r="E1538" s="37" t="s">
        <v>2918</v>
      </c>
      <c r="F1538" s="38">
        <v>0</v>
      </c>
      <c r="G1538" s="39">
        <f>VLOOKUP(C1538,'[14]Resumen Peso'!$B$1:$D$65536,3,0)*$C$14</f>
        <v>11038.980833042004</v>
      </c>
      <c r="H1538" s="46"/>
      <c r="I1538" s="41"/>
      <c r="J1538" s="42">
        <f>+VLOOKUP(C1538,'[14]Resumen Peso'!$B$1:$D$65536,3,0)</f>
        <v>8470.4897334027719</v>
      </c>
    </row>
    <row r="1539" spans="1:10" x14ac:dyDescent="0.25">
      <c r="A1539" s="26"/>
      <c r="B1539" s="34">
        <f t="shared" si="23"/>
        <v>1523</v>
      </c>
      <c r="C1539" s="35" t="s">
        <v>1543</v>
      </c>
      <c r="D1539" s="36" t="str">
        <f>+"Torre de ángulo mayor tipo B"&amp;IF(MID(C1539,3,3)="220","C",IF(MID(C1539,3,3)="138","S",""))&amp;IF(MID(C1539,10,1)="D",2,1)&amp;" (65°)Tipo B"&amp;IF(MID(C1539,3,3)="220","C",IF(MID(C1539,3,3)="138","S",""))&amp;IF(MID(C1539,10,1)="D",2,1)&amp;RIGHT(C1539,2)</f>
        <v>Torre de ángulo mayor tipo BS1 (65°)Tipo BS1+3</v>
      </c>
      <c r="E1539" s="37" t="s">
        <v>2918</v>
      </c>
      <c r="F1539" s="38">
        <v>0</v>
      </c>
      <c r="G1539" s="39">
        <f>VLOOKUP(C1539,'[14]Resumen Peso'!$B$1:$D$65536,3,0)*$C$14</f>
        <v>12363.658533007047</v>
      </c>
      <c r="H1539" s="46"/>
      <c r="I1539" s="41"/>
      <c r="J1539" s="42">
        <f>+VLOOKUP(C1539,'[14]Resumen Peso'!$B$1:$D$65536,3,0)</f>
        <v>9486.9485014111051</v>
      </c>
    </row>
    <row r="1540" spans="1:10" x14ac:dyDescent="0.25">
      <c r="A1540" s="26"/>
      <c r="B1540" s="34">
        <f t="shared" si="23"/>
        <v>1524</v>
      </c>
      <c r="C1540" s="35" t="s">
        <v>1544</v>
      </c>
      <c r="D1540" s="36" t="str">
        <f>+"Torre de anclaje, retención intermedia y terminal (15°) Tipo R"&amp;IF(MID(C1540,3,3)="220","C",IF(MID(C1540,3,3)="138","S",""))&amp;IF(MID(C1540,10,1)="D",2,1)&amp;RIGHT(C1540,2)</f>
        <v>Torre de anclaje, retención intermedia y terminal (15°) Tipo RS1-3</v>
      </c>
      <c r="E1540" s="37" t="s">
        <v>2918</v>
      </c>
      <c r="F1540" s="38">
        <v>0</v>
      </c>
      <c r="G1540" s="39">
        <f>VLOOKUP(C1540,'[14]Resumen Peso'!$B$1:$D$65536,3,0)*$C$14</f>
        <v>12763.633925530656</v>
      </c>
      <c r="H1540" s="46"/>
      <c r="I1540" s="41"/>
      <c r="J1540" s="42">
        <f>+VLOOKUP(C1540,'[14]Resumen Peso'!$B$1:$D$65536,3,0)</f>
        <v>9793.8597559214868</v>
      </c>
    </row>
    <row r="1541" spans="1:10" x14ac:dyDescent="0.25">
      <c r="A1541" s="26"/>
      <c r="B1541" s="34">
        <f t="shared" si="23"/>
        <v>1525</v>
      </c>
      <c r="C1541" s="35" t="s">
        <v>1545</v>
      </c>
      <c r="D1541" s="36" t="str">
        <f>+"Torre de anclaje, retención intermedia y terminal (15°) Tipo R"&amp;IF(MID(C1541,3,3)="220","C",IF(MID(C1541,3,3)="138","S",""))&amp;IF(MID(C1541,10,1)="D",2,1)&amp;RIGHT(C1541,2)</f>
        <v>Torre de anclaje, retención intermedia y terminal (15°) Tipo RS1±0</v>
      </c>
      <c r="E1541" s="37" t="s">
        <v>2918</v>
      </c>
      <c r="F1541" s="38">
        <v>0</v>
      </c>
      <c r="G1541" s="39">
        <f>VLOOKUP(C1541,'[14]Resumen Peso'!$B$1:$D$65536,3,0)*$C$14</f>
        <v>14229.246293791144</v>
      </c>
      <c r="H1541" s="46"/>
      <c r="I1541" s="41"/>
      <c r="J1541" s="42">
        <f>+VLOOKUP(C1541,'[14]Resumen Peso'!$B$1:$D$65536,3,0)</f>
        <v>10918.461266356173</v>
      </c>
    </row>
    <row r="1542" spans="1:10" x14ac:dyDescent="0.25">
      <c r="A1542" s="26"/>
      <c r="B1542" s="34">
        <f t="shared" si="23"/>
        <v>1526</v>
      </c>
      <c r="C1542" s="35" t="s">
        <v>1546</v>
      </c>
      <c r="D1542" s="36" t="str">
        <f>+"Torre de anclaje, retención intermedia y terminal (15°) Tipo R"&amp;IF(MID(C1542,3,3)="220","C",IF(MID(C1542,3,3)="138","S",""))&amp;IF(MID(C1542,10,1)="D",2,1)&amp;RIGHT(C1542,2)</f>
        <v>Torre de anclaje, retención intermedia y terminal (15°) Tipo RS1+3</v>
      </c>
      <c r="E1542" s="37" t="s">
        <v>2918</v>
      </c>
      <c r="F1542" s="38">
        <v>0</v>
      </c>
      <c r="G1542" s="39">
        <f>VLOOKUP(C1542,'[14]Resumen Peso'!$B$1:$D$65536,3,0)*$C$14</f>
        <v>15694.858662051633</v>
      </c>
      <c r="H1542" s="46"/>
      <c r="I1542" s="41"/>
      <c r="J1542" s="42">
        <f>+VLOOKUP(C1542,'[14]Resumen Peso'!$B$1:$D$65536,3,0)</f>
        <v>12043.062776790859</v>
      </c>
    </row>
    <row r="1543" spans="1:10" x14ac:dyDescent="0.25">
      <c r="A1543" s="26"/>
      <c r="B1543" s="34">
        <f t="shared" si="23"/>
        <v>1527</v>
      </c>
      <c r="C1543" s="35" t="s">
        <v>1547</v>
      </c>
      <c r="D1543" s="36" t="str">
        <f>+"Torre de suspensión tipo S"&amp;IF(MID(C1543,3,3)="220","C",IF(MID(C1543,3,3)="138","S",""))&amp;IF(MID(C1543,10,1)="D",2,1)&amp;" (5°)Tipo S"&amp;IF(MID(C1543,3,3)="220","C",IF(MID(C1543,3,3)="138","S",""))&amp;IF(MID(C1543,10,1)="D",2,1)&amp;RIGHT(C1543,2)</f>
        <v>Torre de suspensión tipo SS2 (5°)Tipo SS2-6</v>
      </c>
      <c r="E1543" s="37" t="s">
        <v>2918</v>
      </c>
      <c r="F1543" s="38">
        <v>0</v>
      </c>
      <c r="G1543" s="39">
        <f>VLOOKUP(C1543,'[14]Resumen Peso'!$B$1:$D$65536,3,0)*$C$14</f>
        <v>6308.8749588751316</v>
      </c>
      <c r="H1543" s="46"/>
      <c r="I1543" s="41"/>
      <c r="J1543" s="42">
        <f>+VLOOKUP(C1543,'[14]Resumen Peso'!$B$1:$D$65536,3,0)</f>
        <v>4840.9596299432487</v>
      </c>
    </row>
    <row r="1544" spans="1:10" x14ac:dyDescent="0.25">
      <c r="A1544" s="26"/>
      <c r="B1544" s="34">
        <f t="shared" si="23"/>
        <v>1528</v>
      </c>
      <c r="C1544" s="35" t="s">
        <v>1548</v>
      </c>
      <c r="D1544" s="36" t="str">
        <f>+"Torre de suspensión tipo S"&amp;IF(MID(C1544,3,3)="220","C",IF(MID(C1544,3,3)="138","S",""))&amp;IF(MID(C1544,10,1)="D",2,1)&amp;" (5°)Tipo S"&amp;IF(MID(C1544,3,3)="220","C",IF(MID(C1544,3,3)="138","S",""))&amp;IF(MID(C1544,10,1)="D",2,1)&amp;RIGHT(C1544,2)</f>
        <v>Torre de suspensión tipo SS2 (5°)Tipo SS2-3</v>
      </c>
      <c r="E1544" s="37" t="s">
        <v>2918</v>
      </c>
      <c r="F1544" s="38">
        <v>0</v>
      </c>
      <c r="G1544" s="39">
        <f>VLOOKUP(C1544,'[14]Resumen Peso'!$B$1:$D$65536,3,0)*$C$14</f>
        <v>7218.2623403346106</v>
      </c>
      <c r="H1544" s="46"/>
      <c r="I1544" s="41"/>
      <c r="J1544" s="42">
        <f>+VLOOKUP(C1544,'[14]Resumen Peso'!$B$1:$D$65536,3,0)</f>
        <v>5538.7556126377713</v>
      </c>
    </row>
    <row r="1545" spans="1:10" x14ac:dyDescent="0.25">
      <c r="A1545" s="26"/>
      <c r="B1545" s="34">
        <f t="shared" si="23"/>
        <v>1529</v>
      </c>
      <c r="C1545" s="35" t="s">
        <v>1549</v>
      </c>
      <c r="D1545" s="36" t="str">
        <f>+"Torre de suspensión tipo S"&amp;IF(MID(C1545,3,3)="220","C",IF(MID(C1545,3,3)="138","S",""))&amp;IF(MID(C1545,10,1)="D",2,1)&amp;" (5°)Tipo S"&amp;IF(MID(C1545,3,3)="220","C",IF(MID(C1545,3,3)="138","S",""))&amp;IF(MID(C1545,10,1)="D",2,1)&amp;RIGHT(C1545,2)</f>
        <v>Torre de suspensión tipo SS2 (5°)Tipo SS2±0</v>
      </c>
      <c r="E1545" s="37" t="s">
        <v>2918</v>
      </c>
      <c r="F1545" s="38">
        <v>0</v>
      </c>
      <c r="G1545" s="39">
        <f>VLOOKUP(C1545,'[14]Resumen Peso'!$B$1:$D$65536,3,0)*$C$14</f>
        <v>8119.5301916024855</v>
      </c>
      <c r="H1545" s="46"/>
      <c r="I1545" s="41"/>
      <c r="J1545" s="42">
        <f>+VLOOKUP(C1545,'[14]Resumen Peso'!$B$1:$D$65536,3,0)</f>
        <v>6230.3212740582348</v>
      </c>
    </row>
    <row r="1546" spans="1:10" x14ac:dyDescent="0.25">
      <c r="A1546" s="26"/>
      <c r="B1546" s="34">
        <f t="shared" si="23"/>
        <v>1530</v>
      </c>
      <c r="C1546" s="35" t="s">
        <v>1550</v>
      </c>
      <c r="D1546" s="36" t="str">
        <f>+"Torre de suspensión tipo S"&amp;IF(MID(C1546,3,3)="220","C",IF(MID(C1546,3,3)="138","S",""))&amp;IF(MID(C1546,10,1)="D",2,1)&amp;" (5°)Tipo S"&amp;IF(MID(C1546,3,3)="220","C",IF(MID(C1546,3,3)="138","S",""))&amp;IF(MID(C1546,10,1)="D",2,1)&amp;RIGHT(C1546,2)</f>
        <v>Torre de suspensión tipo SS2 (5°)Tipo SS2+3</v>
      </c>
      <c r="E1546" s="37" t="s">
        <v>2918</v>
      </c>
      <c r="F1546" s="38">
        <v>0</v>
      </c>
      <c r="G1546" s="39">
        <f>VLOOKUP(C1546,'[14]Resumen Peso'!$B$1:$D$65536,3,0)*$C$14</f>
        <v>9012.6785126787599</v>
      </c>
      <c r="H1546" s="46"/>
      <c r="I1546" s="41"/>
      <c r="J1546" s="42">
        <f>+VLOOKUP(C1546,'[14]Resumen Peso'!$B$1:$D$65536,3,0)</f>
        <v>6915.6566142046413</v>
      </c>
    </row>
    <row r="1547" spans="1:10" x14ac:dyDescent="0.25">
      <c r="A1547" s="26"/>
      <c r="B1547" s="34">
        <f t="shared" si="23"/>
        <v>1531</v>
      </c>
      <c r="C1547" s="35" t="s">
        <v>1551</v>
      </c>
      <c r="D1547" s="36" t="str">
        <f>+"Torre de suspensión tipo S"&amp;IF(MID(C1547,3,3)="220","C",IF(MID(C1547,3,3)="138","S",""))&amp;IF(MID(C1547,10,1)="D",2,1)&amp;" (5°)Tipo S"&amp;IF(MID(C1547,3,3)="220","C",IF(MID(C1547,3,3)="138","S",""))&amp;IF(MID(C1547,10,1)="D",2,1)&amp;RIGHT(C1547,2)</f>
        <v>Torre de suspensión tipo SS2 (5°)Tipo SS2+6</v>
      </c>
      <c r="E1547" s="37" t="s">
        <v>2918</v>
      </c>
      <c r="F1547" s="38">
        <v>0</v>
      </c>
      <c r="G1547" s="39">
        <f>VLOOKUP(C1547,'[14]Resumen Peso'!$B$1:$D$65536,3,0)*$C$14</f>
        <v>9905.8268337550326</v>
      </c>
      <c r="H1547" s="46"/>
      <c r="I1547" s="41"/>
      <c r="J1547" s="42">
        <f>+VLOOKUP(C1547,'[14]Resumen Peso'!$B$1:$D$65536,3,0)</f>
        <v>7600.9919543510459</v>
      </c>
    </row>
    <row r="1548" spans="1:10" x14ac:dyDescent="0.25">
      <c r="A1548" s="26"/>
      <c r="B1548" s="34">
        <f t="shared" si="23"/>
        <v>1532</v>
      </c>
      <c r="C1548" s="35" t="s">
        <v>1552</v>
      </c>
      <c r="D1548" s="36" t="str">
        <f>+"Torre de ángulo menor tipo A"&amp;IF(MID(C1548,3,3)="220","C",IF(MID(C1548,3,3)="138","S",""))&amp;IF(MID(C1548,10,1)="D",2,1)&amp;" (30°)Tipo A"&amp;IF(MID(C1548,3,3)="220","C",IF(MID(C1548,3,3)="138","S",""))&amp;IF(MID(C1548,10,1)="D",2,1)&amp;RIGHT(C1548,2)</f>
        <v>Torre de ángulo menor tipo AS2 (30°)Tipo AS2-3</v>
      </c>
      <c r="E1548" s="37" t="s">
        <v>2918</v>
      </c>
      <c r="F1548" s="38">
        <v>0</v>
      </c>
      <c r="G1548" s="39">
        <f>VLOOKUP(C1548,'[14]Resumen Peso'!$B$1:$D$65536,3,0)*$C$14</f>
        <v>11105.227594598169</v>
      </c>
      <c r="H1548" s="46"/>
      <c r="I1548" s="41"/>
      <c r="J1548" s="42">
        <f>+VLOOKUP(C1548,'[14]Resumen Peso'!$B$1:$D$65536,3,0)</f>
        <v>8521.322552312382</v>
      </c>
    </row>
    <row r="1549" spans="1:10" x14ac:dyDescent="0.25">
      <c r="A1549" s="26"/>
      <c r="B1549" s="34">
        <f t="shared" si="23"/>
        <v>1533</v>
      </c>
      <c r="C1549" s="35" t="s">
        <v>1553</v>
      </c>
      <c r="D1549" s="36" t="str">
        <f>+"Torre de ángulo menor tipo A"&amp;IF(MID(C1549,3,3)="220","C",IF(MID(C1549,3,3)="138","S",""))&amp;IF(MID(C1549,10,1)="D",2,1)&amp;" (30°)Tipo A"&amp;IF(MID(C1549,3,3)="220","C",IF(MID(C1549,3,3)="138","S",""))&amp;IF(MID(C1549,10,1)="D",2,1)&amp;RIGHT(C1549,2)</f>
        <v>Torre de ángulo menor tipo AS2 (30°)Tipo AS2±0</v>
      </c>
      <c r="E1549" s="37" t="s">
        <v>2918</v>
      </c>
      <c r="F1549" s="38">
        <v>0</v>
      </c>
      <c r="G1549" s="39">
        <f>VLOOKUP(C1549,'[14]Resumen Peso'!$B$1:$D$65536,3,0)*$C$14</f>
        <v>12325.446830852574</v>
      </c>
      <c r="H1549" s="46"/>
      <c r="I1549" s="41"/>
      <c r="J1549" s="42">
        <f>+VLOOKUP(C1549,'[14]Resumen Peso'!$B$1:$D$65536,3,0)</f>
        <v>9457.6276940204007</v>
      </c>
    </row>
    <row r="1550" spans="1:10" x14ac:dyDescent="0.25">
      <c r="A1550" s="26"/>
      <c r="B1550" s="34">
        <f t="shared" si="23"/>
        <v>1534</v>
      </c>
      <c r="C1550" s="35" t="s">
        <v>1554</v>
      </c>
      <c r="D1550" s="36" t="str">
        <f>+"Torre de ángulo menor tipo A"&amp;IF(MID(C1550,3,3)="220","C",IF(MID(C1550,3,3)="138","S",""))&amp;IF(MID(C1550,10,1)="D",2,1)&amp;" (30°)Tipo A"&amp;IF(MID(C1550,3,3)="220","C",IF(MID(C1550,3,3)="138","S",""))&amp;IF(MID(C1550,10,1)="D",2,1)&amp;RIGHT(C1550,2)</f>
        <v>Torre de ángulo menor tipo AS2 (30°)Tipo AS2+3</v>
      </c>
      <c r="E1550" s="37" t="s">
        <v>2918</v>
      </c>
      <c r="F1550" s="38">
        <v>0</v>
      </c>
      <c r="G1550" s="39">
        <f>VLOOKUP(C1550,'[14]Resumen Peso'!$B$1:$D$65536,3,0)*$C$14</f>
        <v>13545.666067106977</v>
      </c>
      <c r="H1550" s="46"/>
      <c r="I1550" s="41"/>
      <c r="J1550" s="42">
        <f>+VLOOKUP(C1550,'[14]Resumen Peso'!$B$1:$D$65536,3,0)</f>
        <v>10393.932835728419</v>
      </c>
    </row>
    <row r="1551" spans="1:10" x14ac:dyDescent="0.25">
      <c r="A1551" s="26"/>
      <c r="B1551" s="34">
        <f t="shared" si="23"/>
        <v>1535</v>
      </c>
      <c r="C1551" s="35" t="s">
        <v>1555</v>
      </c>
      <c r="D1551" s="36" t="str">
        <f>+"Torre de ángulo mayor tipo B"&amp;IF(MID(C1551,3,3)="220","C",IF(MID(C1551,3,3)="138","S",""))&amp;IF(MID(C1551,10,1)="D",2,1)&amp;" (65°)Tipo B"&amp;IF(MID(C1551,3,3)="220","C",IF(MID(C1551,3,3)="138","S",""))&amp;IF(MID(C1551,10,1)="D",2,1)&amp;RIGHT(C1551,2)</f>
        <v>Torre de ángulo mayor tipo BS2 (65°)Tipo BS2-3</v>
      </c>
      <c r="E1551" s="37" t="s">
        <v>2918</v>
      </c>
      <c r="F1551" s="38">
        <v>0</v>
      </c>
      <c r="G1551" s="39">
        <f>VLOOKUP(C1551,'[14]Resumen Peso'!$B$1:$D$65536,3,0)*$C$14</f>
        <v>14986.412198058999</v>
      </c>
      <c r="H1551" s="46"/>
      <c r="I1551" s="41"/>
      <c r="J1551" s="42">
        <f>+VLOOKUP(C1551,'[14]Resumen Peso'!$B$1:$D$65536,3,0)</f>
        <v>11499.453852137854</v>
      </c>
    </row>
    <row r="1552" spans="1:10" x14ac:dyDescent="0.25">
      <c r="A1552" s="26"/>
      <c r="B1552" s="34">
        <f t="shared" si="23"/>
        <v>1536</v>
      </c>
      <c r="C1552" s="35" t="s">
        <v>1556</v>
      </c>
      <c r="D1552" s="36" t="str">
        <f>+"Torre de ángulo mayor tipo B"&amp;IF(MID(C1552,3,3)="220","C",IF(MID(C1552,3,3)="138","S",""))&amp;IF(MID(C1552,10,1)="D",2,1)&amp;" (65°)Tipo B"&amp;IF(MID(C1552,3,3)="220","C",IF(MID(C1552,3,3)="138","S",""))&amp;IF(MID(C1552,10,1)="D",2,1)&amp;RIGHT(C1552,2)</f>
        <v>Torre de ángulo mayor tipo BS2 (65°)Tipo BS2±0</v>
      </c>
      <c r="E1552" s="37" t="s">
        <v>2918</v>
      </c>
      <c r="F1552" s="38">
        <v>0</v>
      </c>
      <c r="G1552" s="39">
        <f>VLOOKUP(C1552,'[14]Resumen Peso'!$B$1:$D$65536,3,0)*$C$14</f>
        <v>16688.655008974387</v>
      </c>
      <c r="H1552" s="46"/>
      <c r="I1552" s="41"/>
      <c r="J1552" s="42">
        <f>+VLOOKUP(C1552,'[14]Resumen Peso'!$B$1:$D$65536,3,0)</f>
        <v>12805.627897703624</v>
      </c>
    </row>
    <row r="1553" spans="1:10" x14ac:dyDescent="0.25">
      <c r="A1553" s="26"/>
      <c r="B1553" s="34">
        <f t="shared" si="23"/>
        <v>1537</v>
      </c>
      <c r="C1553" s="35" t="s">
        <v>1557</v>
      </c>
      <c r="D1553" s="36" t="str">
        <f>+"Torre de ángulo mayor tipo B"&amp;IF(MID(C1553,3,3)="220","C",IF(MID(C1553,3,3)="138","S",""))&amp;IF(MID(C1553,10,1)="D",2,1)&amp;" (65°)Tipo B"&amp;IF(MID(C1553,3,3)="220","C",IF(MID(C1553,3,3)="138","S",""))&amp;IF(MID(C1553,10,1)="D",2,1)&amp;RIGHT(C1553,2)</f>
        <v>Torre de ángulo mayor tipo BS2 (65°)Tipo BS2+3</v>
      </c>
      <c r="E1553" s="37" t="s">
        <v>2918</v>
      </c>
      <c r="F1553" s="38">
        <v>0</v>
      </c>
      <c r="G1553" s="39">
        <f>VLOOKUP(C1553,'[14]Resumen Peso'!$B$1:$D$65536,3,0)*$C$14</f>
        <v>18691.293610051314</v>
      </c>
      <c r="H1553" s="46"/>
      <c r="I1553" s="41"/>
      <c r="J1553" s="42">
        <f>+VLOOKUP(C1553,'[14]Resumen Peso'!$B$1:$D$65536,3,0)</f>
        <v>14342.30324542806</v>
      </c>
    </row>
    <row r="1554" spans="1:10" x14ac:dyDescent="0.25">
      <c r="A1554" s="26"/>
      <c r="B1554" s="34">
        <f t="shared" ref="B1554:B1617" si="24">1+B1553</f>
        <v>1538</v>
      </c>
      <c r="C1554" s="35" t="s">
        <v>1558</v>
      </c>
      <c r="D1554" s="36" t="str">
        <f>+"Torre de anclaje, retención intermedia y terminal (15°) Tipo R"&amp;IF(MID(C1554,3,3)="220","C",IF(MID(C1554,3,3)="138","S",""))&amp;IF(MID(C1554,10,1)="D",2,1)&amp;RIGHT(C1554,2)</f>
        <v>Torre de anclaje, retención intermedia y terminal (15°) Tipo RS2-3</v>
      </c>
      <c r="E1554" s="37" t="s">
        <v>2918</v>
      </c>
      <c r="F1554" s="38">
        <v>0</v>
      </c>
      <c r="G1554" s="39">
        <f>VLOOKUP(C1554,'[14]Resumen Peso'!$B$1:$D$65536,3,0)*$C$14</f>
        <v>19295.973646991482</v>
      </c>
      <c r="H1554" s="46"/>
      <c r="I1554" s="41"/>
      <c r="J1554" s="42">
        <f>+VLOOKUP(C1554,'[14]Resumen Peso'!$B$1:$D$65536,3,0)</f>
        <v>14806.289561045554</v>
      </c>
    </row>
    <row r="1555" spans="1:10" x14ac:dyDescent="0.25">
      <c r="A1555" s="26"/>
      <c r="B1555" s="34">
        <f t="shared" si="24"/>
        <v>1539</v>
      </c>
      <c r="C1555" s="35" t="s">
        <v>1559</v>
      </c>
      <c r="D1555" s="36" t="str">
        <f>+"Torre de anclaje, retención intermedia y terminal (15°) Tipo R"&amp;IF(MID(C1555,3,3)="220","C",IF(MID(C1555,3,3)="138","S",""))&amp;IF(MID(C1555,10,1)="D",2,1)&amp;RIGHT(C1555,2)</f>
        <v>Torre de anclaje, retención intermedia y terminal (15°) Tipo RS2±0</v>
      </c>
      <c r="E1555" s="37" t="s">
        <v>2918</v>
      </c>
      <c r="F1555" s="38">
        <v>0</v>
      </c>
      <c r="G1555" s="39">
        <f>VLOOKUP(C1555,'[14]Resumen Peso'!$B$1:$D$65536,3,0)*$C$14</f>
        <v>21511.676306567984</v>
      </c>
      <c r="H1555" s="46"/>
      <c r="I1555" s="41"/>
      <c r="J1555" s="42">
        <f>+VLOOKUP(C1555,'[14]Resumen Peso'!$B$1:$D$65536,3,0)</f>
        <v>16506.454360139971</v>
      </c>
    </row>
    <row r="1556" spans="1:10" x14ac:dyDescent="0.25">
      <c r="A1556" s="26"/>
      <c r="B1556" s="34">
        <f t="shared" si="24"/>
        <v>1540</v>
      </c>
      <c r="C1556" s="35" t="s">
        <v>1560</v>
      </c>
      <c r="D1556" s="36" t="str">
        <f>+"Torre de anclaje, retención intermedia y terminal (15°) Tipo R"&amp;IF(MID(C1556,3,3)="220","C",IF(MID(C1556,3,3)="138","S",""))&amp;IF(MID(C1556,10,1)="D",2,1)&amp;RIGHT(C1556,2)</f>
        <v>Torre de anclaje, retención intermedia y terminal (15°) Tipo RS2+3</v>
      </c>
      <c r="E1556" s="37" t="s">
        <v>2918</v>
      </c>
      <c r="F1556" s="38">
        <v>0</v>
      </c>
      <c r="G1556" s="39">
        <f>VLOOKUP(C1556,'[14]Resumen Peso'!$B$1:$D$65536,3,0)*$C$14</f>
        <v>23727.378966144486</v>
      </c>
      <c r="H1556" s="46"/>
      <c r="I1556" s="41"/>
      <c r="J1556" s="42">
        <f>+VLOOKUP(C1556,'[14]Resumen Peso'!$B$1:$D$65536,3,0)</f>
        <v>18206.619159234389</v>
      </c>
    </row>
    <row r="1557" spans="1:10" x14ac:dyDescent="0.25">
      <c r="A1557" s="26"/>
      <c r="B1557" s="34">
        <f t="shared" si="24"/>
        <v>1541</v>
      </c>
      <c r="C1557" s="35" t="s">
        <v>1561</v>
      </c>
      <c r="D1557" s="36" t="str">
        <f>+"Torre de suspensión tipo S"&amp;IF(MID(C1557,3,3)="220","C",IF(MID(C1557,3,3)="138","S",""))&amp;IF(MID(C1557,10,1)="D",2,1)&amp;" (5°)Tipo S"&amp;IF(MID(C1557,3,3)="220","C",IF(MID(C1557,3,3)="138","S",""))&amp;IF(MID(C1557,10,1)="D",2,1)&amp;RIGHT(C1557,2)</f>
        <v>Torre de suspensión tipo SS2 (5°)Tipo SS2-6</v>
      </c>
      <c r="E1557" s="37" t="s">
        <v>2918</v>
      </c>
      <c r="F1557" s="38">
        <v>0</v>
      </c>
      <c r="G1557" s="39">
        <f>VLOOKUP(C1557,'[14]Resumen Peso'!$B$1:$D$65536,3,0)*$C$14</f>
        <v>5791.4551976670791</v>
      </c>
      <c r="H1557" s="46"/>
      <c r="I1557" s="41"/>
      <c r="J1557" s="42">
        <f>+VLOOKUP(C1557,'[14]Resumen Peso'!$B$1:$D$65536,3,0)</f>
        <v>4443.9303351686913</v>
      </c>
    </row>
    <row r="1558" spans="1:10" x14ac:dyDescent="0.25">
      <c r="A1558" s="26"/>
      <c r="B1558" s="34">
        <f t="shared" si="24"/>
        <v>1542</v>
      </c>
      <c r="C1558" s="35" t="s">
        <v>1562</v>
      </c>
      <c r="D1558" s="36" t="str">
        <f>+"Torre de suspensión tipo S"&amp;IF(MID(C1558,3,3)="220","C",IF(MID(C1558,3,3)="138","S",""))&amp;IF(MID(C1558,10,1)="D",2,1)&amp;" (5°)Tipo S"&amp;IF(MID(C1558,3,3)="220","C",IF(MID(C1558,3,3)="138","S",""))&amp;IF(MID(C1558,10,1)="D",2,1)&amp;RIGHT(C1558,2)</f>
        <v>Torre de suspensión tipo SS2 (5°)Tipo SS2-3</v>
      </c>
      <c r="E1558" s="37" t="s">
        <v>2918</v>
      </c>
      <c r="F1558" s="38">
        <v>0</v>
      </c>
      <c r="G1558" s="39">
        <f>VLOOKUP(C1558,'[14]Resumen Peso'!$B$1:$D$65536,3,0)*$C$14</f>
        <v>6626.2595504839555</v>
      </c>
      <c r="H1558" s="46"/>
      <c r="I1558" s="41"/>
      <c r="J1558" s="42">
        <f>+VLOOKUP(C1558,'[14]Resumen Peso'!$B$1:$D$65536,3,0)</f>
        <v>5084.496869967782</v>
      </c>
    </row>
    <row r="1559" spans="1:10" x14ac:dyDescent="0.25">
      <c r="A1559" s="26"/>
      <c r="B1559" s="34">
        <f t="shared" si="24"/>
        <v>1543</v>
      </c>
      <c r="C1559" s="35" t="s">
        <v>1563</v>
      </c>
      <c r="D1559" s="36" t="str">
        <f>+"Torre de suspensión tipo S"&amp;IF(MID(C1559,3,3)="220","C",IF(MID(C1559,3,3)="138","S",""))&amp;IF(MID(C1559,10,1)="D",2,1)&amp;" (5°)Tipo S"&amp;IF(MID(C1559,3,3)="220","C",IF(MID(C1559,3,3)="138","S",""))&amp;IF(MID(C1559,10,1)="D",2,1)&amp;RIGHT(C1559,2)</f>
        <v>Torre de suspensión tipo SS2 (5°)Tipo SS2±0</v>
      </c>
      <c r="E1559" s="37" t="s">
        <v>2918</v>
      </c>
      <c r="F1559" s="38">
        <v>0</v>
      </c>
      <c r="G1559" s="39">
        <f>VLOOKUP(C1559,'[14]Resumen Peso'!$B$1:$D$65536,3,0)*$C$14</f>
        <v>7453.6102930078241</v>
      </c>
      <c r="H1559" s="46"/>
      <c r="I1559" s="41"/>
      <c r="J1559" s="42">
        <f>+VLOOKUP(C1559,'[14]Resumen Peso'!$B$1:$D$65536,3,0)</f>
        <v>5719.3440607061666</v>
      </c>
    </row>
    <row r="1560" spans="1:10" x14ac:dyDescent="0.25">
      <c r="A1560" s="26"/>
      <c r="B1560" s="34">
        <f t="shared" si="24"/>
        <v>1544</v>
      </c>
      <c r="C1560" s="35" t="s">
        <v>1564</v>
      </c>
      <c r="D1560" s="36" t="str">
        <f>+"Torre de suspensión tipo S"&amp;IF(MID(C1560,3,3)="220","C",IF(MID(C1560,3,3)="138","S",""))&amp;IF(MID(C1560,10,1)="D",2,1)&amp;" (5°)Tipo S"&amp;IF(MID(C1560,3,3)="220","C",IF(MID(C1560,3,3)="138","S",""))&amp;IF(MID(C1560,10,1)="D",2,1)&amp;RIGHT(C1560,2)</f>
        <v>Torre de suspensión tipo SS2 (5°)Tipo SS2+3</v>
      </c>
      <c r="E1560" s="37" t="s">
        <v>2918</v>
      </c>
      <c r="F1560" s="38">
        <v>0</v>
      </c>
      <c r="G1560" s="39">
        <f>VLOOKUP(C1560,'[14]Resumen Peso'!$B$1:$D$65536,3,0)*$C$14</f>
        <v>8273.5074252386839</v>
      </c>
      <c r="H1560" s="46"/>
      <c r="I1560" s="41"/>
      <c r="J1560" s="42">
        <f>+VLOOKUP(C1560,'[14]Resumen Peso'!$B$1:$D$65536,3,0)</f>
        <v>6348.4719073838451</v>
      </c>
    </row>
    <row r="1561" spans="1:10" x14ac:dyDescent="0.25">
      <c r="A1561" s="26"/>
      <c r="B1561" s="34">
        <f t="shared" si="24"/>
        <v>1545</v>
      </c>
      <c r="C1561" s="35" t="s">
        <v>1565</v>
      </c>
      <c r="D1561" s="36" t="str">
        <f>+"Torre de suspensión tipo S"&amp;IF(MID(C1561,3,3)="220","C",IF(MID(C1561,3,3)="138","S",""))&amp;IF(MID(C1561,10,1)="D",2,1)&amp;" (5°)Tipo S"&amp;IF(MID(C1561,3,3)="220","C",IF(MID(C1561,3,3)="138","S",""))&amp;IF(MID(C1561,10,1)="D",2,1)&amp;RIGHT(C1561,2)</f>
        <v>Torre de suspensión tipo SS2 (5°)Tipo SS2+6</v>
      </c>
      <c r="E1561" s="37" t="s">
        <v>2918</v>
      </c>
      <c r="F1561" s="38">
        <v>0</v>
      </c>
      <c r="G1561" s="39">
        <f>VLOOKUP(C1561,'[14]Resumen Peso'!$B$1:$D$65536,3,0)*$C$14</f>
        <v>9093.4045574695465</v>
      </c>
      <c r="H1561" s="46"/>
      <c r="I1561" s="41"/>
      <c r="J1561" s="42">
        <f>+VLOOKUP(C1561,'[14]Resumen Peso'!$B$1:$D$65536,3,0)</f>
        <v>6977.5997540615235</v>
      </c>
    </row>
    <row r="1562" spans="1:10" x14ac:dyDescent="0.25">
      <c r="A1562" s="26"/>
      <c r="B1562" s="34">
        <f t="shared" si="24"/>
        <v>1546</v>
      </c>
      <c r="C1562" s="35" t="s">
        <v>1566</v>
      </c>
      <c r="D1562" s="36" t="str">
        <f>+"Torre de ángulo menor tipo A"&amp;IF(MID(C1562,3,3)="220","C",IF(MID(C1562,3,3)="138","S",""))&amp;IF(MID(C1562,10,1)="D",2,1)&amp;" (30°)Tipo A"&amp;IF(MID(C1562,3,3)="220","C",IF(MID(C1562,3,3)="138","S",""))&amp;IF(MID(C1562,10,1)="D",2,1)&amp;RIGHT(C1562,2)</f>
        <v>Torre de ángulo menor tipo AS2 (30°)Tipo AS2-3</v>
      </c>
      <c r="E1562" s="37" t="s">
        <v>2918</v>
      </c>
      <c r="F1562" s="38">
        <v>0</v>
      </c>
      <c r="G1562" s="39">
        <f>VLOOKUP(C1562,'[14]Resumen Peso'!$B$1:$D$65536,3,0)*$C$14</f>
        <v>10194.436962732076</v>
      </c>
      <c r="H1562" s="46"/>
      <c r="I1562" s="41"/>
      <c r="J1562" s="42">
        <f>+VLOOKUP(C1562,'[14]Resumen Peso'!$B$1:$D$65536,3,0)</f>
        <v>7822.4498200209173</v>
      </c>
    </row>
    <row r="1563" spans="1:10" x14ac:dyDescent="0.25">
      <c r="A1563" s="26"/>
      <c r="B1563" s="34">
        <f t="shared" si="24"/>
        <v>1547</v>
      </c>
      <c r="C1563" s="35" t="s">
        <v>1567</v>
      </c>
      <c r="D1563" s="36" t="str">
        <f>+"Torre de ángulo menor tipo A"&amp;IF(MID(C1563,3,3)="220","C",IF(MID(C1563,3,3)="138","S",""))&amp;IF(MID(C1563,10,1)="D",2,1)&amp;" (30°)Tipo A"&amp;IF(MID(C1563,3,3)="220","C",IF(MID(C1563,3,3)="138","S",""))&amp;IF(MID(C1563,10,1)="D",2,1)&amp;RIGHT(C1563,2)</f>
        <v>Torre de ángulo menor tipo AS2 (30°)Tipo AS2±0</v>
      </c>
      <c r="E1563" s="37" t="s">
        <v>2918</v>
      </c>
      <c r="F1563" s="38">
        <v>0</v>
      </c>
      <c r="G1563" s="39">
        <f>VLOOKUP(C1563,'[14]Resumen Peso'!$B$1:$D$65536,3,0)*$C$14</f>
        <v>11314.580424785878</v>
      </c>
      <c r="H1563" s="46"/>
      <c r="I1563" s="41"/>
      <c r="J1563" s="42">
        <f>+VLOOKUP(C1563,'[14]Resumen Peso'!$B$1:$D$65536,3,0)</f>
        <v>8681.9642841519617</v>
      </c>
    </row>
    <row r="1564" spans="1:10" x14ac:dyDescent="0.25">
      <c r="A1564" s="26"/>
      <c r="B1564" s="34">
        <f t="shared" si="24"/>
        <v>1548</v>
      </c>
      <c r="C1564" s="35" t="s">
        <v>1568</v>
      </c>
      <c r="D1564" s="36" t="str">
        <f>+"Torre de ángulo menor tipo A"&amp;IF(MID(C1564,3,3)="220","C",IF(MID(C1564,3,3)="138","S",""))&amp;IF(MID(C1564,10,1)="D",2,1)&amp;" (30°)Tipo A"&amp;IF(MID(C1564,3,3)="220","C",IF(MID(C1564,3,3)="138","S",""))&amp;IF(MID(C1564,10,1)="D",2,1)&amp;RIGHT(C1564,2)</f>
        <v>Torre de ángulo menor tipo AS2 (30°)Tipo AS2+3</v>
      </c>
      <c r="E1564" s="37" t="s">
        <v>2918</v>
      </c>
      <c r="F1564" s="38">
        <v>0</v>
      </c>
      <c r="G1564" s="39">
        <f>VLOOKUP(C1564,'[14]Resumen Peso'!$B$1:$D$65536,3,0)*$C$14</f>
        <v>12434.723886839678</v>
      </c>
      <c r="H1564" s="46"/>
      <c r="I1564" s="41"/>
      <c r="J1564" s="42">
        <f>+VLOOKUP(C1564,'[14]Resumen Peso'!$B$1:$D$65536,3,0)</f>
        <v>9541.4787482830052</v>
      </c>
    </row>
    <row r="1565" spans="1:10" x14ac:dyDescent="0.25">
      <c r="A1565" s="26"/>
      <c r="B1565" s="34">
        <f t="shared" si="24"/>
        <v>1549</v>
      </c>
      <c r="C1565" s="35" t="s">
        <v>1569</v>
      </c>
      <c r="D1565" s="36" t="str">
        <f>+"Torre de ángulo mayor tipo B"&amp;IF(MID(C1565,3,3)="220","C",IF(MID(C1565,3,3)="138","S",""))&amp;IF(MID(C1565,10,1)="D",2,1)&amp;" (65°)Tipo B"&amp;IF(MID(C1565,3,3)="220","C",IF(MID(C1565,3,3)="138","S",""))&amp;IF(MID(C1565,10,1)="D",2,1)&amp;RIGHT(C1565,2)</f>
        <v>Torre de ángulo mayor tipo BS2 (65°)Tipo BS2-3</v>
      </c>
      <c r="E1565" s="37" t="s">
        <v>2918</v>
      </c>
      <c r="F1565" s="38">
        <v>0</v>
      </c>
      <c r="G1565" s="39">
        <f>VLOOKUP(C1565,'[14]Resumen Peso'!$B$1:$D$65536,3,0)*$C$14</f>
        <v>13757.307821853752</v>
      </c>
      <c r="H1565" s="46"/>
      <c r="I1565" s="41"/>
      <c r="J1565" s="42">
        <f>+VLOOKUP(C1565,'[14]Resumen Peso'!$B$1:$D$65536,3,0)</f>
        <v>10556.330917386098</v>
      </c>
    </row>
    <row r="1566" spans="1:10" x14ac:dyDescent="0.25">
      <c r="A1566" s="26"/>
      <c r="B1566" s="34">
        <f t="shared" si="24"/>
        <v>1550</v>
      </c>
      <c r="C1566" s="35" t="s">
        <v>1570</v>
      </c>
      <c r="D1566" s="36" t="str">
        <f>+"Torre de ángulo mayor tipo B"&amp;IF(MID(C1566,3,3)="220","C",IF(MID(C1566,3,3)="138","S",""))&amp;IF(MID(C1566,10,1)="D",2,1)&amp;" (65°)Tipo B"&amp;IF(MID(C1566,3,3)="220","C",IF(MID(C1566,3,3)="138","S",""))&amp;IF(MID(C1566,10,1)="D",2,1)&amp;RIGHT(C1566,2)</f>
        <v>Torre de ángulo mayor tipo BS2 (65°)Tipo BS2±0</v>
      </c>
      <c r="E1566" s="37" t="s">
        <v>2918</v>
      </c>
      <c r="F1566" s="38">
        <v>0</v>
      </c>
      <c r="G1566" s="39">
        <f>VLOOKUP(C1566,'[14]Resumen Peso'!$B$1:$D$65536,3,0)*$C$14</f>
        <v>15319.94189516008</v>
      </c>
      <c r="H1566" s="46"/>
      <c r="I1566" s="41"/>
      <c r="J1566" s="42">
        <f>+VLOOKUP(C1566,'[14]Resumen Peso'!$B$1:$D$65536,3,0)</f>
        <v>11755.379640741758</v>
      </c>
    </row>
    <row r="1567" spans="1:10" x14ac:dyDescent="0.25">
      <c r="A1567" s="26"/>
      <c r="B1567" s="34">
        <f t="shared" si="24"/>
        <v>1551</v>
      </c>
      <c r="C1567" s="35" t="s">
        <v>1571</v>
      </c>
      <c r="D1567" s="36" t="str">
        <f>+"Torre de ángulo mayor tipo B"&amp;IF(MID(C1567,3,3)="220","C",IF(MID(C1567,3,3)="138","S",""))&amp;IF(MID(C1567,10,1)="D",2,1)&amp;" (65°)Tipo B"&amp;IF(MID(C1567,3,3)="220","C",IF(MID(C1567,3,3)="138","S",""))&amp;IF(MID(C1567,10,1)="D",2,1)&amp;RIGHT(C1567,2)</f>
        <v>Torre de ángulo mayor tipo BS2 (65°)Tipo BS2+3</v>
      </c>
      <c r="E1567" s="37" t="s">
        <v>2918</v>
      </c>
      <c r="F1567" s="38">
        <v>0</v>
      </c>
      <c r="G1567" s="39">
        <f>VLOOKUP(C1567,'[14]Resumen Peso'!$B$1:$D$65536,3,0)*$C$14</f>
        <v>17158.334922579292</v>
      </c>
      <c r="H1567" s="46"/>
      <c r="I1567" s="41"/>
      <c r="J1567" s="42">
        <f>+VLOOKUP(C1567,'[14]Resumen Peso'!$B$1:$D$65536,3,0)</f>
        <v>13166.02519763077</v>
      </c>
    </row>
    <row r="1568" spans="1:10" x14ac:dyDescent="0.25">
      <c r="A1568" s="26"/>
      <c r="B1568" s="34">
        <f t="shared" si="24"/>
        <v>1552</v>
      </c>
      <c r="C1568" s="35" t="s">
        <v>1572</v>
      </c>
      <c r="D1568" s="36" t="str">
        <f>+"Torre de anclaje, retención intermedia y terminal (15°) Tipo R"&amp;IF(MID(C1568,3,3)="220","C",IF(MID(C1568,3,3)="138","S",""))&amp;IF(MID(C1568,10,1)="D",2,1)&amp;RIGHT(C1568,2)</f>
        <v>Torre de anclaje, retención intermedia y terminal (15°) Tipo RS2-3</v>
      </c>
      <c r="E1568" s="37" t="s">
        <v>2918</v>
      </c>
      <c r="F1568" s="38">
        <v>0</v>
      </c>
      <c r="G1568" s="39">
        <f>VLOOKUP(C1568,'[14]Resumen Peso'!$B$1:$D$65536,3,0)*$C$14</f>
        <v>17713.422377266626</v>
      </c>
      <c r="H1568" s="46"/>
      <c r="I1568" s="41"/>
      <c r="J1568" s="42">
        <f>+VLOOKUP(C1568,'[14]Resumen Peso'!$B$1:$D$65536,3,0)</f>
        <v>13591.957868153764</v>
      </c>
    </row>
    <row r="1569" spans="1:10" x14ac:dyDescent="0.25">
      <c r="A1569" s="26"/>
      <c r="B1569" s="34">
        <f t="shared" si="24"/>
        <v>1553</v>
      </c>
      <c r="C1569" s="35" t="s">
        <v>1573</v>
      </c>
      <c r="D1569" s="36" t="str">
        <f>+"Torre de anclaje, retención intermedia y terminal (15°) Tipo R"&amp;IF(MID(C1569,3,3)="220","C",IF(MID(C1569,3,3)="138","S",""))&amp;IF(MID(C1569,10,1)="D",2,1)&amp;RIGHT(C1569,2)</f>
        <v>Torre de anclaje, retención intermedia y terminal (15°) Tipo RS2±0</v>
      </c>
      <c r="E1569" s="37" t="s">
        <v>2918</v>
      </c>
      <c r="F1569" s="38">
        <v>0</v>
      </c>
      <c r="G1569" s="39">
        <f>VLOOKUP(C1569,'[14]Resumen Peso'!$B$1:$D$65536,3,0)*$C$14</f>
        <v>19747.405102861343</v>
      </c>
      <c r="H1569" s="46"/>
      <c r="I1569" s="41"/>
      <c r="J1569" s="42">
        <f>+VLOOKUP(C1569,'[14]Resumen Peso'!$B$1:$D$65536,3,0)</f>
        <v>15152.684356916125</v>
      </c>
    </row>
    <row r="1570" spans="1:10" x14ac:dyDescent="0.25">
      <c r="A1570" s="26"/>
      <c r="B1570" s="34">
        <f t="shared" si="24"/>
        <v>1554</v>
      </c>
      <c r="C1570" s="35" t="s">
        <v>1574</v>
      </c>
      <c r="D1570" s="36" t="str">
        <f>+"Torre de anclaje, retención intermedia y terminal (15°) Tipo R"&amp;IF(MID(C1570,3,3)="220","C",IF(MID(C1570,3,3)="138","S",""))&amp;IF(MID(C1570,10,1)="D",2,1)&amp;RIGHT(C1570,2)</f>
        <v>Torre de anclaje, retención intermedia y terminal (15°) Tipo RS2+3</v>
      </c>
      <c r="E1570" s="37" t="s">
        <v>2918</v>
      </c>
      <c r="F1570" s="38">
        <v>0</v>
      </c>
      <c r="G1570" s="39">
        <f>VLOOKUP(C1570,'[14]Resumen Peso'!$B$1:$D$65536,3,0)*$C$14</f>
        <v>21781.38782845606</v>
      </c>
      <c r="H1570" s="46"/>
      <c r="I1570" s="41"/>
      <c r="J1570" s="42">
        <f>+VLOOKUP(C1570,'[14]Resumen Peso'!$B$1:$D$65536,3,0)</f>
        <v>16713.410845678485</v>
      </c>
    </row>
    <row r="1571" spans="1:10" x14ac:dyDescent="0.25">
      <c r="A1571" s="26"/>
      <c r="B1571" s="34">
        <f t="shared" si="24"/>
        <v>1555</v>
      </c>
      <c r="C1571" s="35" t="s">
        <v>1575</v>
      </c>
      <c r="D1571" s="36" t="str">
        <f>+"Torre de suspensión tipo S"&amp;IF(MID(C1571,3,3)="220","C",IF(MID(C1571,3,3)="138","S",""))&amp;IF(MID(C1571,10,1)="D",2,1)&amp;" (5°)Tipo S"&amp;IF(MID(C1571,3,3)="220","C",IF(MID(C1571,3,3)="138","S",""))&amp;IF(MID(C1571,10,1)="D",2,1)&amp;RIGHT(C1571,2)</f>
        <v>Torre de suspensión tipo SS2 (5°)Tipo SS2-6</v>
      </c>
      <c r="E1571" s="37" t="s">
        <v>2918</v>
      </c>
      <c r="F1571" s="38">
        <v>0</v>
      </c>
      <c r="G1571" s="39">
        <f>VLOOKUP(C1571,'[14]Resumen Peso'!$B$1:$D$65536,3,0)*$C$14</f>
        <v>5474.2169964816376</v>
      </c>
      <c r="H1571" s="46"/>
      <c r="I1571" s="41"/>
      <c r="J1571" s="42">
        <f>+VLOOKUP(C1571,'[14]Resumen Peso'!$B$1:$D$65536,3,0)</f>
        <v>4200.5054242257174</v>
      </c>
    </row>
    <row r="1572" spans="1:10" x14ac:dyDescent="0.25">
      <c r="A1572" s="26"/>
      <c r="B1572" s="34">
        <f t="shared" si="24"/>
        <v>1556</v>
      </c>
      <c r="C1572" s="35" t="s">
        <v>1576</v>
      </c>
      <c r="D1572" s="36" t="str">
        <f>+"Torre de suspensión tipo S"&amp;IF(MID(C1572,3,3)="220","C",IF(MID(C1572,3,3)="138","S",""))&amp;IF(MID(C1572,10,1)="D",2,1)&amp;" (5°)Tipo S"&amp;IF(MID(C1572,3,3)="220","C",IF(MID(C1572,3,3)="138","S",""))&amp;IF(MID(C1572,10,1)="D",2,1)&amp;RIGHT(C1572,2)</f>
        <v>Torre de suspensión tipo SS2 (5°)Tipo SS2-3</v>
      </c>
      <c r="E1572" s="37" t="s">
        <v>2918</v>
      </c>
      <c r="F1572" s="38">
        <v>0</v>
      </c>
      <c r="G1572" s="39">
        <f>VLOOKUP(C1572,'[14]Resumen Peso'!$B$1:$D$65536,3,0)*$C$14</f>
        <v>6263.2933202988097</v>
      </c>
      <c r="H1572" s="46"/>
      <c r="I1572" s="41"/>
      <c r="J1572" s="42">
        <f>+VLOOKUP(C1572,'[14]Resumen Peso'!$B$1:$D$65536,3,0)</f>
        <v>4805.9836835735678</v>
      </c>
    </row>
    <row r="1573" spans="1:10" x14ac:dyDescent="0.25">
      <c r="A1573" s="26"/>
      <c r="B1573" s="34">
        <f t="shared" si="24"/>
        <v>1557</v>
      </c>
      <c r="C1573" s="35" t="s">
        <v>1577</v>
      </c>
      <c r="D1573" s="36" t="str">
        <f>+"Torre de suspensión tipo S"&amp;IF(MID(C1573,3,3)="220","C",IF(MID(C1573,3,3)="138","S",""))&amp;IF(MID(C1573,10,1)="D",2,1)&amp;" (5°)Tipo S"&amp;IF(MID(C1573,3,3)="220","C",IF(MID(C1573,3,3)="138","S",""))&amp;IF(MID(C1573,10,1)="D",2,1)&amp;RIGHT(C1573,2)</f>
        <v>Torre de suspensión tipo SS2 (5°)Tipo SS2±0</v>
      </c>
      <c r="E1573" s="37" t="s">
        <v>2918</v>
      </c>
      <c r="F1573" s="38">
        <v>0</v>
      </c>
      <c r="G1573" s="39">
        <f>VLOOKUP(C1573,'[14]Resumen Peso'!$B$1:$D$65536,3,0)*$C$14</f>
        <v>7045.3243197961865</v>
      </c>
      <c r="H1573" s="46"/>
      <c r="I1573" s="41"/>
      <c r="J1573" s="42">
        <f>+VLOOKUP(C1573,'[14]Resumen Peso'!$B$1:$D$65536,3,0)</f>
        <v>5406.0558870343848</v>
      </c>
    </row>
    <row r="1574" spans="1:10" x14ac:dyDescent="0.25">
      <c r="A1574" s="26"/>
      <c r="B1574" s="34">
        <f t="shared" si="24"/>
        <v>1558</v>
      </c>
      <c r="C1574" s="35" t="s">
        <v>1578</v>
      </c>
      <c r="D1574" s="36" t="str">
        <f>+"Torre de suspensión tipo S"&amp;IF(MID(C1574,3,3)="220","C",IF(MID(C1574,3,3)="138","S",""))&amp;IF(MID(C1574,10,1)="D",2,1)&amp;" (5°)Tipo S"&amp;IF(MID(C1574,3,3)="220","C",IF(MID(C1574,3,3)="138","S",""))&amp;IF(MID(C1574,10,1)="D",2,1)&amp;RIGHT(C1574,2)</f>
        <v>Torre de suspensión tipo SS2 (5°)Tipo SS2+3</v>
      </c>
      <c r="E1574" s="37" t="s">
        <v>2918</v>
      </c>
      <c r="F1574" s="38">
        <v>0</v>
      </c>
      <c r="G1574" s="39">
        <f>VLOOKUP(C1574,'[14]Resumen Peso'!$B$1:$D$65536,3,0)*$C$14</f>
        <v>7820.309994973768</v>
      </c>
      <c r="H1574" s="46"/>
      <c r="I1574" s="41"/>
      <c r="J1574" s="42">
        <f>+VLOOKUP(C1574,'[14]Resumen Peso'!$B$1:$D$65536,3,0)</f>
        <v>6000.7220346081676</v>
      </c>
    </row>
    <row r="1575" spans="1:10" x14ac:dyDescent="0.25">
      <c r="A1575" s="26"/>
      <c r="B1575" s="34">
        <f t="shared" si="24"/>
        <v>1559</v>
      </c>
      <c r="C1575" s="35" t="s">
        <v>1579</v>
      </c>
      <c r="D1575" s="36" t="str">
        <f>+"Torre de suspensión tipo S"&amp;IF(MID(C1575,3,3)="220","C",IF(MID(C1575,3,3)="138","S",""))&amp;IF(MID(C1575,10,1)="D",2,1)&amp;" (5°)Tipo S"&amp;IF(MID(C1575,3,3)="220","C",IF(MID(C1575,3,3)="138","S",""))&amp;IF(MID(C1575,10,1)="D",2,1)&amp;RIGHT(C1575,2)</f>
        <v>Torre de suspensión tipo SS2 (5°)Tipo SS2+6</v>
      </c>
      <c r="E1575" s="37" t="s">
        <v>2918</v>
      </c>
      <c r="F1575" s="38">
        <v>0</v>
      </c>
      <c r="G1575" s="39">
        <f>VLOOKUP(C1575,'[14]Resumen Peso'!$B$1:$D$65536,3,0)*$C$14</f>
        <v>8595.2956701513485</v>
      </c>
      <c r="H1575" s="46"/>
      <c r="I1575" s="41"/>
      <c r="J1575" s="42">
        <f>+VLOOKUP(C1575,'[14]Resumen Peso'!$B$1:$D$65536,3,0)</f>
        <v>6595.3881821819496</v>
      </c>
    </row>
    <row r="1576" spans="1:10" x14ac:dyDescent="0.25">
      <c r="A1576" s="26"/>
      <c r="B1576" s="34">
        <f t="shared" si="24"/>
        <v>1560</v>
      </c>
      <c r="C1576" s="35" t="s">
        <v>1580</v>
      </c>
      <c r="D1576" s="36" t="str">
        <f>+"Torre de ángulo menor tipo A"&amp;IF(MID(C1576,3,3)="220","C",IF(MID(C1576,3,3)="138","S",""))&amp;IF(MID(C1576,10,1)="D",2,1)&amp;" (30°)Tipo A"&amp;IF(MID(C1576,3,3)="220","C",IF(MID(C1576,3,3)="138","S",""))&amp;IF(MID(C1576,10,1)="D",2,1)&amp;RIGHT(C1576,2)</f>
        <v>Torre de ángulo menor tipo AS2 (30°)Tipo AS2-3</v>
      </c>
      <c r="E1576" s="37" t="s">
        <v>2918</v>
      </c>
      <c r="F1576" s="38">
        <v>0</v>
      </c>
      <c r="G1576" s="39">
        <f>VLOOKUP(C1576,'[14]Resumen Peso'!$B$1:$D$65536,3,0)*$C$14</f>
        <v>9636.0168880230012</v>
      </c>
      <c r="H1576" s="46"/>
      <c r="I1576" s="41"/>
      <c r="J1576" s="42">
        <f>+VLOOKUP(C1576,'[14]Resumen Peso'!$B$1:$D$65536,3,0)</f>
        <v>7393.9599457028953</v>
      </c>
    </row>
    <row r="1577" spans="1:10" x14ac:dyDescent="0.25">
      <c r="A1577" s="26"/>
      <c r="B1577" s="34">
        <f t="shared" si="24"/>
        <v>1561</v>
      </c>
      <c r="C1577" s="35" t="s">
        <v>1581</v>
      </c>
      <c r="D1577" s="36" t="str">
        <f>+"Torre de ángulo menor tipo A"&amp;IF(MID(C1577,3,3)="220","C",IF(MID(C1577,3,3)="138","S",""))&amp;IF(MID(C1577,10,1)="D",2,1)&amp;" (30°)Tipo A"&amp;IF(MID(C1577,3,3)="220","C",IF(MID(C1577,3,3)="138","S",""))&amp;IF(MID(C1577,10,1)="D",2,1)&amp;RIGHT(C1577,2)</f>
        <v>Torre de ángulo menor tipo AS2 (30°)Tipo AS2±0</v>
      </c>
      <c r="E1577" s="37" t="s">
        <v>2918</v>
      </c>
      <c r="F1577" s="38">
        <v>0</v>
      </c>
      <c r="G1577" s="39">
        <f>VLOOKUP(C1577,'[14]Resumen Peso'!$B$1:$D$65536,3,0)*$C$14</f>
        <v>10694.802317450612</v>
      </c>
      <c r="H1577" s="46"/>
      <c r="I1577" s="41"/>
      <c r="J1577" s="42">
        <f>+VLOOKUP(C1577,'[14]Resumen Peso'!$B$1:$D$65536,3,0)</f>
        <v>8206.3928365181964</v>
      </c>
    </row>
    <row r="1578" spans="1:10" x14ac:dyDescent="0.25">
      <c r="A1578" s="26"/>
      <c r="B1578" s="34">
        <f t="shared" si="24"/>
        <v>1562</v>
      </c>
      <c r="C1578" s="35" t="s">
        <v>1582</v>
      </c>
      <c r="D1578" s="36" t="str">
        <f>+"Torre de ángulo menor tipo A"&amp;IF(MID(C1578,3,3)="220","C",IF(MID(C1578,3,3)="138","S",""))&amp;IF(MID(C1578,10,1)="D",2,1)&amp;" (30°)Tipo A"&amp;IF(MID(C1578,3,3)="220","C",IF(MID(C1578,3,3)="138","S",""))&amp;IF(MID(C1578,10,1)="D",2,1)&amp;RIGHT(C1578,2)</f>
        <v>Torre de ángulo menor tipo AS2 (30°)Tipo AS2+3</v>
      </c>
      <c r="E1578" s="37" t="s">
        <v>2918</v>
      </c>
      <c r="F1578" s="38">
        <v>0</v>
      </c>
      <c r="G1578" s="39">
        <f>VLOOKUP(C1578,'[14]Resumen Peso'!$B$1:$D$65536,3,0)*$C$14</f>
        <v>11753.587746878224</v>
      </c>
      <c r="H1578" s="46"/>
      <c r="I1578" s="41"/>
      <c r="J1578" s="42">
        <f>+VLOOKUP(C1578,'[14]Resumen Peso'!$B$1:$D$65536,3,0)</f>
        <v>9018.8257273334984</v>
      </c>
    </row>
    <row r="1579" spans="1:10" x14ac:dyDescent="0.25">
      <c r="A1579" s="26"/>
      <c r="B1579" s="34">
        <f t="shared" si="24"/>
        <v>1563</v>
      </c>
      <c r="C1579" s="35" t="s">
        <v>1583</v>
      </c>
      <c r="D1579" s="36" t="str">
        <f>+"Torre de ángulo mayor tipo B"&amp;IF(MID(C1579,3,3)="220","C",IF(MID(C1579,3,3)="138","S",""))&amp;IF(MID(C1579,10,1)="D",2,1)&amp;" (65°)Tipo B"&amp;IF(MID(C1579,3,3)="220","C",IF(MID(C1579,3,3)="138","S",""))&amp;IF(MID(C1579,10,1)="D",2,1)&amp;RIGHT(C1579,2)</f>
        <v>Torre de ángulo mayor tipo BS2 (65°)Tipo BS2-3</v>
      </c>
      <c r="E1579" s="37" t="s">
        <v>2918</v>
      </c>
      <c r="F1579" s="38">
        <v>0</v>
      </c>
      <c r="G1579" s="39">
        <f>VLOOKUP(C1579,'[14]Resumen Peso'!$B$1:$D$65536,3,0)*$C$14</f>
        <v>13003.72457936966</v>
      </c>
      <c r="H1579" s="46"/>
      <c r="I1579" s="41"/>
      <c r="J1579" s="42">
        <f>+VLOOKUP(C1579,'[14]Resumen Peso'!$B$1:$D$65536,3,0)</f>
        <v>9978.0873987797841</v>
      </c>
    </row>
    <row r="1580" spans="1:10" x14ac:dyDescent="0.25">
      <c r="A1580" s="26"/>
      <c r="B1580" s="34">
        <f t="shared" si="24"/>
        <v>1564</v>
      </c>
      <c r="C1580" s="35" t="s">
        <v>1584</v>
      </c>
      <c r="D1580" s="36" t="str">
        <f>+"Torre de ángulo mayor tipo B"&amp;IF(MID(C1580,3,3)="220","C",IF(MID(C1580,3,3)="138","S",""))&amp;IF(MID(C1580,10,1)="D",2,1)&amp;" (65°)Tipo B"&amp;IF(MID(C1580,3,3)="220","C",IF(MID(C1580,3,3)="138","S",""))&amp;IF(MID(C1580,10,1)="D",2,1)&amp;RIGHT(C1580,2)</f>
        <v>Torre de ángulo mayor tipo BS2 (65°)Tipo BS2±0</v>
      </c>
      <c r="E1580" s="37" t="s">
        <v>2918</v>
      </c>
      <c r="F1580" s="38">
        <v>0</v>
      </c>
      <c r="G1580" s="39">
        <f>VLOOKUP(C1580,'[14]Resumen Peso'!$B$1:$D$65536,3,0)*$C$14</f>
        <v>14480.762337828128</v>
      </c>
      <c r="H1580" s="46"/>
      <c r="I1580" s="41"/>
      <c r="J1580" s="42">
        <f>+VLOOKUP(C1580,'[14]Resumen Peso'!$B$1:$D$65536,3,0)</f>
        <v>11111.455900645638</v>
      </c>
    </row>
    <row r="1581" spans="1:10" x14ac:dyDescent="0.25">
      <c r="A1581" s="26"/>
      <c r="B1581" s="34">
        <f t="shared" si="24"/>
        <v>1565</v>
      </c>
      <c r="C1581" s="35" t="s">
        <v>1585</v>
      </c>
      <c r="D1581" s="36" t="str">
        <f>+"Torre de ángulo mayor tipo B"&amp;IF(MID(C1581,3,3)="220","C",IF(MID(C1581,3,3)="138","S",""))&amp;IF(MID(C1581,10,1)="D",2,1)&amp;" (65°)Tipo B"&amp;IF(MID(C1581,3,3)="220","C",IF(MID(C1581,3,3)="138","S",""))&amp;IF(MID(C1581,10,1)="D",2,1)&amp;RIGHT(C1581,2)</f>
        <v>Torre de ángulo mayor tipo BS2 (65°)Tipo BS2+3</v>
      </c>
      <c r="E1581" s="37" t="s">
        <v>2918</v>
      </c>
      <c r="F1581" s="38">
        <v>0</v>
      </c>
      <c r="G1581" s="39">
        <f>VLOOKUP(C1581,'[14]Resumen Peso'!$B$1:$D$65536,3,0)*$C$14</f>
        <v>16218.453818367505</v>
      </c>
      <c r="H1581" s="46"/>
      <c r="I1581" s="41"/>
      <c r="J1581" s="42">
        <f>+VLOOKUP(C1581,'[14]Resumen Peso'!$B$1:$D$65536,3,0)</f>
        <v>12444.830608723116</v>
      </c>
    </row>
    <row r="1582" spans="1:10" x14ac:dyDescent="0.25">
      <c r="A1582" s="26"/>
      <c r="B1582" s="34">
        <f t="shared" si="24"/>
        <v>1566</v>
      </c>
      <c r="C1582" s="35" t="s">
        <v>1586</v>
      </c>
      <c r="D1582" s="36" t="str">
        <f>+"Torre de anclaje, retención intermedia y terminal (15°) Tipo R"&amp;IF(MID(C1582,3,3)="220","C",IF(MID(C1582,3,3)="138","S",""))&amp;IF(MID(C1582,10,1)="D",2,1)&amp;RIGHT(C1582,2)</f>
        <v>Torre de anclaje, retención intermedia y terminal (15°) Tipo RS2-3</v>
      </c>
      <c r="E1582" s="37" t="s">
        <v>2918</v>
      </c>
      <c r="F1582" s="38">
        <v>0</v>
      </c>
      <c r="G1582" s="39">
        <f>VLOOKUP(C1582,'[14]Resumen Peso'!$B$1:$D$65536,3,0)*$C$14</f>
        <v>16743.135280154031</v>
      </c>
      <c r="H1582" s="46"/>
      <c r="I1582" s="41"/>
      <c r="J1582" s="42">
        <f>+VLOOKUP(C1582,'[14]Resumen Peso'!$B$1:$D$65536,3,0)</f>
        <v>12847.431990371208</v>
      </c>
    </row>
    <row r="1583" spans="1:10" x14ac:dyDescent="0.25">
      <c r="A1583" s="26"/>
      <c r="B1583" s="34">
        <f t="shared" si="24"/>
        <v>1567</v>
      </c>
      <c r="C1583" s="35" t="s">
        <v>1587</v>
      </c>
      <c r="D1583" s="36" t="str">
        <f>+"Torre de anclaje, retención intermedia y terminal (15°) Tipo R"&amp;IF(MID(C1583,3,3)="220","C",IF(MID(C1583,3,3)="138","S",""))&amp;IF(MID(C1583,10,1)="D",2,1)&amp;RIGHT(C1583,2)</f>
        <v>Torre de anclaje, retención intermedia y terminal (15°) Tipo RS2±0</v>
      </c>
      <c r="E1583" s="37" t="s">
        <v>2918</v>
      </c>
      <c r="F1583" s="38">
        <v>0</v>
      </c>
      <c r="G1583" s="39">
        <f>VLOOKUP(C1583,'[14]Resumen Peso'!$B$1:$D$65536,3,0)*$C$14</f>
        <v>18665.702653460456</v>
      </c>
      <c r="H1583" s="46"/>
      <c r="I1583" s="41"/>
      <c r="J1583" s="42">
        <f>+VLOOKUP(C1583,'[14]Resumen Peso'!$B$1:$D$65536,3,0)</f>
        <v>14322.666655932228</v>
      </c>
    </row>
    <row r="1584" spans="1:10" x14ac:dyDescent="0.25">
      <c r="A1584" s="26"/>
      <c r="B1584" s="34">
        <f t="shared" si="24"/>
        <v>1568</v>
      </c>
      <c r="C1584" s="35" t="s">
        <v>1588</v>
      </c>
      <c r="D1584" s="36" t="str">
        <f>+"Torre de anclaje, retención intermedia y terminal (15°) Tipo R"&amp;IF(MID(C1584,3,3)="220","C",IF(MID(C1584,3,3)="138","S",""))&amp;IF(MID(C1584,10,1)="D",2,1)&amp;RIGHT(C1584,2)</f>
        <v>Torre de anclaje, retención intermedia y terminal (15°) Tipo RS2+3</v>
      </c>
      <c r="E1584" s="37" t="s">
        <v>2918</v>
      </c>
      <c r="F1584" s="38">
        <v>0</v>
      </c>
      <c r="G1584" s="39">
        <f>VLOOKUP(C1584,'[14]Resumen Peso'!$B$1:$D$65536,3,0)*$C$14</f>
        <v>20588.270026766884</v>
      </c>
      <c r="H1584" s="46"/>
      <c r="I1584" s="41"/>
      <c r="J1584" s="42">
        <f>+VLOOKUP(C1584,'[14]Resumen Peso'!$B$1:$D$65536,3,0)</f>
        <v>15797.901321493247</v>
      </c>
    </row>
    <row r="1585" spans="1:10" x14ac:dyDescent="0.25">
      <c r="A1585" s="26"/>
      <c r="B1585" s="34">
        <f t="shared" si="24"/>
        <v>1569</v>
      </c>
      <c r="C1585" s="35" t="s">
        <v>1589</v>
      </c>
      <c r="D1585" s="36" t="str">
        <f>+"Torre de suspensión tipo S"&amp;IF(MID(C1585,3,3)="220","C",IF(MID(C1585,3,3)="138","S",""))&amp;IF(MID(C1585,10,1)="D",2,1)&amp;" (5°)Tipo S"&amp;IF(MID(C1585,3,3)="220","C",IF(MID(C1585,3,3)="138","S",""))&amp;IF(MID(C1585,10,1)="D",2,1)&amp;RIGHT(C1585,2)</f>
        <v>Torre de suspensión tipo SS1 (5°)Tipo SS1-6</v>
      </c>
      <c r="E1585" s="37" t="s">
        <v>2918</v>
      </c>
      <c r="F1585" s="38">
        <v>0</v>
      </c>
      <c r="G1585" s="39">
        <f>VLOOKUP(C1585,'[14]Resumen Peso'!$B$1:$D$65536,3,0)*$C$14</f>
        <v>5132.010314506193</v>
      </c>
      <c r="H1585" s="46"/>
      <c r="I1585" s="41"/>
      <c r="J1585" s="42">
        <f>+VLOOKUP(C1585,'[14]Resumen Peso'!$B$1:$D$65536,3,0)</f>
        <v>3937.921565243144</v>
      </c>
    </row>
    <row r="1586" spans="1:10" x14ac:dyDescent="0.25">
      <c r="A1586" s="26"/>
      <c r="B1586" s="34">
        <f t="shared" si="24"/>
        <v>1570</v>
      </c>
      <c r="C1586" s="35" t="s">
        <v>1590</v>
      </c>
      <c r="D1586" s="36" t="str">
        <f>+"Torre de suspensión tipo S"&amp;IF(MID(C1586,3,3)="220","C",IF(MID(C1586,3,3)="138","S",""))&amp;IF(MID(C1586,10,1)="D",2,1)&amp;" (5°)Tipo S"&amp;IF(MID(C1586,3,3)="220","C",IF(MID(C1586,3,3)="138","S",""))&amp;IF(MID(C1586,10,1)="D",2,1)&amp;RIGHT(C1586,2)</f>
        <v>Torre de suspensión tipo SS1 (5°)Tipo SS1-3</v>
      </c>
      <c r="E1586" s="37" t="s">
        <v>2918</v>
      </c>
      <c r="F1586" s="38">
        <v>0</v>
      </c>
      <c r="G1586" s="39">
        <f>VLOOKUP(C1586,'[14]Resumen Peso'!$B$1:$D$65536,3,0)*$C$14</f>
        <v>5871.759549029608</v>
      </c>
      <c r="H1586" s="46"/>
      <c r="I1586" s="41"/>
      <c r="J1586" s="42">
        <f>+VLOOKUP(C1586,'[14]Resumen Peso'!$B$1:$D$65536,3,0)</f>
        <v>4505.5498989718853</v>
      </c>
    </row>
    <row r="1587" spans="1:10" x14ac:dyDescent="0.25">
      <c r="A1587" s="26"/>
      <c r="B1587" s="34">
        <f t="shared" si="24"/>
        <v>1571</v>
      </c>
      <c r="C1587" s="35" t="s">
        <v>1591</v>
      </c>
      <c r="D1587" s="36" t="str">
        <f>+"Torre de suspensión tipo S"&amp;IF(MID(C1587,3,3)="220","C",IF(MID(C1587,3,3)="138","S",""))&amp;IF(MID(C1587,10,1)="D",2,1)&amp;" (5°)Tipo S"&amp;IF(MID(C1587,3,3)="220","C",IF(MID(C1587,3,3)="138","S",""))&amp;IF(MID(C1587,10,1)="D",2,1)&amp;RIGHT(C1587,2)</f>
        <v>Torre de suspensión tipo SS1 (5°)Tipo SS1±0</v>
      </c>
      <c r="E1587" s="37" t="s">
        <v>2918</v>
      </c>
      <c r="F1587" s="38">
        <v>0</v>
      </c>
      <c r="G1587" s="39">
        <f>VLOOKUP(C1587,'[14]Resumen Peso'!$B$1:$D$65536,3,0)*$C$14</f>
        <v>6604.9038796733494</v>
      </c>
      <c r="H1587" s="46"/>
      <c r="I1587" s="41"/>
      <c r="J1587" s="42">
        <f>+VLOOKUP(C1587,'[14]Resumen Peso'!$B$1:$D$65536,3,0)</f>
        <v>5068.1101225780485</v>
      </c>
    </row>
    <row r="1588" spans="1:10" x14ac:dyDescent="0.25">
      <c r="A1588" s="26"/>
      <c r="B1588" s="34">
        <f t="shared" si="24"/>
        <v>1572</v>
      </c>
      <c r="C1588" s="35" t="s">
        <v>1592</v>
      </c>
      <c r="D1588" s="36" t="str">
        <f>+"Torre de suspensión tipo S"&amp;IF(MID(C1588,3,3)="220","C",IF(MID(C1588,3,3)="138","S",""))&amp;IF(MID(C1588,10,1)="D",2,1)&amp;" (5°)Tipo S"&amp;IF(MID(C1588,3,3)="220","C",IF(MID(C1588,3,3)="138","S",""))&amp;IF(MID(C1588,10,1)="D",2,1)&amp;RIGHT(C1588,2)</f>
        <v>Torre de suspensión tipo SS1 (5°)Tipo SS1+3</v>
      </c>
      <c r="E1588" s="37" t="s">
        <v>2918</v>
      </c>
      <c r="F1588" s="38">
        <v>0</v>
      </c>
      <c r="G1588" s="39">
        <f>VLOOKUP(C1588,'[14]Resumen Peso'!$B$1:$D$65536,3,0)*$C$14</f>
        <v>7331.443306437418</v>
      </c>
      <c r="H1588" s="46"/>
      <c r="I1588" s="41"/>
      <c r="J1588" s="42">
        <f>+VLOOKUP(C1588,'[14]Resumen Peso'!$B$1:$D$65536,3,0)</f>
        <v>5625.6022360616344</v>
      </c>
    </row>
    <row r="1589" spans="1:10" x14ac:dyDescent="0.25">
      <c r="A1589" s="26"/>
      <c r="B1589" s="34">
        <f t="shared" si="24"/>
        <v>1573</v>
      </c>
      <c r="C1589" s="35" t="s">
        <v>1593</v>
      </c>
      <c r="D1589" s="36" t="str">
        <f>+"Torre de suspensión tipo S"&amp;IF(MID(C1589,3,3)="220","C",IF(MID(C1589,3,3)="138","S",""))&amp;IF(MID(C1589,10,1)="D",2,1)&amp;" (5°)Tipo S"&amp;IF(MID(C1589,3,3)="220","C",IF(MID(C1589,3,3)="138","S",""))&amp;IF(MID(C1589,10,1)="D",2,1)&amp;RIGHT(C1589,2)</f>
        <v>Torre de suspensión tipo SS1 (5°)Tipo SS1+6</v>
      </c>
      <c r="E1589" s="37" t="s">
        <v>2918</v>
      </c>
      <c r="F1589" s="38">
        <v>0</v>
      </c>
      <c r="G1589" s="39">
        <f>VLOOKUP(C1589,'[14]Resumen Peso'!$B$1:$D$65536,3,0)*$C$14</f>
        <v>8057.9827332014866</v>
      </c>
      <c r="H1589" s="46"/>
      <c r="I1589" s="41"/>
      <c r="J1589" s="42">
        <f>+VLOOKUP(C1589,'[14]Resumen Peso'!$B$1:$D$65536,3,0)</f>
        <v>6183.0943495452193</v>
      </c>
    </row>
    <row r="1590" spans="1:10" x14ac:dyDescent="0.25">
      <c r="A1590" s="26"/>
      <c r="B1590" s="34">
        <f t="shared" si="24"/>
        <v>1574</v>
      </c>
      <c r="C1590" s="35" t="s">
        <v>1594</v>
      </c>
      <c r="D1590" s="36" t="str">
        <f>+"Torre de ángulo menor tipo A"&amp;IF(MID(C1590,3,3)="220","C",IF(MID(C1590,3,3)="138","S",""))&amp;IF(MID(C1590,10,1)="D",2,1)&amp;" (30°)Tipo A"&amp;IF(MID(C1590,3,3)="220","C",IF(MID(C1590,3,3)="138","S",""))&amp;IF(MID(C1590,10,1)="D",2,1)&amp;RIGHT(C1590,2)</f>
        <v>Torre de ángulo menor tipo AS1 (30°)Tipo AS1-3</v>
      </c>
      <c r="E1590" s="37" t="s">
        <v>2918</v>
      </c>
      <c r="F1590" s="38">
        <v>0</v>
      </c>
      <c r="G1590" s="39">
        <f>VLOOKUP(C1590,'[14]Resumen Peso'!$B$1:$D$65536,3,0)*$C$14</f>
        <v>9033.6459244990729</v>
      </c>
      <c r="H1590" s="46"/>
      <c r="I1590" s="41"/>
      <c r="J1590" s="42">
        <f>+VLOOKUP(C1590,'[14]Resumen Peso'!$B$1:$D$65536,3,0)</f>
        <v>6931.7454406322031</v>
      </c>
    </row>
    <row r="1591" spans="1:10" x14ac:dyDescent="0.25">
      <c r="A1591" s="26"/>
      <c r="B1591" s="34">
        <f t="shared" si="24"/>
        <v>1575</v>
      </c>
      <c r="C1591" s="35" t="s">
        <v>1595</v>
      </c>
      <c r="D1591" s="36" t="str">
        <f>+"Torre de ángulo menor tipo A"&amp;IF(MID(C1591,3,3)="220","C",IF(MID(C1591,3,3)="138","S",""))&amp;IF(MID(C1591,10,1)="D",2,1)&amp;" (30°)Tipo A"&amp;IF(MID(C1591,3,3)="220","C",IF(MID(C1591,3,3)="138","S",""))&amp;IF(MID(C1591,10,1)="D",2,1)&amp;RIGHT(C1591,2)</f>
        <v>Torre de ángulo menor tipo AS1 (30°)Tipo AS1±0</v>
      </c>
      <c r="E1591" s="37" t="s">
        <v>2918</v>
      </c>
      <c r="F1591" s="38">
        <v>0</v>
      </c>
      <c r="G1591" s="39">
        <f>VLOOKUP(C1591,'[14]Resumen Peso'!$B$1:$D$65536,3,0)*$C$14</f>
        <v>10026.244089344144</v>
      </c>
      <c r="H1591" s="46"/>
      <c r="I1591" s="41"/>
      <c r="J1591" s="42">
        <f>+VLOOKUP(C1591,'[14]Resumen Peso'!$B$1:$D$65536,3,0)</f>
        <v>7693.3911660734775</v>
      </c>
    </row>
    <row r="1592" spans="1:10" x14ac:dyDescent="0.25">
      <c r="A1592" s="26"/>
      <c r="B1592" s="34">
        <f t="shared" si="24"/>
        <v>1576</v>
      </c>
      <c r="C1592" s="35" t="s">
        <v>1596</v>
      </c>
      <c r="D1592" s="36" t="str">
        <f>+"Torre de ángulo menor tipo A"&amp;IF(MID(C1592,3,3)="220","C",IF(MID(C1592,3,3)="138","S",""))&amp;IF(MID(C1592,10,1)="D",2,1)&amp;" (30°)Tipo A"&amp;IF(MID(C1592,3,3)="220","C",IF(MID(C1592,3,3)="138","S",""))&amp;IF(MID(C1592,10,1)="D",2,1)&amp;RIGHT(C1592,2)</f>
        <v>Torre de ángulo menor tipo AS1 (30°)Tipo AS1+3</v>
      </c>
      <c r="E1592" s="37" t="s">
        <v>2918</v>
      </c>
      <c r="F1592" s="38">
        <v>0</v>
      </c>
      <c r="G1592" s="39">
        <f>VLOOKUP(C1592,'[14]Resumen Peso'!$B$1:$D$65536,3,0)*$C$14</f>
        <v>11018.842254189214</v>
      </c>
      <c r="H1592" s="46"/>
      <c r="I1592" s="41"/>
      <c r="J1592" s="42">
        <f>+VLOOKUP(C1592,'[14]Resumen Peso'!$B$1:$D$65536,3,0)</f>
        <v>8455.0368915147519</v>
      </c>
    </row>
    <row r="1593" spans="1:10" x14ac:dyDescent="0.25">
      <c r="A1593" s="26"/>
      <c r="B1593" s="34">
        <f t="shared" si="24"/>
        <v>1577</v>
      </c>
      <c r="C1593" s="35" t="s">
        <v>1597</v>
      </c>
      <c r="D1593" s="36" t="str">
        <f>+"Torre de ángulo mayor tipo B"&amp;IF(MID(C1593,3,3)="220","C",IF(MID(C1593,3,3)="138","S",""))&amp;IF(MID(C1593,10,1)="D",2,1)&amp;" (65°)Tipo B"&amp;IF(MID(C1593,3,3)="220","C",IF(MID(C1593,3,3)="138","S",""))&amp;IF(MID(C1593,10,1)="D",2,1)&amp;RIGHT(C1593,2)</f>
        <v>Torre de ángulo mayor tipo BS1 (65°)Tipo BS1-3</v>
      </c>
      <c r="E1593" s="37" t="s">
        <v>2918</v>
      </c>
      <c r="F1593" s="38">
        <v>0</v>
      </c>
      <c r="G1593" s="39">
        <f>VLOOKUP(C1593,'[14]Resumen Peso'!$B$1:$D$65536,3,0)*$C$14</f>
        <v>12190.829978280832</v>
      </c>
      <c r="H1593" s="46"/>
      <c r="I1593" s="41"/>
      <c r="J1593" s="42">
        <f>+VLOOKUP(C1593,'[14]Resumen Peso'!$B$1:$D$65536,3,0)</f>
        <v>9354.3327716994136</v>
      </c>
    </row>
    <row r="1594" spans="1:10" x14ac:dyDescent="0.25">
      <c r="A1594" s="26"/>
      <c r="B1594" s="34">
        <f t="shared" si="24"/>
        <v>1578</v>
      </c>
      <c r="C1594" s="35" t="s">
        <v>1598</v>
      </c>
      <c r="D1594" s="36" t="str">
        <f>+"Torre de ángulo mayor tipo B"&amp;IF(MID(C1594,3,3)="220","C",IF(MID(C1594,3,3)="138","S",""))&amp;IF(MID(C1594,10,1)="D",2,1)&amp;" (65°)Tipo B"&amp;IF(MID(C1594,3,3)="220","C",IF(MID(C1594,3,3)="138","S",""))&amp;IF(MID(C1594,10,1)="D",2,1)&amp;RIGHT(C1594,2)</f>
        <v>Torre de ángulo mayor tipo BS1 (65°)Tipo BS1±0</v>
      </c>
      <c r="E1594" s="37" t="s">
        <v>2918</v>
      </c>
      <c r="F1594" s="38">
        <v>0</v>
      </c>
      <c r="G1594" s="39">
        <f>VLOOKUP(C1594,'[14]Resumen Peso'!$B$1:$D$65536,3,0)*$C$14</f>
        <v>13575.534496971972</v>
      </c>
      <c r="H1594" s="46"/>
      <c r="I1594" s="41"/>
      <c r="J1594" s="42">
        <f>+VLOOKUP(C1594,'[14]Resumen Peso'!$B$1:$D$65536,3,0)</f>
        <v>10416.851638863489</v>
      </c>
    </row>
    <row r="1595" spans="1:10" x14ac:dyDescent="0.25">
      <c r="A1595" s="26"/>
      <c r="B1595" s="34">
        <f t="shared" si="24"/>
        <v>1579</v>
      </c>
      <c r="C1595" s="35" t="s">
        <v>1599</v>
      </c>
      <c r="D1595" s="36" t="str">
        <f>+"Torre de ángulo mayor tipo B"&amp;IF(MID(C1595,3,3)="220","C",IF(MID(C1595,3,3)="138","S",""))&amp;IF(MID(C1595,10,1)="D",2,1)&amp;" (65°)Tipo B"&amp;IF(MID(C1595,3,3)="220","C",IF(MID(C1595,3,3)="138","S",""))&amp;IF(MID(C1595,10,1)="D",2,1)&amp;RIGHT(C1595,2)</f>
        <v>Torre de ángulo mayor tipo BS1 (65°)Tipo BS1+3</v>
      </c>
      <c r="E1595" s="37" t="s">
        <v>2918</v>
      </c>
      <c r="F1595" s="38">
        <v>0</v>
      </c>
      <c r="G1595" s="39">
        <f>VLOOKUP(C1595,'[14]Resumen Peso'!$B$1:$D$65536,3,0)*$C$14</f>
        <v>15204.598636608609</v>
      </c>
      <c r="H1595" s="46"/>
      <c r="I1595" s="41"/>
      <c r="J1595" s="42">
        <f>+VLOOKUP(C1595,'[14]Resumen Peso'!$B$1:$D$65536,3,0)</f>
        <v>11666.873835527109</v>
      </c>
    </row>
    <row r="1596" spans="1:10" x14ac:dyDescent="0.25">
      <c r="A1596" s="26"/>
      <c r="B1596" s="34">
        <f t="shared" si="24"/>
        <v>1580</v>
      </c>
      <c r="C1596" s="35" t="s">
        <v>1600</v>
      </c>
      <c r="D1596" s="36" t="str">
        <f>+"Torre de anclaje, retención intermedia y terminal (15°) Tipo R"&amp;IF(MID(C1596,3,3)="220","C",IF(MID(C1596,3,3)="138","S",""))&amp;IF(MID(C1596,10,1)="D",2,1)&amp;RIGHT(C1596,2)</f>
        <v>Torre de anclaje, retención intermedia y terminal (15°) Tipo RS1-3</v>
      </c>
      <c r="E1596" s="37" t="s">
        <v>2918</v>
      </c>
      <c r="F1596" s="38">
        <v>0</v>
      </c>
      <c r="G1596" s="39">
        <f>VLOOKUP(C1596,'[14]Resumen Peso'!$B$1:$D$65536,3,0)*$C$14</f>
        <v>15696.480978037391</v>
      </c>
      <c r="H1596" s="46"/>
      <c r="I1596" s="41"/>
      <c r="J1596" s="42">
        <f>+VLOOKUP(C1596,'[14]Resumen Peso'!$B$1:$D$65536,3,0)</f>
        <v>12044.307620958047</v>
      </c>
    </row>
    <row r="1597" spans="1:10" x14ac:dyDescent="0.25">
      <c r="A1597" s="26"/>
      <c r="B1597" s="34">
        <f t="shared" si="24"/>
        <v>1581</v>
      </c>
      <c r="C1597" s="35" t="s">
        <v>1601</v>
      </c>
      <c r="D1597" s="36" t="str">
        <f>+"Torre de anclaje, retención intermedia y terminal (15°) Tipo R"&amp;IF(MID(C1597,3,3)="220","C",IF(MID(C1597,3,3)="138","S",""))&amp;IF(MID(C1597,10,1)="D",2,1)&amp;RIGHT(C1597,2)</f>
        <v>Torre de anclaje, retención intermedia y terminal (15°) Tipo RS1±0</v>
      </c>
      <c r="E1597" s="37" t="s">
        <v>2918</v>
      </c>
      <c r="F1597" s="38">
        <v>0</v>
      </c>
      <c r="G1597" s="39">
        <f>VLOOKUP(C1597,'[14]Resumen Peso'!$B$1:$D$65536,3,0)*$C$14</f>
        <v>17498.863966596869</v>
      </c>
      <c r="H1597" s="46"/>
      <c r="I1597" s="41"/>
      <c r="J1597" s="42">
        <f>+VLOOKUP(C1597,'[14]Resumen Peso'!$B$1:$D$65536,3,0)</f>
        <v>13427.321762495036</v>
      </c>
    </row>
    <row r="1598" spans="1:10" x14ac:dyDescent="0.25">
      <c r="A1598" s="26"/>
      <c r="B1598" s="34">
        <f t="shared" si="24"/>
        <v>1582</v>
      </c>
      <c r="C1598" s="35" t="s">
        <v>1602</v>
      </c>
      <c r="D1598" s="36" t="str">
        <f>+"Torre de anclaje, retención intermedia y terminal (15°) Tipo R"&amp;IF(MID(C1598,3,3)="220","C",IF(MID(C1598,3,3)="138","S",""))&amp;IF(MID(C1598,10,1)="D",2,1)&amp;RIGHT(C1598,2)</f>
        <v>Torre de anclaje, retención intermedia y terminal (15°) Tipo RS1+3</v>
      </c>
      <c r="E1598" s="37" t="s">
        <v>2918</v>
      </c>
      <c r="F1598" s="38">
        <v>0</v>
      </c>
      <c r="G1598" s="39">
        <f>VLOOKUP(C1598,'[14]Resumen Peso'!$B$1:$D$65536,3,0)*$C$14</f>
        <v>19301.246955156348</v>
      </c>
      <c r="H1598" s="46"/>
      <c r="I1598" s="41"/>
      <c r="J1598" s="42">
        <f>+VLOOKUP(C1598,'[14]Resumen Peso'!$B$1:$D$65536,3,0)</f>
        <v>14810.335904032025</v>
      </c>
    </row>
    <row r="1599" spans="1:10" x14ac:dyDescent="0.25">
      <c r="A1599" s="26"/>
      <c r="B1599" s="34">
        <f t="shared" si="24"/>
        <v>1583</v>
      </c>
      <c r="C1599" s="35" t="s">
        <v>1603</v>
      </c>
      <c r="D1599" s="36" t="str">
        <f>+"Torre de suspensión tipo S"&amp;IF(MID(C1599,3,3)="220","C",IF(MID(C1599,3,3)="138","S",""))&amp;IF(MID(C1599,10,1)="D",2,1)&amp;" (5°)Tipo S"&amp;IF(MID(C1599,3,3)="220","C",IF(MID(C1599,3,3)="138","S",""))&amp;IF(MID(C1599,10,1)="D",2,1)&amp;RIGHT(C1599,2)</f>
        <v>Torre de suspensión tipo SS1 (5°)Tipo SS1-6</v>
      </c>
      <c r="E1599" s="37" t="s">
        <v>2918</v>
      </c>
      <c r="F1599" s="38">
        <v>0</v>
      </c>
      <c r="G1599" s="39">
        <f>VLOOKUP(C1599,'[14]Resumen Peso'!$B$1:$D$65536,3,0)*$C$14</f>
        <v>4763.8919785894759</v>
      </c>
      <c r="H1599" s="46"/>
      <c r="I1599" s="41"/>
      <c r="J1599" s="42">
        <f>+VLOOKUP(C1599,'[14]Resumen Peso'!$B$1:$D$65536,3,0)</f>
        <v>3655.4550375609324</v>
      </c>
    </row>
    <row r="1600" spans="1:10" x14ac:dyDescent="0.25">
      <c r="A1600" s="26"/>
      <c r="B1600" s="34">
        <f t="shared" si="24"/>
        <v>1584</v>
      </c>
      <c r="C1600" s="35" t="s">
        <v>1604</v>
      </c>
      <c r="D1600" s="36" t="str">
        <f>+"Torre de suspensión tipo S"&amp;IF(MID(C1600,3,3)="220","C",IF(MID(C1600,3,3)="138","S",""))&amp;IF(MID(C1600,10,1)="D",2,1)&amp;" (5°)Tipo S"&amp;IF(MID(C1600,3,3)="220","C",IF(MID(C1600,3,3)="138","S",""))&amp;IF(MID(C1600,10,1)="D",2,1)&amp;RIGHT(C1600,2)</f>
        <v>Torre de suspensión tipo SS1 (5°)Tipo SS1-3</v>
      </c>
      <c r="E1600" s="37" t="s">
        <v>2918</v>
      </c>
      <c r="F1600" s="38">
        <v>0</v>
      </c>
      <c r="G1600" s="39">
        <f>VLOOKUP(C1600,'[14]Resumen Peso'!$B$1:$D$65536,3,0)*$C$14</f>
        <v>5450.5791106384095</v>
      </c>
      <c r="H1600" s="46"/>
      <c r="I1600" s="41"/>
      <c r="J1600" s="42">
        <f>+VLOOKUP(C1600,'[14]Resumen Peso'!$B$1:$D$65536,3,0)</f>
        <v>4182.3674754075537</v>
      </c>
    </row>
    <row r="1601" spans="1:10" x14ac:dyDescent="0.25">
      <c r="A1601" s="26"/>
      <c r="B1601" s="34">
        <f t="shared" si="24"/>
        <v>1585</v>
      </c>
      <c r="C1601" s="35" t="s">
        <v>1605</v>
      </c>
      <c r="D1601" s="36" t="str">
        <f>+"Torre de suspensión tipo S"&amp;IF(MID(C1601,3,3)="220","C",IF(MID(C1601,3,3)="138","S",""))&amp;IF(MID(C1601,10,1)="D",2,1)&amp;" (5°)Tipo S"&amp;IF(MID(C1601,3,3)="220","C",IF(MID(C1601,3,3)="138","S",""))&amp;IF(MID(C1601,10,1)="D",2,1)&amp;RIGHT(C1601,2)</f>
        <v>Torre de suspensión tipo SS1 (5°)Tipo SS1±0</v>
      </c>
      <c r="E1601" s="37" t="s">
        <v>2918</v>
      </c>
      <c r="F1601" s="38">
        <v>0</v>
      </c>
      <c r="G1601" s="39">
        <f>VLOOKUP(C1601,'[14]Resumen Peso'!$B$1:$D$65536,3,0)*$C$14</f>
        <v>6131.1351075797629</v>
      </c>
      <c r="H1601" s="46"/>
      <c r="I1601" s="41"/>
      <c r="J1601" s="42">
        <f>+VLOOKUP(C1601,'[14]Resumen Peso'!$B$1:$D$65536,3,0)</f>
        <v>4704.5753379162579</v>
      </c>
    </row>
    <row r="1602" spans="1:10" x14ac:dyDescent="0.25">
      <c r="A1602" s="26"/>
      <c r="B1602" s="34">
        <f t="shared" si="24"/>
        <v>1586</v>
      </c>
      <c r="C1602" s="35" t="s">
        <v>1606</v>
      </c>
      <c r="D1602" s="36" t="str">
        <f>+"Torre de suspensión tipo S"&amp;IF(MID(C1602,3,3)="220","C",IF(MID(C1602,3,3)="138","S",""))&amp;IF(MID(C1602,10,1)="D",2,1)&amp;" (5°)Tipo S"&amp;IF(MID(C1602,3,3)="220","C",IF(MID(C1602,3,3)="138","S",""))&amp;IF(MID(C1602,10,1)="D",2,1)&amp;RIGHT(C1602,2)</f>
        <v>Torre de suspensión tipo SS1 (5°)Tipo SS1+3</v>
      </c>
      <c r="E1602" s="37" t="s">
        <v>2918</v>
      </c>
      <c r="F1602" s="38">
        <v>0</v>
      </c>
      <c r="G1602" s="39">
        <f>VLOOKUP(C1602,'[14]Resumen Peso'!$B$1:$D$65536,3,0)*$C$14</f>
        <v>6805.5599694135381</v>
      </c>
      <c r="H1602" s="46"/>
      <c r="I1602" s="41"/>
      <c r="J1602" s="42">
        <f>+VLOOKUP(C1602,'[14]Resumen Peso'!$B$1:$D$65536,3,0)</f>
        <v>5222.0786250870469</v>
      </c>
    </row>
    <row r="1603" spans="1:10" x14ac:dyDescent="0.25">
      <c r="A1603" s="26"/>
      <c r="B1603" s="34">
        <f t="shared" si="24"/>
        <v>1587</v>
      </c>
      <c r="C1603" s="35" t="s">
        <v>1607</v>
      </c>
      <c r="D1603" s="36" t="str">
        <f>+"Torre de suspensión tipo S"&amp;IF(MID(C1603,3,3)="220","C",IF(MID(C1603,3,3)="138","S",""))&amp;IF(MID(C1603,10,1)="D",2,1)&amp;" (5°)Tipo S"&amp;IF(MID(C1603,3,3)="220","C",IF(MID(C1603,3,3)="138","S",""))&amp;IF(MID(C1603,10,1)="D",2,1)&amp;RIGHT(C1603,2)</f>
        <v>Torre de suspensión tipo SS1 (5°)Tipo SS1+6</v>
      </c>
      <c r="E1603" s="37" t="s">
        <v>2918</v>
      </c>
      <c r="F1603" s="38">
        <v>0</v>
      </c>
      <c r="G1603" s="39">
        <f>VLOOKUP(C1603,'[14]Resumen Peso'!$B$1:$D$65536,3,0)*$C$14</f>
        <v>7479.9848312473105</v>
      </c>
      <c r="H1603" s="46"/>
      <c r="I1603" s="41"/>
      <c r="J1603" s="42">
        <f>+VLOOKUP(C1603,'[14]Resumen Peso'!$B$1:$D$65536,3,0)</f>
        <v>5739.5819122578341</v>
      </c>
    </row>
    <row r="1604" spans="1:10" x14ac:dyDescent="0.25">
      <c r="A1604" s="26"/>
      <c r="B1604" s="34">
        <f t="shared" si="24"/>
        <v>1588</v>
      </c>
      <c r="C1604" s="35" t="s">
        <v>1608</v>
      </c>
      <c r="D1604" s="36" t="str">
        <f>+"Torre de ángulo menor tipo A"&amp;IF(MID(C1604,3,3)="220","C",IF(MID(C1604,3,3)="138","S",""))&amp;IF(MID(C1604,10,1)="D",2,1)&amp;" (30°)Tipo A"&amp;IF(MID(C1604,3,3)="220","C",IF(MID(C1604,3,3)="138","S",""))&amp;IF(MID(C1604,10,1)="D",2,1)&amp;RIGHT(C1604,2)</f>
        <v>Torre de ángulo menor tipo AS1 (30°)Tipo AS1-3</v>
      </c>
      <c r="E1604" s="37" t="s">
        <v>2918</v>
      </c>
      <c r="F1604" s="38">
        <v>0</v>
      </c>
      <c r="G1604" s="39">
        <f>VLOOKUP(C1604,'[14]Resumen Peso'!$B$1:$D$65536,3,0)*$C$14</f>
        <v>8385.6638470687794</v>
      </c>
      <c r="H1604" s="46"/>
      <c r="I1604" s="41"/>
      <c r="J1604" s="42">
        <f>+VLOOKUP(C1604,'[14]Resumen Peso'!$B$1:$D$65536,3,0)</f>
        <v>6434.5323720241486</v>
      </c>
    </row>
    <row r="1605" spans="1:10" x14ac:dyDescent="0.25">
      <c r="A1605" s="26"/>
      <c r="B1605" s="34">
        <f t="shared" si="24"/>
        <v>1589</v>
      </c>
      <c r="C1605" s="35" t="s">
        <v>1609</v>
      </c>
      <c r="D1605" s="36" t="str">
        <f>+"Torre de ángulo menor tipo A"&amp;IF(MID(C1605,3,3)="220","C",IF(MID(C1605,3,3)="138","S",""))&amp;IF(MID(C1605,10,1)="D",2,1)&amp;" (30°)Tipo A"&amp;IF(MID(C1605,3,3)="220","C",IF(MID(C1605,3,3)="138","S",""))&amp;IF(MID(C1605,10,1)="D",2,1)&amp;RIGHT(C1605,2)</f>
        <v>Torre de ángulo menor tipo AS1 (30°)Tipo AS1±0</v>
      </c>
      <c r="E1605" s="37" t="s">
        <v>2918</v>
      </c>
      <c r="F1605" s="38">
        <v>0</v>
      </c>
      <c r="G1605" s="39">
        <f>VLOOKUP(C1605,'[14]Resumen Peso'!$B$1:$D$65536,3,0)*$C$14</f>
        <v>9307.0630933060802</v>
      </c>
      <c r="H1605" s="46"/>
      <c r="I1605" s="41"/>
      <c r="J1605" s="42">
        <f>+VLOOKUP(C1605,'[14]Resumen Peso'!$B$1:$D$65536,3,0)</f>
        <v>7141.5453629568792</v>
      </c>
    </row>
    <row r="1606" spans="1:10" x14ac:dyDescent="0.25">
      <c r="A1606" s="26"/>
      <c r="B1606" s="34">
        <f t="shared" si="24"/>
        <v>1590</v>
      </c>
      <c r="C1606" s="35" t="s">
        <v>1610</v>
      </c>
      <c r="D1606" s="36" t="str">
        <f>+"Torre de ángulo menor tipo A"&amp;IF(MID(C1606,3,3)="220","C",IF(MID(C1606,3,3)="138","S",""))&amp;IF(MID(C1606,10,1)="D",2,1)&amp;" (30°)Tipo A"&amp;IF(MID(C1606,3,3)="220","C",IF(MID(C1606,3,3)="138","S",""))&amp;IF(MID(C1606,10,1)="D",2,1)&amp;RIGHT(C1606,2)</f>
        <v>Torre de ángulo menor tipo AS1 (30°)Tipo AS1+3</v>
      </c>
      <c r="E1606" s="37" t="s">
        <v>2918</v>
      </c>
      <c r="F1606" s="38">
        <v>0</v>
      </c>
      <c r="G1606" s="39">
        <f>VLOOKUP(C1606,'[14]Resumen Peso'!$B$1:$D$65536,3,0)*$C$14</f>
        <v>10228.462339543381</v>
      </c>
      <c r="H1606" s="46"/>
      <c r="I1606" s="41"/>
      <c r="J1606" s="42">
        <f>+VLOOKUP(C1606,'[14]Resumen Peso'!$B$1:$D$65536,3,0)</f>
        <v>7848.5583538896099</v>
      </c>
    </row>
    <row r="1607" spans="1:10" x14ac:dyDescent="0.25">
      <c r="A1607" s="26"/>
      <c r="B1607" s="34">
        <f t="shared" si="24"/>
        <v>1591</v>
      </c>
      <c r="C1607" s="35" t="s">
        <v>1611</v>
      </c>
      <c r="D1607" s="36" t="str">
        <f>+"Torre de ángulo mayor tipo B"&amp;IF(MID(C1607,3,3)="220","C",IF(MID(C1607,3,3)="138","S",""))&amp;IF(MID(C1607,10,1)="D",2,1)&amp;" (65°)Tipo B"&amp;IF(MID(C1607,3,3)="220","C",IF(MID(C1607,3,3)="138","S",""))&amp;IF(MID(C1607,10,1)="D",2,1)&amp;RIGHT(C1607,2)</f>
        <v>Torre de ángulo mayor tipo BS1 (65°)Tipo BS1-3</v>
      </c>
      <c r="E1607" s="37" t="s">
        <v>2918</v>
      </c>
      <c r="F1607" s="38">
        <v>0</v>
      </c>
      <c r="G1607" s="39">
        <f>VLOOKUP(C1607,'[14]Resumen Peso'!$B$1:$D$65536,3,0)*$C$14</f>
        <v>11316.383558646117</v>
      </c>
      <c r="H1607" s="46"/>
      <c r="I1607" s="41"/>
      <c r="J1607" s="42">
        <f>+VLOOKUP(C1607,'[14]Resumen Peso'!$B$1:$D$65536,3,0)</f>
        <v>8683.3478744563672</v>
      </c>
    </row>
    <row r="1608" spans="1:10" x14ac:dyDescent="0.25">
      <c r="A1608" s="26"/>
      <c r="B1608" s="34">
        <f t="shared" si="24"/>
        <v>1592</v>
      </c>
      <c r="C1608" s="35" t="s">
        <v>1612</v>
      </c>
      <c r="D1608" s="36" t="str">
        <f>+"Torre de ángulo mayor tipo B"&amp;IF(MID(C1608,3,3)="220","C",IF(MID(C1608,3,3)="138","S",""))&amp;IF(MID(C1608,10,1)="D",2,1)&amp;" (65°)Tipo B"&amp;IF(MID(C1608,3,3)="220","C",IF(MID(C1608,3,3)="138","S",""))&amp;IF(MID(C1608,10,1)="D",2,1)&amp;RIGHT(C1608,2)</f>
        <v>Torre de ángulo mayor tipo BS1 (65°)Tipo BS1±0</v>
      </c>
      <c r="E1608" s="37" t="s">
        <v>2918</v>
      </c>
      <c r="F1608" s="38">
        <v>0</v>
      </c>
      <c r="G1608" s="39">
        <f>VLOOKUP(C1608,'[14]Resumen Peso'!$B$1:$D$65536,3,0)*$C$14</f>
        <v>12601.763428336433</v>
      </c>
      <c r="H1608" s="46"/>
      <c r="I1608" s="41"/>
      <c r="J1608" s="42">
        <f>+VLOOKUP(C1608,'[14]Resumen Peso'!$B$1:$D$65536,3,0)</f>
        <v>9669.6524214436158</v>
      </c>
    </row>
    <row r="1609" spans="1:10" x14ac:dyDescent="0.25">
      <c r="A1609" s="26"/>
      <c r="B1609" s="34">
        <f t="shared" si="24"/>
        <v>1593</v>
      </c>
      <c r="C1609" s="35" t="s">
        <v>1613</v>
      </c>
      <c r="D1609" s="36" t="str">
        <f>+"Torre de ángulo mayor tipo B"&amp;IF(MID(C1609,3,3)="220","C",IF(MID(C1609,3,3)="138","S",""))&amp;IF(MID(C1609,10,1)="D",2,1)&amp;" (65°)Tipo B"&amp;IF(MID(C1609,3,3)="220","C",IF(MID(C1609,3,3)="138","S",""))&amp;IF(MID(C1609,10,1)="D",2,1)&amp;RIGHT(C1609,2)</f>
        <v>Torre de ángulo mayor tipo BS1 (65°)Tipo BS1+3</v>
      </c>
      <c r="E1609" s="37" t="s">
        <v>2918</v>
      </c>
      <c r="F1609" s="38">
        <v>0</v>
      </c>
      <c r="G1609" s="39">
        <f>VLOOKUP(C1609,'[14]Resumen Peso'!$B$1:$D$65536,3,0)*$C$14</f>
        <v>14113.975039736808</v>
      </c>
      <c r="H1609" s="46"/>
      <c r="I1609" s="41"/>
      <c r="J1609" s="42">
        <f>+VLOOKUP(C1609,'[14]Resumen Peso'!$B$1:$D$65536,3,0)</f>
        <v>10830.01071201685</v>
      </c>
    </row>
    <row r="1610" spans="1:10" x14ac:dyDescent="0.25">
      <c r="A1610" s="26"/>
      <c r="B1610" s="34">
        <f t="shared" si="24"/>
        <v>1594</v>
      </c>
      <c r="C1610" s="35" t="s">
        <v>1614</v>
      </c>
      <c r="D1610" s="36" t="str">
        <f>+"Torre de anclaje, retención intermedia y terminal (15°) Tipo R"&amp;IF(MID(C1610,3,3)="220","C",IF(MID(C1610,3,3)="138","S",""))&amp;IF(MID(C1610,10,1)="D",2,1)&amp;RIGHT(C1610,2)</f>
        <v>Torre de anclaje, retención intermedia y terminal (15°) Tipo RS1-3</v>
      </c>
      <c r="E1610" s="37" t="s">
        <v>2918</v>
      </c>
      <c r="F1610" s="38">
        <v>0</v>
      </c>
      <c r="G1610" s="39">
        <f>VLOOKUP(C1610,'[14]Resumen Peso'!$B$1:$D$65536,3,0)*$C$14</f>
        <v>14570.574734035719</v>
      </c>
      <c r="H1610" s="46"/>
      <c r="I1610" s="41"/>
      <c r="J1610" s="42">
        <f>+VLOOKUP(C1610,'[14]Resumen Peso'!$B$1:$D$65536,3,0)</f>
        <v>11180.371228203016</v>
      </c>
    </row>
    <row r="1611" spans="1:10" x14ac:dyDescent="0.25">
      <c r="A1611" s="26"/>
      <c r="B1611" s="34">
        <f t="shared" si="24"/>
        <v>1595</v>
      </c>
      <c r="C1611" s="35" t="s">
        <v>1615</v>
      </c>
      <c r="D1611" s="36" t="str">
        <f>+"Torre de anclaje, retención intermedia y terminal (15°) Tipo R"&amp;IF(MID(C1611,3,3)="220","C",IF(MID(C1611,3,3)="138","S",""))&amp;IF(MID(C1611,10,1)="D",2,1)&amp;RIGHT(C1611,2)</f>
        <v>Torre de anclaje, retención intermedia y terminal (15°) Tipo RS1±0</v>
      </c>
      <c r="E1611" s="37" t="s">
        <v>2918</v>
      </c>
      <c r="F1611" s="38">
        <v>0</v>
      </c>
      <c r="G1611" s="39">
        <f>VLOOKUP(C1611,'[14]Resumen Peso'!$B$1:$D$65536,3,0)*$C$14</f>
        <v>16243.673059125662</v>
      </c>
      <c r="H1611" s="46"/>
      <c r="I1611" s="41"/>
      <c r="J1611" s="42">
        <f>+VLOOKUP(C1611,'[14]Resumen Peso'!$B$1:$D$65536,3,0)</f>
        <v>12464.18197124082</v>
      </c>
    </row>
    <row r="1612" spans="1:10" x14ac:dyDescent="0.25">
      <c r="A1612" s="26"/>
      <c r="B1612" s="34">
        <f t="shared" si="24"/>
        <v>1596</v>
      </c>
      <c r="C1612" s="35" t="s">
        <v>1616</v>
      </c>
      <c r="D1612" s="36" t="str">
        <f>+"Torre de anclaje, retención intermedia y terminal (15°) Tipo R"&amp;IF(MID(C1612,3,3)="220","C",IF(MID(C1612,3,3)="138","S",""))&amp;IF(MID(C1612,10,1)="D",2,1)&amp;RIGHT(C1612,2)</f>
        <v>Torre de anclaje, retención intermedia y terminal (15°) Tipo RS1+3</v>
      </c>
      <c r="E1612" s="37" t="s">
        <v>2918</v>
      </c>
      <c r="F1612" s="38">
        <v>0</v>
      </c>
      <c r="G1612" s="39">
        <f>VLOOKUP(C1612,'[14]Resumen Peso'!$B$1:$D$65536,3,0)*$C$14</f>
        <v>17916.771384215604</v>
      </c>
      <c r="H1612" s="46"/>
      <c r="I1612" s="41"/>
      <c r="J1612" s="42">
        <f>+VLOOKUP(C1612,'[14]Resumen Peso'!$B$1:$D$65536,3,0)</f>
        <v>13747.992714278624</v>
      </c>
    </row>
    <row r="1613" spans="1:10" x14ac:dyDescent="0.25">
      <c r="A1613" s="26"/>
      <c r="B1613" s="34">
        <f t="shared" si="24"/>
        <v>1597</v>
      </c>
      <c r="C1613" s="35" t="s">
        <v>1617</v>
      </c>
      <c r="D1613" s="36" t="str">
        <f>+"Torre de suspensión tipo S"&amp;IF(MID(C1613,3,3)="220","C",IF(MID(C1613,3,3)="138","S",""))&amp;IF(MID(C1613,10,1)="D",2,1)&amp;" (5°)Tipo S"&amp;IF(MID(C1613,3,3)="220","C",IF(MID(C1613,3,3)="138","S",""))&amp;IF(MID(C1613,10,1)="D",2,1)&amp;RIGHT(C1613,2)</f>
        <v>Torre de suspensión tipo SS1 (5°)Tipo SS1-6</v>
      </c>
      <c r="E1613" s="37" t="s">
        <v>2918</v>
      </c>
      <c r="F1613" s="38">
        <v>0</v>
      </c>
      <c r="G1613" s="39">
        <f>VLOOKUP(C1613,'[14]Resumen Peso'!$B$1:$D$65536,3,0)*$C$14</f>
        <v>4541.6450857105901</v>
      </c>
      <c r="H1613" s="46"/>
      <c r="I1613" s="41"/>
      <c r="J1613" s="42">
        <f>+VLOOKUP(C1613,'[14]Resumen Peso'!$B$1:$D$65536,3,0)</f>
        <v>3484.9193646683384</v>
      </c>
    </row>
    <row r="1614" spans="1:10" x14ac:dyDescent="0.25">
      <c r="A1614" s="26"/>
      <c r="B1614" s="34">
        <f t="shared" si="24"/>
        <v>1598</v>
      </c>
      <c r="C1614" s="35" t="s">
        <v>1618</v>
      </c>
      <c r="D1614" s="36" t="str">
        <f>+"Torre de suspensión tipo S"&amp;IF(MID(C1614,3,3)="220","C",IF(MID(C1614,3,3)="138","S",""))&amp;IF(MID(C1614,10,1)="D",2,1)&amp;" (5°)Tipo S"&amp;IF(MID(C1614,3,3)="220","C",IF(MID(C1614,3,3)="138","S",""))&amp;IF(MID(C1614,10,1)="D",2,1)&amp;RIGHT(C1614,2)</f>
        <v>Torre de suspensión tipo SS1 (5°)Tipo SS1-3</v>
      </c>
      <c r="E1614" s="37" t="s">
        <v>2918</v>
      </c>
      <c r="F1614" s="38">
        <v>0</v>
      </c>
      <c r="G1614" s="39">
        <f>VLOOKUP(C1614,'[14]Resumen Peso'!$B$1:$D$65536,3,0)*$C$14</f>
        <v>5196.2966295968008</v>
      </c>
      <c r="H1614" s="46"/>
      <c r="I1614" s="41"/>
      <c r="J1614" s="42">
        <f>+VLOOKUP(C1614,'[14]Resumen Peso'!$B$1:$D$65536,3,0)</f>
        <v>3987.2500838998103</v>
      </c>
    </row>
    <row r="1615" spans="1:10" x14ac:dyDescent="0.25">
      <c r="A1615" s="26"/>
      <c r="B1615" s="34">
        <f t="shared" si="24"/>
        <v>1599</v>
      </c>
      <c r="C1615" s="35" t="s">
        <v>1619</v>
      </c>
      <c r="D1615" s="36" t="str">
        <f>+"Torre de suspensión tipo S"&amp;IF(MID(C1615,3,3)="220","C",IF(MID(C1615,3,3)="138","S",""))&amp;IF(MID(C1615,10,1)="D",2,1)&amp;" (5°)Tipo S"&amp;IF(MID(C1615,3,3)="220","C",IF(MID(C1615,3,3)="138","S",""))&amp;IF(MID(C1615,10,1)="D",2,1)&amp;RIGHT(C1615,2)</f>
        <v>Torre de suspensión tipo SS1 (5°)Tipo SS1±0</v>
      </c>
      <c r="E1615" s="37" t="s">
        <v>2918</v>
      </c>
      <c r="F1615" s="38">
        <v>0</v>
      </c>
      <c r="G1615" s="39">
        <f>VLOOKUP(C1615,'[14]Resumen Peso'!$B$1:$D$65536,3,0)*$C$14</f>
        <v>5845.1030704125997</v>
      </c>
      <c r="H1615" s="46"/>
      <c r="I1615" s="41"/>
      <c r="J1615" s="42">
        <f>+VLOOKUP(C1615,'[14]Resumen Peso'!$B$1:$D$65536,3,0)</f>
        <v>4485.0957074238586</v>
      </c>
    </row>
    <row r="1616" spans="1:10" x14ac:dyDescent="0.25">
      <c r="A1616" s="26"/>
      <c r="B1616" s="34">
        <f t="shared" si="24"/>
        <v>1600</v>
      </c>
      <c r="C1616" s="35" t="s">
        <v>1620</v>
      </c>
      <c r="D1616" s="36" t="str">
        <f>+"Torre de suspensión tipo S"&amp;IF(MID(C1616,3,3)="220","C",IF(MID(C1616,3,3)="138","S",""))&amp;IF(MID(C1616,10,1)="D",2,1)&amp;" (5°)Tipo S"&amp;IF(MID(C1616,3,3)="220","C",IF(MID(C1616,3,3)="138","S",""))&amp;IF(MID(C1616,10,1)="D",2,1)&amp;RIGHT(C1616,2)</f>
        <v>Torre de suspensión tipo SS1 (5°)Tipo SS1+3</v>
      </c>
      <c r="E1616" s="37" t="s">
        <v>2918</v>
      </c>
      <c r="F1616" s="38">
        <v>0</v>
      </c>
      <c r="G1616" s="39">
        <f>VLOOKUP(C1616,'[14]Resumen Peso'!$B$1:$D$65536,3,0)*$C$14</f>
        <v>6488.0644081579867</v>
      </c>
      <c r="H1616" s="46"/>
      <c r="I1616" s="41"/>
      <c r="J1616" s="42">
        <f>+VLOOKUP(C1616,'[14]Resumen Peso'!$B$1:$D$65536,3,0)</f>
        <v>4978.4562352404837</v>
      </c>
    </row>
    <row r="1617" spans="1:10" x14ac:dyDescent="0.25">
      <c r="A1617" s="26"/>
      <c r="B1617" s="34">
        <f t="shared" si="24"/>
        <v>1601</v>
      </c>
      <c r="C1617" s="35" t="s">
        <v>1621</v>
      </c>
      <c r="D1617" s="36" t="str">
        <f>+"Torre de suspensión tipo S"&amp;IF(MID(C1617,3,3)="220","C",IF(MID(C1617,3,3)="138","S",""))&amp;IF(MID(C1617,10,1)="D",2,1)&amp;" (5°)Tipo S"&amp;IF(MID(C1617,3,3)="220","C",IF(MID(C1617,3,3)="138","S",""))&amp;IF(MID(C1617,10,1)="D",2,1)&amp;RIGHT(C1617,2)</f>
        <v>Torre de suspensión tipo SS1 (5°)Tipo SS1+6</v>
      </c>
      <c r="E1617" s="37" t="s">
        <v>2918</v>
      </c>
      <c r="F1617" s="38">
        <v>0</v>
      </c>
      <c r="G1617" s="39">
        <f>VLOOKUP(C1617,'[14]Resumen Peso'!$B$1:$D$65536,3,0)*$C$14</f>
        <v>7131.025745903371</v>
      </c>
      <c r="H1617" s="46"/>
      <c r="I1617" s="41"/>
      <c r="J1617" s="42">
        <f>+VLOOKUP(C1617,'[14]Resumen Peso'!$B$1:$D$65536,3,0)</f>
        <v>5471.816763057107</v>
      </c>
    </row>
    <row r="1618" spans="1:10" x14ac:dyDescent="0.25">
      <c r="A1618" s="26"/>
      <c r="B1618" s="34">
        <f t="shared" ref="B1618:B1681" si="25">1+B1617</f>
        <v>1602</v>
      </c>
      <c r="C1618" s="35" t="s">
        <v>1622</v>
      </c>
      <c r="D1618" s="36" t="str">
        <f>+"Torre de ángulo menor tipo A"&amp;IF(MID(C1618,3,3)="220","C",IF(MID(C1618,3,3)="138","S",""))&amp;IF(MID(C1618,10,1)="D",2,1)&amp;" (30°)Tipo A"&amp;IF(MID(C1618,3,3)="220","C",IF(MID(C1618,3,3)="138","S",""))&amp;IF(MID(C1618,10,1)="D",2,1)&amp;RIGHT(C1618,2)</f>
        <v>Torre de ángulo menor tipo AS1 (30°)Tipo AS1-3</v>
      </c>
      <c r="E1618" s="37" t="s">
        <v>2918</v>
      </c>
      <c r="F1618" s="38">
        <v>0</v>
      </c>
      <c r="G1618" s="39">
        <f>VLOOKUP(C1618,'[14]Resumen Peso'!$B$1:$D$65536,3,0)*$C$14</f>
        <v>7994.45268125858</v>
      </c>
      <c r="H1618" s="46"/>
      <c r="I1618" s="41"/>
      <c r="J1618" s="42">
        <f>+VLOOKUP(C1618,'[14]Resumen Peso'!$B$1:$D$65536,3,0)</f>
        <v>6134.3461307663447</v>
      </c>
    </row>
    <row r="1619" spans="1:10" x14ac:dyDescent="0.25">
      <c r="A1619" s="26"/>
      <c r="B1619" s="34">
        <f t="shared" si="25"/>
        <v>1603</v>
      </c>
      <c r="C1619" s="35" t="s">
        <v>1623</v>
      </c>
      <c r="D1619" s="36" t="str">
        <f>+"Torre de ángulo menor tipo A"&amp;IF(MID(C1619,3,3)="220","C",IF(MID(C1619,3,3)="138","S",""))&amp;IF(MID(C1619,10,1)="D",2,1)&amp;" (30°)Tipo A"&amp;IF(MID(C1619,3,3)="220","C",IF(MID(C1619,3,3)="138","S",""))&amp;IF(MID(C1619,10,1)="D",2,1)&amp;RIGHT(C1619,2)</f>
        <v>Torre de ángulo menor tipo AS1 (30°)Tipo AS1±0</v>
      </c>
      <c r="E1619" s="37" t="s">
        <v>2918</v>
      </c>
      <c r="F1619" s="38">
        <v>0</v>
      </c>
      <c r="G1619" s="39">
        <f>VLOOKUP(C1619,'[14]Resumen Peso'!$B$1:$D$65536,3,0)*$C$14</f>
        <v>8872.8664608863255</v>
      </c>
      <c r="H1619" s="46"/>
      <c r="I1619" s="41"/>
      <c r="J1619" s="42">
        <f>+VLOOKUP(C1619,'[14]Resumen Peso'!$B$1:$D$65536,3,0)</f>
        <v>6808.3752838694172</v>
      </c>
    </row>
    <row r="1620" spans="1:10" x14ac:dyDescent="0.25">
      <c r="A1620" s="26"/>
      <c r="B1620" s="34">
        <f t="shared" si="25"/>
        <v>1604</v>
      </c>
      <c r="C1620" s="35" t="s">
        <v>1624</v>
      </c>
      <c r="D1620" s="36" t="str">
        <f>+"Torre de ángulo menor tipo A"&amp;IF(MID(C1620,3,3)="220","C",IF(MID(C1620,3,3)="138","S",""))&amp;IF(MID(C1620,10,1)="D",2,1)&amp;" (30°)Tipo A"&amp;IF(MID(C1620,3,3)="220","C",IF(MID(C1620,3,3)="138","S",""))&amp;IF(MID(C1620,10,1)="D",2,1)&amp;RIGHT(C1620,2)</f>
        <v>Torre de ángulo menor tipo AS1 (30°)Tipo AS1+3</v>
      </c>
      <c r="E1620" s="37" t="s">
        <v>2918</v>
      </c>
      <c r="F1620" s="38">
        <v>0</v>
      </c>
      <c r="G1620" s="39">
        <f>VLOOKUP(C1620,'[14]Resumen Peso'!$B$1:$D$65536,3,0)*$C$14</f>
        <v>9751.2802405140719</v>
      </c>
      <c r="H1620" s="46"/>
      <c r="I1620" s="41"/>
      <c r="J1620" s="42">
        <f>+VLOOKUP(C1620,'[14]Resumen Peso'!$B$1:$D$65536,3,0)</f>
        <v>7482.4044369724897</v>
      </c>
    </row>
    <row r="1621" spans="1:10" x14ac:dyDescent="0.25">
      <c r="A1621" s="26"/>
      <c r="B1621" s="34">
        <f t="shared" si="25"/>
        <v>1605</v>
      </c>
      <c r="C1621" s="35" t="s">
        <v>1625</v>
      </c>
      <c r="D1621" s="36" t="str">
        <f>+"Torre de ángulo mayor tipo B"&amp;IF(MID(C1621,3,3)="220","C",IF(MID(C1621,3,3)="138","S",""))&amp;IF(MID(C1621,10,1)="D",2,1)&amp;" (65°)Tipo B"&amp;IF(MID(C1621,3,3)="220","C",IF(MID(C1621,3,3)="138","S",""))&amp;IF(MID(C1621,10,1)="D",2,1)&amp;RIGHT(C1621,2)</f>
        <v>Torre de ángulo mayor tipo BS1 (65°)Tipo BS1-3</v>
      </c>
      <c r="E1621" s="37" t="s">
        <v>2918</v>
      </c>
      <c r="F1621" s="38">
        <v>0</v>
      </c>
      <c r="G1621" s="39">
        <f>VLOOKUP(C1621,'[14]Resumen Peso'!$B$1:$D$65536,3,0)*$C$14</f>
        <v>10788.447346859997</v>
      </c>
      <c r="H1621" s="46"/>
      <c r="I1621" s="41"/>
      <c r="J1621" s="42">
        <f>+VLOOKUP(C1621,'[14]Resumen Peso'!$B$1:$D$65536,3,0)</f>
        <v>8278.249040654553</v>
      </c>
    </row>
    <row r="1622" spans="1:10" x14ac:dyDescent="0.25">
      <c r="A1622" s="26"/>
      <c r="B1622" s="34">
        <f t="shared" si="25"/>
        <v>1606</v>
      </c>
      <c r="C1622" s="35" t="s">
        <v>1626</v>
      </c>
      <c r="D1622" s="36" t="str">
        <f>+"Torre de ángulo mayor tipo B"&amp;IF(MID(C1622,3,3)="220","C",IF(MID(C1622,3,3)="138","S",""))&amp;IF(MID(C1622,10,1)="D",2,1)&amp;" (65°)Tipo B"&amp;IF(MID(C1622,3,3)="220","C",IF(MID(C1622,3,3)="138","S",""))&amp;IF(MID(C1622,10,1)="D",2,1)&amp;RIGHT(C1622,2)</f>
        <v>Torre de ángulo mayor tipo BS1 (65°)Tipo BS1±0</v>
      </c>
      <c r="E1622" s="37" t="s">
        <v>2918</v>
      </c>
      <c r="F1622" s="38">
        <v>0</v>
      </c>
      <c r="G1622" s="39">
        <f>VLOOKUP(C1622,'[14]Resumen Peso'!$B$1:$D$65536,3,0)*$C$14</f>
        <v>12013.861188040086</v>
      </c>
      <c r="H1622" s="46"/>
      <c r="I1622" s="41"/>
      <c r="J1622" s="42">
        <f>+VLOOKUP(C1622,'[14]Resumen Peso'!$B$1:$D$65536,3,0)</f>
        <v>9218.5401343591911</v>
      </c>
    </row>
    <row r="1623" spans="1:10" x14ac:dyDescent="0.25">
      <c r="A1623" s="26"/>
      <c r="B1623" s="34">
        <f t="shared" si="25"/>
        <v>1607</v>
      </c>
      <c r="C1623" s="35" t="s">
        <v>1627</v>
      </c>
      <c r="D1623" s="36" t="str">
        <f>+"Torre de ángulo mayor tipo B"&amp;IF(MID(C1623,3,3)="220","C",IF(MID(C1623,3,3)="138","S",""))&amp;IF(MID(C1623,10,1)="D",2,1)&amp;" (65°)Tipo B"&amp;IF(MID(C1623,3,3)="220","C",IF(MID(C1623,3,3)="138","S",""))&amp;IF(MID(C1623,10,1)="D",2,1)&amp;RIGHT(C1623,2)</f>
        <v>Torre de ángulo mayor tipo BS1 (65°)Tipo BS1+3</v>
      </c>
      <c r="E1623" s="37" t="s">
        <v>2918</v>
      </c>
      <c r="F1623" s="38">
        <v>0</v>
      </c>
      <c r="G1623" s="39">
        <f>VLOOKUP(C1623,'[14]Resumen Peso'!$B$1:$D$65536,3,0)*$C$14</f>
        <v>13455.524530604896</v>
      </c>
      <c r="H1623" s="46"/>
      <c r="I1623" s="41"/>
      <c r="J1623" s="42">
        <f>+VLOOKUP(C1623,'[14]Resumen Peso'!$B$1:$D$65536,3,0)</f>
        <v>10324.764950482295</v>
      </c>
    </row>
    <row r="1624" spans="1:10" x14ac:dyDescent="0.25">
      <c r="A1624" s="26"/>
      <c r="B1624" s="34">
        <f t="shared" si="25"/>
        <v>1608</v>
      </c>
      <c r="C1624" s="35" t="s">
        <v>1628</v>
      </c>
      <c r="D1624" s="36" t="str">
        <f>+"Torre de anclaje, retención intermedia y terminal (15°) Tipo R"&amp;IF(MID(C1624,3,3)="220","C",IF(MID(C1624,3,3)="138","S",""))&amp;IF(MID(C1624,10,1)="D",2,1)&amp;RIGHT(C1624,2)</f>
        <v>Torre de anclaje, retención intermedia y terminal (15°) Tipo RS1-3</v>
      </c>
      <c r="E1624" s="37" t="s">
        <v>2918</v>
      </c>
      <c r="F1624" s="38">
        <v>0</v>
      </c>
      <c r="G1624" s="39">
        <f>VLOOKUP(C1624,'[14]Resumen Peso'!$B$1:$D$65536,3,0)*$C$14</f>
        <v>13890.822763031152</v>
      </c>
      <c r="H1624" s="46"/>
      <c r="I1624" s="41"/>
      <c r="J1624" s="42">
        <f>+VLOOKUP(C1624,'[14]Resumen Peso'!$B$1:$D$65536,3,0)</f>
        <v>10658.78031517053</v>
      </c>
    </row>
    <row r="1625" spans="1:10" x14ac:dyDescent="0.25">
      <c r="A1625" s="26"/>
      <c r="B1625" s="34">
        <f t="shared" si="25"/>
        <v>1609</v>
      </c>
      <c r="C1625" s="35" t="s">
        <v>1629</v>
      </c>
      <c r="D1625" s="36" t="str">
        <f>+"Torre de anclaje, retención intermedia y terminal (15°) Tipo R"&amp;IF(MID(C1625,3,3)="220","C",IF(MID(C1625,3,3)="138","S",""))&amp;IF(MID(C1625,10,1)="D",2,1)&amp;RIGHT(C1625,2)</f>
        <v>Torre de anclaje, retención intermedia y terminal (15°) Tipo RS1±0</v>
      </c>
      <c r="E1625" s="37" t="s">
        <v>2918</v>
      </c>
      <c r="F1625" s="38">
        <v>0</v>
      </c>
      <c r="G1625" s="39">
        <f>VLOOKUP(C1625,'[14]Resumen Peso'!$B$1:$D$65536,3,0)*$C$14</f>
        <v>15485.867071383669</v>
      </c>
      <c r="H1625" s="46"/>
      <c r="I1625" s="41"/>
      <c r="J1625" s="42">
        <f>+VLOOKUP(C1625,'[14]Resumen Peso'!$B$1:$D$65536,3,0)</f>
        <v>11882.698233188996</v>
      </c>
    </row>
    <row r="1626" spans="1:10" x14ac:dyDescent="0.25">
      <c r="A1626" s="26"/>
      <c r="B1626" s="34">
        <f t="shared" si="25"/>
        <v>1610</v>
      </c>
      <c r="C1626" s="35" t="s">
        <v>1630</v>
      </c>
      <c r="D1626" s="36" t="str">
        <f>+"Torre de anclaje, retención intermedia y terminal (15°) Tipo R"&amp;IF(MID(C1626,3,3)="220","C",IF(MID(C1626,3,3)="138","S",""))&amp;IF(MID(C1626,10,1)="D",2,1)&amp;RIGHT(C1626,2)</f>
        <v>Torre de anclaje, retención intermedia y terminal (15°) Tipo RS1+3</v>
      </c>
      <c r="E1626" s="37" t="s">
        <v>2918</v>
      </c>
      <c r="F1626" s="38">
        <v>0</v>
      </c>
      <c r="G1626" s="39">
        <f>VLOOKUP(C1626,'[14]Resumen Peso'!$B$1:$D$65536,3,0)*$C$14</f>
        <v>17080.911379736186</v>
      </c>
      <c r="H1626" s="46"/>
      <c r="I1626" s="41"/>
      <c r="J1626" s="42">
        <f>+VLOOKUP(C1626,'[14]Resumen Peso'!$B$1:$D$65536,3,0)</f>
        <v>13106.616151207461</v>
      </c>
    </row>
    <row r="1627" spans="1:10" x14ac:dyDescent="0.25">
      <c r="A1627" s="26"/>
      <c r="B1627" s="34">
        <f t="shared" si="25"/>
        <v>1611</v>
      </c>
      <c r="C1627" s="35" t="s">
        <v>1631</v>
      </c>
      <c r="D1627" s="36" t="str">
        <f>+"Torre de suspensión tipo S"&amp;IF(MID(C1627,3,3)="220","C",IF(MID(C1627,3,3)="138","S",""))&amp;IF(MID(C1627,10,1)="D",2,1)&amp;" (5°)Tipo S"&amp;IF(MID(C1627,3,3)="220","C",IF(MID(C1627,3,3)="138","S",""))&amp;IF(MID(C1627,10,1)="D",2,1)&amp;RIGHT(C1627,2)</f>
        <v>Torre de suspensión tipo SS2 (5°)Tipo SS2-6</v>
      </c>
      <c r="E1627" s="37" t="s">
        <v>2918</v>
      </c>
      <c r="F1627" s="38">
        <v>0</v>
      </c>
      <c r="G1627" s="39">
        <f>VLOOKUP(C1627,'[14]Resumen Peso'!$B$1:$D$65536,3,0)*$C$14</f>
        <v>6373.9165921751364</v>
      </c>
      <c r="H1627" s="46"/>
      <c r="I1627" s="41"/>
      <c r="J1627" s="42">
        <f>+VLOOKUP(C1627,'[14]Resumen Peso'!$B$1:$D$65536,3,0)</f>
        <v>4890.867723402599</v>
      </c>
    </row>
    <row r="1628" spans="1:10" x14ac:dyDescent="0.25">
      <c r="A1628" s="26"/>
      <c r="B1628" s="34">
        <f t="shared" si="25"/>
        <v>1612</v>
      </c>
      <c r="C1628" s="35" t="s">
        <v>1632</v>
      </c>
      <c r="D1628" s="36" t="str">
        <f>+"Torre de suspensión tipo S"&amp;IF(MID(C1628,3,3)="220","C",IF(MID(C1628,3,3)="138","S",""))&amp;IF(MID(C1628,10,1)="D",2,1)&amp;" (5°)Tipo S"&amp;IF(MID(C1628,3,3)="220","C",IF(MID(C1628,3,3)="138","S",""))&amp;IF(MID(C1628,10,1)="D",2,1)&amp;RIGHT(C1628,2)</f>
        <v>Torre de suspensión tipo SS2 (5°)Tipo SS2-3</v>
      </c>
      <c r="E1628" s="37" t="s">
        <v>2918</v>
      </c>
      <c r="F1628" s="38">
        <v>0</v>
      </c>
      <c r="G1628" s="39">
        <f>VLOOKUP(C1628,'[14]Resumen Peso'!$B$1:$D$65536,3,0)*$C$14</f>
        <v>7292.6793442003809</v>
      </c>
      <c r="H1628" s="46"/>
      <c r="I1628" s="41"/>
      <c r="J1628" s="42">
        <f>+VLOOKUP(C1628,'[14]Resumen Peso'!$B$1:$D$65536,3,0)</f>
        <v>5595.8576655146853</v>
      </c>
    </row>
    <row r="1629" spans="1:10" x14ac:dyDescent="0.25">
      <c r="A1629" s="26"/>
      <c r="B1629" s="34">
        <f t="shared" si="25"/>
        <v>1613</v>
      </c>
      <c r="C1629" s="35" t="s">
        <v>1633</v>
      </c>
      <c r="D1629" s="36" t="str">
        <f>+"Torre de suspensión tipo S"&amp;IF(MID(C1629,3,3)="220","C",IF(MID(C1629,3,3)="138","S",""))&amp;IF(MID(C1629,10,1)="D",2,1)&amp;" (5°)Tipo S"&amp;IF(MID(C1629,3,3)="220","C",IF(MID(C1629,3,3)="138","S",""))&amp;IF(MID(C1629,10,1)="D",2,1)&amp;RIGHT(C1629,2)</f>
        <v>Torre de suspensión tipo SS2 (5°)Tipo SS2±0</v>
      </c>
      <c r="E1629" s="37" t="s">
        <v>2918</v>
      </c>
      <c r="F1629" s="38">
        <v>0</v>
      </c>
      <c r="G1629" s="39">
        <f>VLOOKUP(C1629,'[14]Resumen Peso'!$B$1:$D$65536,3,0)*$C$14</f>
        <v>8203.2388573682583</v>
      </c>
      <c r="H1629" s="46"/>
      <c r="I1629" s="41"/>
      <c r="J1629" s="42">
        <f>+VLOOKUP(C1629,'[14]Resumen Peso'!$B$1:$D$65536,3,0)</f>
        <v>6294.5530545721995</v>
      </c>
    </row>
    <row r="1630" spans="1:10" x14ac:dyDescent="0.25">
      <c r="A1630" s="26"/>
      <c r="B1630" s="34">
        <f t="shared" si="25"/>
        <v>1614</v>
      </c>
      <c r="C1630" s="35" t="s">
        <v>1634</v>
      </c>
      <c r="D1630" s="36" t="str">
        <f>+"Torre de suspensión tipo S"&amp;IF(MID(C1630,3,3)="220","C",IF(MID(C1630,3,3)="138","S",""))&amp;IF(MID(C1630,10,1)="D",2,1)&amp;" (5°)Tipo S"&amp;IF(MID(C1630,3,3)="220","C",IF(MID(C1630,3,3)="138","S",""))&amp;IF(MID(C1630,10,1)="D",2,1)&amp;RIGHT(C1630,2)</f>
        <v>Torre de suspensión tipo SS2 (5°)Tipo SS2+3</v>
      </c>
      <c r="E1630" s="37" t="s">
        <v>2918</v>
      </c>
      <c r="F1630" s="38">
        <v>0</v>
      </c>
      <c r="G1630" s="39">
        <f>VLOOKUP(C1630,'[14]Resumen Peso'!$B$1:$D$65536,3,0)*$C$14</f>
        <v>9105.5951316787668</v>
      </c>
      <c r="H1630" s="46"/>
      <c r="I1630" s="41"/>
      <c r="J1630" s="42">
        <f>+VLOOKUP(C1630,'[14]Resumen Peso'!$B$1:$D$65536,3,0)</f>
        <v>6986.9538905751424</v>
      </c>
    </row>
    <row r="1631" spans="1:10" x14ac:dyDescent="0.25">
      <c r="A1631" s="26"/>
      <c r="B1631" s="34">
        <f t="shared" si="25"/>
        <v>1615</v>
      </c>
      <c r="C1631" s="35" t="s">
        <v>1635</v>
      </c>
      <c r="D1631" s="36" t="str">
        <f>+"Torre de suspensión tipo S"&amp;IF(MID(C1631,3,3)="220","C",IF(MID(C1631,3,3)="138","S",""))&amp;IF(MID(C1631,10,1)="D",2,1)&amp;" (5°)Tipo S"&amp;IF(MID(C1631,3,3)="220","C",IF(MID(C1631,3,3)="138","S",""))&amp;IF(MID(C1631,10,1)="D",2,1)&amp;RIGHT(C1631,2)</f>
        <v>Torre de suspensión tipo SS2 (5°)Tipo SS2+6</v>
      </c>
      <c r="E1631" s="37" t="s">
        <v>2918</v>
      </c>
      <c r="F1631" s="38">
        <v>0</v>
      </c>
      <c r="G1631" s="39">
        <f>VLOOKUP(C1631,'[14]Resumen Peso'!$B$1:$D$65536,3,0)*$C$14</f>
        <v>10007.951405989275</v>
      </c>
      <c r="H1631" s="46"/>
      <c r="I1631" s="41"/>
      <c r="J1631" s="42">
        <f>+VLOOKUP(C1631,'[14]Resumen Peso'!$B$1:$D$65536,3,0)</f>
        <v>7679.3547265780835</v>
      </c>
    </row>
    <row r="1632" spans="1:10" x14ac:dyDescent="0.25">
      <c r="A1632" s="26"/>
      <c r="B1632" s="34">
        <f t="shared" si="25"/>
        <v>1616</v>
      </c>
      <c r="C1632" s="35" t="s">
        <v>1636</v>
      </c>
      <c r="D1632" s="36" t="str">
        <f>+"Torre de ángulo menor tipo A"&amp;IF(MID(C1632,3,3)="220","C",IF(MID(C1632,3,3)="138","S",""))&amp;IF(MID(C1632,10,1)="D",2,1)&amp;" (30°)Tipo A"&amp;IF(MID(C1632,3,3)="220","C",IF(MID(C1632,3,3)="138","S",""))&amp;IF(MID(C1632,10,1)="D",2,1)&amp;RIGHT(C1632,2)</f>
        <v>Torre de ángulo menor tipo AS2 (30°)Tipo AS2-3</v>
      </c>
      <c r="E1632" s="37" t="s">
        <v>2918</v>
      </c>
      <c r="F1632" s="38">
        <v>0</v>
      </c>
      <c r="G1632" s="39">
        <f>VLOOKUP(C1632,'[14]Resumen Peso'!$B$1:$D$65536,3,0)*$C$14</f>
        <v>11219.717443522</v>
      </c>
      <c r="H1632" s="46"/>
      <c r="I1632" s="41"/>
      <c r="J1632" s="42">
        <f>+VLOOKUP(C1632,'[14]Resumen Peso'!$B$1:$D$65536,3,0)</f>
        <v>8609.1735146933806</v>
      </c>
    </row>
    <row r="1633" spans="1:10" x14ac:dyDescent="0.25">
      <c r="A1633" s="26"/>
      <c r="B1633" s="34">
        <f t="shared" si="25"/>
        <v>1617</v>
      </c>
      <c r="C1633" s="35" t="s">
        <v>1637</v>
      </c>
      <c r="D1633" s="36" t="str">
        <f>+"Torre de ángulo menor tipo A"&amp;IF(MID(C1633,3,3)="220","C",IF(MID(C1633,3,3)="138","S",""))&amp;IF(MID(C1633,10,1)="D",2,1)&amp;" (30°)Tipo A"&amp;IF(MID(C1633,3,3)="220","C",IF(MID(C1633,3,3)="138","S",""))&amp;IF(MID(C1633,10,1)="D",2,1)&amp;RIGHT(C1633,2)</f>
        <v>Torre de ángulo menor tipo AS2 (30°)Tipo AS2±0</v>
      </c>
      <c r="E1633" s="37" t="s">
        <v>2918</v>
      </c>
      <c r="F1633" s="38">
        <v>0</v>
      </c>
      <c r="G1633" s="39">
        <f>VLOOKUP(C1633,'[14]Resumen Peso'!$B$1:$D$65536,3,0)*$C$14</f>
        <v>12452.516585485017</v>
      </c>
      <c r="H1633" s="46"/>
      <c r="I1633" s="41"/>
      <c r="J1633" s="42">
        <f>+VLOOKUP(C1633,'[14]Resumen Peso'!$B$1:$D$65536,3,0)</f>
        <v>9555.1315368405994</v>
      </c>
    </row>
    <row r="1634" spans="1:10" x14ac:dyDescent="0.25">
      <c r="A1634" s="26"/>
      <c r="B1634" s="34">
        <f t="shared" si="25"/>
        <v>1618</v>
      </c>
      <c r="C1634" s="35" t="s">
        <v>1638</v>
      </c>
      <c r="D1634" s="36" t="str">
        <f>+"Torre de ángulo menor tipo A"&amp;IF(MID(C1634,3,3)="220","C",IF(MID(C1634,3,3)="138","S",""))&amp;IF(MID(C1634,10,1)="D",2,1)&amp;" (30°)Tipo A"&amp;IF(MID(C1634,3,3)="220","C",IF(MID(C1634,3,3)="138","S",""))&amp;IF(MID(C1634,10,1)="D",2,1)&amp;RIGHT(C1634,2)</f>
        <v>Torre de ángulo menor tipo AS2 (30°)Tipo AS2+3</v>
      </c>
      <c r="E1634" s="37" t="s">
        <v>2918</v>
      </c>
      <c r="F1634" s="38">
        <v>0</v>
      </c>
      <c r="G1634" s="39">
        <f>VLOOKUP(C1634,'[14]Resumen Peso'!$B$1:$D$65536,3,0)*$C$14</f>
        <v>13685.315727448033</v>
      </c>
      <c r="H1634" s="46"/>
      <c r="I1634" s="41"/>
      <c r="J1634" s="42">
        <f>+VLOOKUP(C1634,'[14]Resumen Peso'!$B$1:$D$65536,3,0)</f>
        <v>10501.089558987818</v>
      </c>
    </row>
    <row r="1635" spans="1:10" x14ac:dyDescent="0.25">
      <c r="A1635" s="26"/>
      <c r="B1635" s="34">
        <f t="shared" si="25"/>
        <v>1619</v>
      </c>
      <c r="C1635" s="35" t="s">
        <v>1639</v>
      </c>
      <c r="D1635" s="36" t="str">
        <f>+"Torre de ángulo mayor tipo B"&amp;IF(MID(C1635,3,3)="220","C",IF(MID(C1635,3,3)="138","S",""))&amp;IF(MID(C1635,10,1)="D",2,1)&amp;" (65°)Tipo B"&amp;IF(MID(C1635,3,3)="220","C",IF(MID(C1635,3,3)="138","S",""))&amp;IF(MID(C1635,10,1)="D",2,1)&amp;RIGHT(C1635,2)</f>
        <v>Torre de ángulo mayor tipo BS2 (65°)Tipo BS2-3</v>
      </c>
      <c r="E1635" s="37" t="s">
        <v>2918</v>
      </c>
      <c r="F1635" s="38">
        <v>0</v>
      </c>
      <c r="G1635" s="39">
        <f>VLOOKUP(C1635,'[14]Resumen Peso'!$B$1:$D$65536,3,0)*$C$14</f>
        <v>15140.91529615855</v>
      </c>
      <c r="H1635" s="46"/>
      <c r="I1635" s="41"/>
      <c r="J1635" s="42">
        <f>+VLOOKUP(C1635,'[14]Resumen Peso'!$B$1:$D$65536,3,0)</f>
        <v>11618.007994592192</v>
      </c>
    </row>
    <row r="1636" spans="1:10" x14ac:dyDescent="0.25">
      <c r="A1636" s="26"/>
      <c r="B1636" s="34">
        <f t="shared" si="25"/>
        <v>1620</v>
      </c>
      <c r="C1636" s="35" t="s">
        <v>1640</v>
      </c>
      <c r="D1636" s="36" t="str">
        <f>+"Torre de ángulo mayor tipo B"&amp;IF(MID(C1636,3,3)="220","C",IF(MID(C1636,3,3)="138","S",""))&amp;IF(MID(C1636,10,1)="D",2,1)&amp;" (65°)Tipo B"&amp;IF(MID(C1636,3,3)="220","C",IF(MID(C1636,3,3)="138","S",""))&amp;IF(MID(C1636,10,1)="D",2,1)&amp;RIGHT(C1636,2)</f>
        <v>Torre de ángulo mayor tipo BS2 (65°)Tipo BS2±0</v>
      </c>
      <c r="E1636" s="37" t="s">
        <v>2918</v>
      </c>
      <c r="F1636" s="38">
        <v>0</v>
      </c>
      <c r="G1636" s="39">
        <f>VLOOKUP(C1636,'[14]Resumen Peso'!$B$1:$D$65536,3,0)*$C$14</f>
        <v>16860.707456746713</v>
      </c>
      <c r="H1636" s="46"/>
      <c r="I1636" s="41"/>
      <c r="J1636" s="42">
        <f>+VLOOKUP(C1636,'[14]Resumen Peso'!$B$1:$D$65536,3,0)</f>
        <v>12937.648100882172</v>
      </c>
    </row>
    <row r="1637" spans="1:10" x14ac:dyDescent="0.25">
      <c r="A1637" s="26"/>
      <c r="B1637" s="34">
        <f t="shared" si="25"/>
        <v>1621</v>
      </c>
      <c r="C1637" s="35" t="s">
        <v>1641</v>
      </c>
      <c r="D1637" s="36" t="str">
        <f>+"Torre de ángulo mayor tipo B"&amp;IF(MID(C1637,3,3)="220","C",IF(MID(C1637,3,3)="138","S",""))&amp;IF(MID(C1637,10,1)="D",2,1)&amp;" (65°)Tipo B"&amp;IF(MID(C1637,3,3)="220","C",IF(MID(C1637,3,3)="138","S",""))&amp;IF(MID(C1637,10,1)="D",2,1)&amp;RIGHT(C1637,2)</f>
        <v>Torre de ángulo mayor tipo BS2 (65°)Tipo BS2+3</v>
      </c>
      <c r="E1637" s="37" t="s">
        <v>2918</v>
      </c>
      <c r="F1637" s="38">
        <v>0</v>
      </c>
      <c r="G1637" s="39">
        <f>VLOOKUP(C1637,'[14]Resumen Peso'!$B$1:$D$65536,3,0)*$C$14</f>
        <v>18883.992351556321</v>
      </c>
      <c r="H1637" s="46"/>
      <c r="I1637" s="41"/>
      <c r="J1637" s="42">
        <f>+VLOOKUP(C1637,'[14]Resumen Peso'!$B$1:$D$65536,3,0)</f>
        <v>14490.165872988035</v>
      </c>
    </row>
    <row r="1638" spans="1:10" x14ac:dyDescent="0.25">
      <c r="A1638" s="26"/>
      <c r="B1638" s="34">
        <f t="shared" si="25"/>
        <v>1622</v>
      </c>
      <c r="C1638" s="35" t="s">
        <v>1642</v>
      </c>
      <c r="D1638" s="36" t="str">
        <f>+"Torre de anclaje, retención intermedia y terminal (15°) Tipo R"&amp;IF(MID(C1638,3,3)="220","C",IF(MID(C1638,3,3)="138","S",""))&amp;IF(MID(C1638,10,1)="D",2,1)&amp;RIGHT(C1638,2)</f>
        <v>Torre de anclaje, retención intermedia y terminal (15°) Tipo RS2-3</v>
      </c>
      <c r="E1638" s="37" t="s">
        <v>2918</v>
      </c>
      <c r="F1638" s="38">
        <v>0</v>
      </c>
      <c r="G1638" s="39">
        <f>VLOOKUP(C1638,'[14]Resumen Peso'!$B$1:$D$65536,3,0)*$C$14</f>
        <v>19494.906364836625</v>
      </c>
      <c r="H1638" s="46"/>
      <c r="I1638" s="41"/>
      <c r="J1638" s="42">
        <f>+VLOOKUP(C1638,'[14]Resumen Peso'!$B$1:$D$65536,3,0)</f>
        <v>14958.935676627298</v>
      </c>
    </row>
    <row r="1639" spans="1:10" x14ac:dyDescent="0.25">
      <c r="A1639" s="26"/>
      <c r="B1639" s="34">
        <f t="shared" si="25"/>
        <v>1623</v>
      </c>
      <c r="C1639" s="35" t="s">
        <v>1643</v>
      </c>
      <c r="D1639" s="36" t="str">
        <f>+"Torre de anclaje, retención intermedia y terminal (15°) Tipo R"&amp;IF(MID(C1639,3,3)="220","C",IF(MID(C1639,3,3)="138","S",""))&amp;IF(MID(C1639,10,1)="D",2,1)&amp;RIGHT(C1639,2)</f>
        <v>Torre de anclaje, retención intermedia y terminal (15°) Tipo RS2±0</v>
      </c>
      <c r="E1639" s="37" t="s">
        <v>2918</v>
      </c>
      <c r="F1639" s="38">
        <v>0</v>
      </c>
      <c r="G1639" s="39">
        <f>VLOOKUP(C1639,'[14]Resumen Peso'!$B$1:$D$65536,3,0)*$C$14</f>
        <v>21733.451911746513</v>
      </c>
      <c r="H1639" s="46"/>
      <c r="I1639" s="41"/>
      <c r="J1639" s="42">
        <f>+VLOOKUP(C1639,'[14]Resumen Peso'!$B$1:$D$65536,3,0)</f>
        <v>16676.62840203712</v>
      </c>
    </row>
    <row r="1640" spans="1:10" x14ac:dyDescent="0.25">
      <c r="A1640" s="26"/>
      <c r="B1640" s="34">
        <f t="shared" si="25"/>
        <v>1624</v>
      </c>
      <c r="C1640" s="35" t="s">
        <v>1644</v>
      </c>
      <c r="D1640" s="36" t="str">
        <f>+"Torre de anclaje, retención intermedia y terminal (15°) Tipo R"&amp;IF(MID(C1640,3,3)="220","C",IF(MID(C1640,3,3)="138","S",""))&amp;IF(MID(C1640,10,1)="D",2,1)&amp;RIGHT(C1640,2)</f>
        <v>Torre de anclaje, retención intermedia y terminal (15°) Tipo RS2+3</v>
      </c>
      <c r="E1640" s="37" t="s">
        <v>2918</v>
      </c>
      <c r="F1640" s="38">
        <v>0</v>
      </c>
      <c r="G1640" s="39">
        <f>VLOOKUP(C1640,'[14]Resumen Peso'!$B$1:$D$65536,3,0)*$C$14</f>
        <v>23971.997458656402</v>
      </c>
      <c r="H1640" s="46"/>
      <c r="I1640" s="41"/>
      <c r="J1640" s="42">
        <f>+VLOOKUP(C1640,'[14]Resumen Peso'!$B$1:$D$65536,3,0)</f>
        <v>18394.321127446943</v>
      </c>
    </row>
    <row r="1641" spans="1:10" x14ac:dyDescent="0.25">
      <c r="A1641" s="26"/>
      <c r="B1641" s="34">
        <f t="shared" si="25"/>
        <v>1625</v>
      </c>
      <c r="C1641" s="35" t="s">
        <v>1645</v>
      </c>
      <c r="D1641" s="36" t="str">
        <f>+"Torre de suspensión tipo S"&amp;IF(MID(C1641,3,3)="220","C",IF(MID(C1641,3,3)="138","S",""))&amp;IF(MID(C1641,10,1)="D",2,1)&amp;" (5°)Tipo S"&amp;IF(MID(C1641,3,3)="220","C",IF(MID(C1641,3,3)="138","S",""))&amp;IF(MID(C1641,10,1)="D",2,1)&amp;RIGHT(C1641,2)</f>
        <v>Torre de suspensión tipo SS2 (5°)Tipo SS2-6</v>
      </c>
      <c r="E1641" s="37" t="s">
        <v>2918</v>
      </c>
      <c r="F1641" s="38">
        <v>0</v>
      </c>
      <c r="G1641" s="39">
        <f>VLOOKUP(C1641,'[14]Resumen Peso'!$B$1:$D$65536,3,0)*$C$14</f>
        <v>6284.2250278014981</v>
      </c>
      <c r="H1641" s="46"/>
      <c r="I1641" s="41"/>
      <c r="J1641" s="42">
        <f>+VLOOKUP(C1641,'[14]Resumen Peso'!$B$1:$D$65536,3,0)</f>
        <v>4822.045113173428</v>
      </c>
    </row>
    <row r="1642" spans="1:10" x14ac:dyDescent="0.25">
      <c r="A1642" s="26"/>
      <c r="B1642" s="34">
        <f t="shared" si="25"/>
        <v>1626</v>
      </c>
      <c r="C1642" s="35" t="s">
        <v>1646</v>
      </c>
      <c r="D1642" s="36" t="str">
        <f>+"Torre de suspensión tipo S"&amp;IF(MID(C1642,3,3)="220","C",IF(MID(C1642,3,3)="138","S",""))&amp;IF(MID(C1642,10,1)="D",2,1)&amp;" (5°)Tipo S"&amp;IF(MID(C1642,3,3)="220","C",IF(MID(C1642,3,3)="138","S",""))&amp;IF(MID(C1642,10,1)="D",2,1)&amp;RIGHT(C1642,2)</f>
        <v>Torre de suspensión tipo SS2 (5°)Tipo SS2-3</v>
      </c>
      <c r="E1642" s="37" t="s">
        <v>2918</v>
      </c>
      <c r="F1642" s="38">
        <v>0</v>
      </c>
      <c r="G1642" s="39">
        <f>VLOOKUP(C1642,'[14]Resumen Peso'!$B$1:$D$65536,3,0)*$C$14</f>
        <v>7190.0592660431548</v>
      </c>
      <c r="H1642" s="46"/>
      <c r="I1642" s="41"/>
      <c r="J1642" s="42">
        <f>+VLOOKUP(C1642,'[14]Resumen Peso'!$B$1:$D$65536,3,0)</f>
        <v>5517.1146790362645</v>
      </c>
    </row>
    <row r="1643" spans="1:10" x14ac:dyDescent="0.25">
      <c r="A1643" s="26"/>
      <c r="B1643" s="34">
        <f t="shared" si="25"/>
        <v>1627</v>
      </c>
      <c r="C1643" s="35" t="s">
        <v>1647</v>
      </c>
      <c r="D1643" s="36" t="str">
        <f>+"Torre de suspensión tipo S"&amp;IF(MID(C1643,3,3)="220","C",IF(MID(C1643,3,3)="138","S",""))&amp;IF(MID(C1643,10,1)="D",2,1)&amp;" (5°)Tipo S"&amp;IF(MID(C1643,3,3)="220","C",IF(MID(C1643,3,3)="138","S",""))&amp;IF(MID(C1643,10,1)="D",2,1)&amp;RIGHT(C1643,2)</f>
        <v>Torre de suspensión tipo SS2 (5°)Tipo SS2±0</v>
      </c>
      <c r="E1643" s="37" t="s">
        <v>2918</v>
      </c>
      <c r="F1643" s="38">
        <v>0</v>
      </c>
      <c r="G1643" s="39">
        <f>VLOOKUP(C1643,'[14]Resumen Peso'!$B$1:$D$65536,3,0)*$C$14</f>
        <v>8087.8056985862258</v>
      </c>
      <c r="H1643" s="46"/>
      <c r="I1643" s="41"/>
      <c r="J1643" s="42">
        <f>+VLOOKUP(C1643,'[14]Resumen Peso'!$B$1:$D$65536,3,0)</f>
        <v>6205.9782666324681</v>
      </c>
    </row>
    <row r="1644" spans="1:10" x14ac:dyDescent="0.25">
      <c r="A1644" s="26"/>
      <c r="B1644" s="34">
        <f t="shared" si="25"/>
        <v>1628</v>
      </c>
      <c r="C1644" s="35" t="s">
        <v>1648</v>
      </c>
      <c r="D1644" s="36" t="str">
        <f>+"Torre de suspensión tipo S"&amp;IF(MID(C1644,3,3)="220","C",IF(MID(C1644,3,3)="138","S",""))&amp;IF(MID(C1644,10,1)="D",2,1)&amp;" (5°)Tipo S"&amp;IF(MID(C1644,3,3)="220","C",IF(MID(C1644,3,3)="138","S",""))&amp;IF(MID(C1644,10,1)="D",2,1)&amp;RIGHT(C1644,2)</f>
        <v>Torre de suspensión tipo SS2 (5°)Tipo SS2+3</v>
      </c>
      <c r="E1644" s="37" t="s">
        <v>2918</v>
      </c>
      <c r="F1644" s="38">
        <v>0</v>
      </c>
      <c r="G1644" s="39">
        <f>VLOOKUP(C1644,'[14]Resumen Peso'!$B$1:$D$65536,3,0)*$C$14</f>
        <v>8977.4643254307121</v>
      </c>
      <c r="H1644" s="46"/>
      <c r="I1644" s="41"/>
      <c r="J1644" s="42">
        <f>+VLOOKUP(C1644,'[14]Resumen Peso'!$B$1:$D$65536,3,0)</f>
        <v>6888.6358759620407</v>
      </c>
    </row>
    <row r="1645" spans="1:10" x14ac:dyDescent="0.25">
      <c r="A1645" s="26"/>
      <c r="B1645" s="34">
        <f t="shared" si="25"/>
        <v>1629</v>
      </c>
      <c r="C1645" s="35" t="s">
        <v>1649</v>
      </c>
      <c r="D1645" s="36" t="str">
        <f>+"Torre de suspensión tipo S"&amp;IF(MID(C1645,3,3)="220","C",IF(MID(C1645,3,3)="138","S",""))&amp;IF(MID(C1645,10,1)="D",2,1)&amp;" (5°)Tipo S"&amp;IF(MID(C1645,3,3)="220","C",IF(MID(C1645,3,3)="138","S",""))&amp;IF(MID(C1645,10,1)="D",2,1)&amp;RIGHT(C1645,2)</f>
        <v>Torre de suspensión tipo SS2 (5°)Tipo SS2+6</v>
      </c>
      <c r="E1645" s="37" t="s">
        <v>2918</v>
      </c>
      <c r="F1645" s="38">
        <v>0</v>
      </c>
      <c r="G1645" s="39">
        <f>VLOOKUP(C1645,'[14]Resumen Peso'!$B$1:$D$65536,3,0)*$C$14</f>
        <v>9867.1229522751946</v>
      </c>
      <c r="H1645" s="46"/>
      <c r="I1645" s="41"/>
      <c r="J1645" s="42">
        <f>+VLOOKUP(C1645,'[14]Resumen Peso'!$B$1:$D$65536,3,0)</f>
        <v>7571.2934852916105</v>
      </c>
    </row>
    <row r="1646" spans="1:10" x14ac:dyDescent="0.25">
      <c r="A1646" s="26"/>
      <c r="B1646" s="34">
        <f t="shared" si="25"/>
        <v>1630</v>
      </c>
      <c r="C1646" s="35" t="s">
        <v>1650</v>
      </c>
      <c r="D1646" s="36" t="str">
        <f>+"Torre de ángulo menor tipo A"&amp;IF(MID(C1646,3,3)="220","C",IF(MID(C1646,3,3)="138","S",""))&amp;IF(MID(C1646,10,1)="D",2,1)&amp;" (30°)Tipo A"&amp;IF(MID(C1646,3,3)="220","C",IF(MID(C1646,3,3)="138","S",""))&amp;IF(MID(C1646,10,1)="D",2,1)&amp;RIGHT(C1646,2)</f>
        <v>Torre de ángulo menor tipo AS2 (30°)Tipo AS2-3</v>
      </c>
      <c r="E1646" s="37" t="s">
        <v>2918</v>
      </c>
      <c r="F1646" s="38">
        <v>0</v>
      </c>
      <c r="G1646" s="39">
        <f>VLOOKUP(C1646,'[14]Resumen Peso'!$B$1:$D$65536,3,0)*$C$14</f>
        <v>11061.837434458956</v>
      </c>
      <c r="H1646" s="46"/>
      <c r="I1646" s="41"/>
      <c r="J1646" s="42">
        <f>+VLOOKUP(C1646,'[14]Resumen Peso'!$B$1:$D$65536,3,0)</f>
        <v>8488.0281828820262</v>
      </c>
    </row>
    <row r="1647" spans="1:10" x14ac:dyDescent="0.25">
      <c r="A1647" s="26"/>
      <c r="B1647" s="34">
        <f t="shared" si="25"/>
        <v>1631</v>
      </c>
      <c r="C1647" s="35" t="s">
        <v>1651</v>
      </c>
      <c r="D1647" s="36" t="str">
        <f>+"Torre de ángulo menor tipo A"&amp;IF(MID(C1647,3,3)="220","C",IF(MID(C1647,3,3)="138","S",""))&amp;IF(MID(C1647,10,1)="D",2,1)&amp;" (30°)Tipo A"&amp;IF(MID(C1647,3,3)="220","C",IF(MID(C1647,3,3)="138","S",""))&amp;IF(MID(C1647,10,1)="D",2,1)&amp;RIGHT(C1647,2)</f>
        <v>Torre de ángulo menor tipo AS2 (30°)Tipo AS2±0</v>
      </c>
      <c r="E1647" s="37" t="s">
        <v>2918</v>
      </c>
      <c r="F1647" s="38">
        <v>0</v>
      </c>
      <c r="G1647" s="39">
        <f>VLOOKUP(C1647,'[14]Resumen Peso'!$B$1:$D$65536,3,0)*$C$14</f>
        <v>12277.28905045389</v>
      </c>
      <c r="H1647" s="46"/>
      <c r="I1647" s="41"/>
      <c r="J1647" s="42">
        <f>+VLOOKUP(C1647,'[14]Resumen Peso'!$B$1:$D$65536,3,0)</f>
        <v>9420.6750087480868</v>
      </c>
    </row>
    <row r="1648" spans="1:10" x14ac:dyDescent="0.25">
      <c r="A1648" s="26"/>
      <c r="B1648" s="34">
        <f t="shared" si="25"/>
        <v>1632</v>
      </c>
      <c r="C1648" s="35" t="s">
        <v>1652</v>
      </c>
      <c r="D1648" s="36" t="str">
        <f>+"Torre de ángulo menor tipo A"&amp;IF(MID(C1648,3,3)="220","C",IF(MID(C1648,3,3)="138","S",""))&amp;IF(MID(C1648,10,1)="D",2,1)&amp;" (30°)Tipo A"&amp;IF(MID(C1648,3,3)="220","C",IF(MID(C1648,3,3)="138","S",""))&amp;IF(MID(C1648,10,1)="D",2,1)&amp;RIGHT(C1648,2)</f>
        <v>Torre de ángulo menor tipo AS2 (30°)Tipo AS2+3</v>
      </c>
      <c r="E1648" s="37" t="s">
        <v>2918</v>
      </c>
      <c r="F1648" s="38">
        <v>0</v>
      </c>
      <c r="G1648" s="39">
        <f>VLOOKUP(C1648,'[14]Resumen Peso'!$B$1:$D$65536,3,0)*$C$14</f>
        <v>13492.740666448826</v>
      </c>
      <c r="H1648" s="46"/>
      <c r="I1648" s="41"/>
      <c r="J1648" s="42">
        <f>+VLOOKUP(C1648,'[14]Resumen Peso'!$B$1:$D$65536,3,0)</f>
        <v>10353.321834614148</v>
      </c>
    </row>
    <row r="1649" spans="1:10" x14ac:dyDescent="0.25">
      <c r="A1649" s="26"/>
      <c r="B1649" s="34">
        <f t="shared" si="25"/>
        <v>1633</v>
      </c>
      <c r="C1649" s="35" t="s">
        <v>1653</v>
      </c>
      <c r="D1649" s="36" t="str">
        <f>+"Torre de ángulo mayor tipo B"&amp;IF(MID(C1649,3,3)="220","C",IF(MID(C1649,3,3)="138","S",""))&amp;IF(MID(C1649,10,1)="D",2,1)&amp;" (65°)Tipo B"&amp;IF(MID(C1649,3,3)="220","C",IF(MID(C1649,3,3)="138","S",""))&amp;IF(MID(C1649,10,1)="D",2,1)&amp;RIGHT(C1649,2)</f>
        <v>Torre de ángulo mayor tipo BS2 (65°)Tipo BS2-3</v>
      </c>
      <c r="E1649" s="37" t="s">
        <v>2918</v>
      </c>
      <c r="F1649" s="38">
        <v>0</v>
      </c>
      <c r="G1649" s="39">
        <f>VLOOKUP(C1649,'[14]Resumen Peso'!$B$1:$D$65536,3,0)*$C$14</f>
        <v>14927.857538134484</v>
      </c>
      <c r="H1649" s="46"/>
      <c r="I1649" s="41"/>
      <c r="J1649" s="42">
        <f>+VLOOKUP(C1649,'[14]Resumen Peso'!$B$1:$D$65536,3,0)</f>
        <v>11454.52337773673</v>
      </c>
    </row>
    <row r="1650" spans="1:10" x14ac:dyDescent="0.25">
      <c r="A1650" s="26"/>
      <c r="B1650" s="34">
        <f t="shared" si="25"/>
        <v>1634</v>
      </c>
      <c r="C1650" s="35" t="s">
        <v>1654</v>
      </c>
      <c r="D1650" s="36" t="str">
        <f>+"Torre de ángulo mayor tipo B"&amp;IF(MID(C1650,3,3)="220","C",IF(MID(C1650,3,3)="138","S",""))&amp;IF(MID(C1650,10,1)="D",2,1)&amp;" (65°)Tipo B"&amp;IF(MID(C1650,3,3)="220","C",IF(MID(C1650,3,3)="138","S",""))&amp;IF(MID(C1650,10,1)="D",2,1)&amp;RIGHT(C1650,2)</f>
        <v>Torre de ángulo mayor tipo BS2 (65°)Tipo BS2±0</v>
      </c>
      <c r="E1650" s="37" t="s">
        <v>2918</v>
      </c>
      <c r="F1650" s="38">
        <v>0</v>
      </c>
      <c r="G1650" s="39">
        <f>VLOOKUP(C1650,'[14]Resumen Peso'!$B$1:$D$65536,3,0)*$C$14</f>
        <v>16623.449374314569</v>
      </c>
      <c r="H1650" s="46"/>
      <c r="I1650" s="41"/>
      <c r="J1650" s="42">
        <f>+VLOOKUP(C1650,'[14]Resumen Peso'!$B$1:$D$65536,3,0)</f>
        <v>12755.59396184491</v>
      </c>
    </row>
    <row r="1651" spans="1:10" x14ac:dyDescent="0.25">
      <c r="A1651" s="26"/>
      <c r="B1651" s="34">
        <f t="shared" si="25"/>
        <v>1635</v>
      </c>
      <c r="C1651" s="35" t="s">
        <v>1655</v>
      </c>
      <c r="D1651" s="36" t="str">
        <f>+"Torre de ángulo mayor tipo B"&amp;IF(MID(C1651,3,3)="220","C",IF(MID(C1651,3,3)="138","S",""))&amp;IF(MID(C1651,10,1)="D",2,1)&amp;" (65°)Tipo B"&amp;IF(MID(C1651,3,3)="220","C",IF(MID(C1651,3,3)="138","S",""))&amp;IF(MID(C1651,10,1)="D",2,1)&amp;RIGHT(C1651,2)</f>
        <v>Torre de ángulo mayor tipo BS2 (65°)Tipo BS2+3</v>
      </c>
      <c r="E1651" s="37" t="s">
        <v>2918</v>
      </c>
      <c r="F1651" s="38">
        <v>0</v>
      </c>
      <c r="G1651" s="39">
        <f>VLOOKUP(C1651,'[14]Resumen Peso'!$B$1:$D$65536,3,0)*$C$14</f>
        <v>18618.26329923232</v>
      </c>
      <c r="H1651" s="46"/>
      <c r="I1651" s="41"/>
      <c r="J1651" s="42">
        <f>+VLOOKUP(C1651,'[14]Resumen Peso'!$B$1:$D$65536,3,0)</f>
        <v>14286.265237266301</v>
      </c>
    </row>
    <row r="1652" spans="1:10" x14ac:dyDescent="0.25">
      <c r="A1652" s="26"/>
      <c r="B1652" s="34">
        <f t="shared" si="25"/>
        <v>1636</v>
      </c>
      <c r="C1652" s="35" t="s">
        <v>1656</v>
      </c>
      <c r="D1652" s="36" t="str">
        <f>+"Torre de anclaje, retención intermedia y terminal (15°) Tipo R"&amp;IF(MID(C1652,3,3)="220","C",IF(MID(C1652,3,3)="138","S",""))&amp;IF(MID(C1652,10,1)="D",2,1)&amp;RIGHT(C1652,2)</f>
        <v>Torre de anclaje, retención intermedia y terminal (15°) Tipo RS2-3</v>
      </c>
      <c r="E1652" s="37" t="s">
        <v>2918</v>
      </c>
      <c r="F1652" s="38">
        <v>0</v>
      </c>
      <c r="G1652" s="39">
        <f>VLOOKUP(C1652,'[14]Resumen Peso'!$B$1:$D$65536,3,0)*$C$14</f>
        <v>19220.580740411853</v>
      </c>
      <c r="H1652" s="46"/>
      <c r="I1652" s="41"/>
      <c r="J1652" s="42">
        <f>+VLOOKUP(C1652,'[14]Resumen Peso'!$B$1:$D$65536,3,0)</f>
        <v>14748.438673285824</v>
      </c>
    </row>
    <row r="1653" spans="1:10" x14ac:dyDescent="0.25">
      <c r="A1653" s="26"/>
      <c r="B1653" s="34">
        <f t="shared" si="25"/>
        <v>1637</v>
      </c>
      <c r="C1653" s="35" t="s">
        <v>1657</v>
      </c>
      <c r="D1653" s="36" t="str">
        <f>+"Torre de anclaje, retención intermedia y terminal (15°) Tipo R"&amp;IF(MID(C1653,3,3)="220","C",IF(MID(C1653,3,3)="138","S",""))&amp;IF(MID(C1653,10,1)="D",2,1)&amp;RIGHT(C1653,2)</f>
        <v>Torre de anclaje, retención intermedia y terminal (15°) Tipo RS2±0</v>
      </c>
      <c r="E1653" s="37" t="s">
        <v>2918</v>
      </c>
      <c r="F1653" s="38">
        <v>0</v>
      </c>
      <c r="G1653" s="39">
        <f>VLOOKUP(C1653,'[14]Resumen Peso'!$B$1:$D$65536,3,0)*$C$14</f>
        <v>21427.626243491475</v>
      </c>
      <c r="H1653" s="46"/>
      <c r="I1653" s="41"/>
      <c r="J1653" s="42">
        <f>+VLOOKUP(C1653,'[14]Resumen Peso'!$B$1:$D$65536,3,0)</f>
        <v>16441.960616818087</v>
      </c>
    </row>
    <row r="1654" spans="1:10" x14ac:dyDescent="0.25">
      <c r="A1654" s="26"/>
      <c r="B1654" s="34">
        <f t="shared" si="25"/>
        <v>1638</v>
      </c>
      <c r="C1654" s="35" t="s">
        <v>1658</v>
      </c>
      <c r="D1654" s="36" t="str">
        <f>+"Torre de anclaje, retención intermedia y terminal (15°) Tipo R"&amp;IF(MID(C1654,3,3)="220","C",IF(MID(C1654,3,3)="138","S",""))&amp;IF(MID(C1654,10,1)="D",2,1)&amp;RIGHT(C1654,2)</f>
        <v>Torre de anclaje, retención intermedia y terminal (15°) Tipo RS2+3</v>
      </c>
      <c r="E1654" s="37" t="s">
        <v>2918</v>
      </c>
      <c r="F1654" s="38">
        <v>0</v>
      </c>
      <c r="G1654" s="39">
        <f>VLOOKUP(C1654,'[14]Resumen Peso'!$B$1:$D$65536,3,0)*$C$14</f>
        <v>23634.671746571097</v>
      </c>
      <c r="H1654" s="46"/>
      <c r="I1654" s="41"/>
      <c r="J1654" s="42">
        <f>+VLOOKUP(C1654,'[14]Resumen Peso'!$B$1:$D$65536,3,0)</f>
        <v>18135.482560350349</v>
      </c>
    </row>
    <row r="1655" spans="1:10" x14ac:dyDescent="0.25">
      <c r="A1655" s="26"/>
      <c r="B1655" s="34">
        <f t="shared" si="25"/>
        <v>1639</v>
      </c>
      <c r="C1655" s="35" t="s">
        <v>1659</v>
      </c>
      <c r="D1655" s="36" t="str">
        <f>+"Torre de suspensión tipo S"&amp;IF(MID(C1655,3,3)="220","C",IF(MID(C1655,3,3)="138","S",""))&amp;IF(MID(C1655,10,1)="D",2,1)&amp;" (5°)Tipo S"&amp;IF(MID(C1655,3,3)="220","C",IF(MID(C1655,3,3)="138","S",""))&amp;IF(MID(C1655,10,1)="D",2,1)&amp;RIGHT(C1655,2)</f>
        <v>Torre de suspensión tipo SS2 (5°)Tipo SS2-6</v>
      </c>
      <c r="E1655" s="37" t="s">
        <v>2918</v>
      </c>
      <c r="F1655" s="38">
        <v>0</v>
      </c>
      <c r="G1655" s="39">
        <f>VLOOKUP(C1655,'[14]Resumen Peso'!$B$1:$D$65536,3,0)*$C$14</f>
        <v>5951.8073935889561</v>
      </c>
      <c r="H1655" s="46"/>
      <c r="I1655" s="41"/>
      <c r="J1655" s="42">
        <f>+VLOOKUP(C1655,'[14]Resumen Peso'!$B$1:$D$65536,3,0)</f>
        <v>4566.9726386048278</v>
      </c>
    </row>
    <row r="1656" spans="1:10" x14ac:dyDescent="0.25">
      <c r="A1656" s="26"/>
      <c r="B1656" s="34">
        <f t="shared" si="25"/>
        <v>1640</v>
      </c>
      <c r="C1656" s="35" t="s">
        <v>1660</v>
      </c>
      <c r="D1656" s="36" t="str">
        <f>+"Torre de suspensión tipo S"&amp;IF(MID(C1656,3,3)="220","C",IF(MID(C1656,3,3)="138","S",""))&amp;IF(MID(C1656,10,1)="D",2,1)&amp;" (5°)Tipo S"&amp;IF(MID(C1656,3,3)="220","C",IF(MID(C1656,3,3)="138","S",""))&amp;IF(MID(C1656,10,1)="D",2,1)&amp;RIGHT(C1656,2)</f>
        <v>Torre de suspensión tipo SS2 (5°)Tipo SS2-3</v>
      </c>
      <c r="E1656" s="37" t="s">
        <v>2918</v>
      </c>
      <c r="F1656" s="38">
        <v>0</v>
      </c>
      <c r="G1656" s="39">
        <f>VLOOKUP(C1656,'[14]Resumen Peso'!$B$1:$D$65536,3,0)*$C$14</f>
        <v>6809.7255764486254</v>
      </c>
      <c r="H1656" s="46"/>
      <c r="I1656" s="41"/>
      <c r="J1656" s="42">
        <f>+VLOOKUP(C1656,'[14]Resumen Peso'!$B$1:$D$65536,3,0)</f>
        <v>5225.2750009262445</v>
      </c>
    </row>
    <row r="1657" spans="1:10" x14ac:dyDescent="0.25">
      <c r="A1657" s="26"/>
      <c r="B1657" s="34">
        <f t="shared" si="25"/>
        <v>1641</v>
      </c>
      <c r="C1657" s="35" t="s">
        <v>1661</v>
      </c>
      <c r="D1657" s="36" t="str">
        <f>+"Torre de suspensión tipo S"&amp;IF(MID(C1657,3,3)="220","C",IF(MID(C1657,3,3)="138","S",""))&amp;IF(MID(C1657,10,1)="D",2,1)&amp;" (5°)Tipo S"&amp;IF(MID(C1657,3,3)="220","C",IF(MID(C1657,3,3)="138","S",""))&amp;IF(MID(C1657,10,1)="D",2,1)&amp;RIGHT(C1657,2)</f>
        <v>Torre de suspensión tipo SS2 (5°)Tipo SS2±0</v>
      </c>
      <c r="E1657" s="37" t="s">
        <v>2918</v>
      </c>
      <c r="F1657" s="38">
        <v>0</v>
      </c>
      <c r="G1657" s="39">
        <f>VLOOKUP(C1657,'[14]Resumen Peso'!$B$1:$D$65536,3,0)*$C$14</f>
        <v>7659.9837755327617</v>
      </c>
      <c r="H1657" s="46"/>
      <c r="I1657" s="41"/>
      <c r="J1657" s="42">
        <f>+VLOOKUP(C1657,'[14]Resumen Peso'!$B$1:$D$65536,3,0)</f>
        <v>5877.6996635840769</v>
      </c>
    </row>
    <row r="1658" spans="1:10" x14ac:dyDescent="0.25">
      <c r="A1658" s="26"/>
      <c r="B1658" s="34">
        <f t="shared" si="25"/>
        <v>1642</v>
      </c>
      <c r="C1658" s="35" t="s">
        <v>1662</v>
      </c>
      <c r="D1658" s="36" t="str">
        <f>+"Torre de suspensión tipo S"&amp;IF(MID(C1658,3,3)="220","C",IF(MID(C1658,3,3)="138","S",""))&amp;IF(MID(C1658,10,1)="D",2,1)&amp;" (5°)Tipo S"&amp;IF(MID(C1658,3,3)="220","C",IF(MID(C1658,3,3)="138","S",""))&amp;IF(MID(C1658,10,1)="D",2,1)&amp;RIGHT(C1658,2)</f>
        <v>Torre de suspensión tipo SS2 (5°)Tipo SS2+3</v>
      </c>
      <c r="E1658" s="37" t="s">
        <v>2918</v>
      </c>
      <c r="F1658" s="38">
        <v>0</v>
      </c>
      <c r="G1658" s="39">
        <f>VLOOKUP(C1658,'[14]Resumen Peso'!$B$1:$D$65536,3,0)*$C$14</f>
        <v>8502.5819908413669</v>
      </c>
      <c r="H1658" s="46"/>
      <c r="I1658" s="41"/>
      <c r="J1658" s="42">
        <f>+VLOOKUP(C1658,'[14]Resumen Peso'!$B$1:$D$65536,3,0)</f>
        <v>6524.246626578326</v>
      </c>
    </row>
    <row r="1659" spans="1:10" x14ac:dyDescent="0.25">
      <c r="A1659" s="26"/>
      <c r="B1659" s="34">
        <f t="shared" si="25"/>
        <v>1643</v>
      </c>
      <c r="C1659" s="35" t="s">
        <v>1663</v>
      </c>
      <c r="D1659" s="36" t="str">
        <f>+"Torre de suspensión tipo S"&amp;IF(MID(C1659,3,3)="220","C",IF(MID(C1659,3,3)="138","S",""))&amp;IF(MID(C1659,10,1)="D",2,1)&amp;" (5°)Tipo S"&amp;IF(MID(C1659,3,3)="220","C",IF(MID(C1659,3,3)="138","S",""))&amp;IF(MID(C1659,10,1)="D",2,1)&amp;RIGHT(C1659,2)</f>
        <v>Torre de suspensión tipo SS2 (5°)Tipo SS2+6</v>
      </c>
      <c r="E1659" s="37" t="s">
        <v>2918</v>
      </c>
      <c r="F1659" s="38">
        <v>0</v>
      </c>
      <c r="G1659" s="39">
        <f>VLOOKUP(C1659,'[14]Resumen Peso'!$B$1:$D$65536,3,0)*$C$14</f>
        <v>9345.1802061499693</v>
      </c>
      <c r="H1659" s="46"/>
      <c r="I1659" s="41"/>
      <c r="J1659" s="42">
        <f>+VLOOKUP(C1659,'[14]Resumen Peso'!$B$1:$D$65536,3,0)</f>
        <v>7170.7935895725741</v>
      </c>
    </row>
    <row r="1660" spans="1:10" x14ac:dyDescent="0.25">
      <c r="A1660" s="26"/>
      <c r="B1660" s="34">
        <f t="shared" si="25"/>
        <v>1644</v>
      </c>
      <c r="C1660" s="35" t="s">
        <v>1664</v>
      </c>
      <c r="D1660" s="36" t="str">
        <f>+"Torre de ángulo menor tipo A"&amp;IF(MID(C1660,3,3)="220","C",IF(MID(C1660,3,3)="138","S",""))&amp;IF(MID(C1660,10,1)="D",2,1)&amp;" (30°)Tipo A"&amp;IF(MID(C1660,3,3)="220","C",IF(MID(C1660,3,3)="138","S",""))&amp;IF(MID(C1660,10,1)="D",2,1)&amp;RIGHT(C1660,2)</f>
        <v>Torre de ángulo menor tipo AS2 (30°)Tipo AS2-3</v>
      </c>
      <c r="E1660" s="37" t="s">
        <v>2918</v>
      </c>
      <c r="F1660" s="38">
        <v>0</v>
      </c>
      <c r="G1660" s="39">
        <f>VLOOKUP(C1660,'[14]Resumen Peso'!$B$1:$D$65536,3,0)*$C$14</f>
        <v>10476.697689504117</v>
      </c>
      <c r="H1660" s="46"/>
      <c r="I1660" s="41"/>
      <c r="J1660" s="42">
        <f>+VLOOKUP(C1660,'[14]Resumen Peso'!$B$1:$D$65536,3,0)</f>
        <v>8039.0356284778863</v>
      </c>
    </row>
    <row r="1661" spans="1:10" x14ac:dyDescent="0.25">
      <c r="A1661" s="26"/>
      <c r="B1661" s="34">
        <f t="shared" si="25"/>
        <v>1645</v>
      </c>
      <c r="C1661" s="35" t="s">
        <v>1665</v>
      </c>
      <c r="D1661" s="36" t="str">
        <f>+"Torre de ángulo menor tipo A"&amp;IF(MID(C1661,3,3)="220","C",IF(MID(C1661,3,3)="138","S",""))&amp;IF(MID(C1661,10,1)="D",2,1)&amp;" (30°)Tipo A"&amp;IF(MID(C1661,3,3)="220","C",IF(MID(C1661,3,3)="138","S",""))&amp;IF(MID(C1661,10,1)="D",2,1)&amp;RIGHT(C1661,2)</f>
        <v>Torre de ángulo menor tipo AS2 (30°)Tipo AS2±0</v>
      </c>
      <c r="E1661" s="37" t="s">
        <v>2918</v>
      </c>
      <c r="F1661" s="38">
        <v>0</v>
      </c>
      <c r="G1661" s="39">
        <f>VLOOKUP(C1661,'[14]Resumen Peso'!$B$1:$D$65536,3,0)*$C$14</f>
        <v>11627.855371258733</v>
      </c>
      <c r="H1661" s="46"/>
      <c r="I1661" s="41"/>
      <c r="J1661" s="42">
        <f>+VLOOKUP(C1661,'[14]Resumen Peso'!$B$1:$D$65536,3,0)</f>
        <v>8922.3480893206288</v>
      </c>
    </row>
    <row r="1662" spans="1:10" x14ac:dyDescent="0.25">
      <c r="A1662" s="26"/>
      <c r="B1662" s="34">
        <f t="shared" si="25"/>
        <v>1646</v>
      </c>
      <c r="C1662" s="35" t="s">
        <v>1666</v>
      </c>
      <c r="D1662" s="36" t="str">
        <f>+"Torre de ángulo menor tipo A"&amp;IF(MID(C1662,3,3)="220","C",IF(MID(C1662,3,3)="138","S",""))&amp;IF(MID(C1662,10,1)="D",2,1)&amp;" (30°)Tipo A"&amp;IF(MID(C1662,3,3)="220","C",IF(MID(C1662,3,3)="138","S",""))&amp;IF(MID(C1662,10,1)="D",2,1)&amp;RIGHT(C1662,2)</f>
        <v>Torre de ángulo menor tipo AS2 (30°)Tipo AS2+3</v>
      </c>
      <c r="E1662" s="37" t="s">
        <v>2918</v>
      </c>
      <c r="F1662" s="38">
        <v>0</v>
      </c>
      <c r="G1662" s="39">
        <f>VLOOKUP(C1662,'[14]Resumen Peso'!$B$1:$D$65536,3,0)*$C$14</f>
        <v>12779.013053013348</v>
      </c>
      <c r="H1662" s="46"/>
      <c r="I1662" s="41"/>
      <c r="J1662" s="42">
        <f>+VLOOKUP(C1662,'[14]Resumen Peso'!$B$1:$D$65536,3,0)</f>
        <v>9805.6605501633712</v>
      </c>
    </row>
    <row r="1663" spans="1:10" x14ac:dyDescent="0.25">
      <c r="A1663" s="26"/>
      <c r="B1663" s="34">
        <f t="shared" si="25"/>
        <v>1647</v>
      </c>
      <c r="C1663" s="35" t="s">
        <v>1667</v>
      </c>
      <c r="D1663" s="36" t="str">
        <f>+"Torre de ángulo mayor tipo B"&amp;IF(MID(C1663,3,3)="220","C",IF(MID(C1663,3,3)="138","S",""))&amp;IF(MID(C1663,10,1)="D",2,1)&amp;" (65°)Tipo B"&amp;IF(MID(C1663,3,3)="220","C",IF(MID(C1663,3,3)="138","S",""))&amp;IF(MID(C1663,10,1)="D",2,1)&amp;RIGHT(C1663,2)</f>
        <v>Torre de ángulo mayor tipo BS2 (65°)Tipo BS2-3</v>
      </c>
      <c r="E1663" s="37" t="s">
        <v>2918</v>
      </c>
      <c r="F1663" s="38">
        <v>0</v>
      </c>
      <c r="G1663" s="39">
        <f>VLOOKUP(C1663,'[14]Resumen Peso'!$B$1:$D$65536,3,0)*$C$14</f>
        <v>14138.216323070525</v>
      </c>
      <c r="H1663" s="46"/>
      <c r="I1663" s="41"/>
      <c r="J1663" s="42">
        <f>+VLOOKUP(C1663,'[14]Resumen Peso'!$B$1:$D$65536,3,0)</f>
        <v>10848.61166302024</v>
      </c>
    </row>
    <row r="1664" spans="1:10" x14ac:dyDescent="0.25">
      <c r="A1664" s="26"/>
      <c r="B1664" s="34">
        <f t="shared" si="25"/>
        <v>1648</v>
      </c>
      <c r="C1664" s="35" t="s">
        <v>1668</v>
      </c>
      <c r="D1664" s="36" t="str">
        <f>+"Torre de ángulo mayor tipo B"&amp;IF(MID(C1664,3,3)="220","C",IF(MID(C1664,3,3)="138","S",""))&amp;IF(MID(C1664,10,1)="D",2,1)&amp;" (65°)Tipo B"&amp;IF(MID(C1664,3,3)="220","C",IF(MID(C1664,3,3)="138","S",""))&amp;IF(MID(C1664,10,1)="D",2,1)&amp;RIGHT(C1664,2)</f>
        <v>Torre de ángulo mayor tipo BS2 (65°)Tipo BS2±0</v>
      </c>
      <c r="E1664" s="37" t="s">
        <v>2918</v>
      </c>
      <c r="F1664" s="38">
        <v>0</v>
      </c>
      <c r="G1664" s="39">
        <f>VLOOKUP(C1664,'[14]Resumen Peso'!$B$1:$D$65536,3,0)*$C$14</f>
        <v>15744.116172684326</v>
      </c>
      <c r="H1664" s="46"/>
      <c r="I1664" s="41"/>
      <c r="J1664" s="42">
        <f>+VLOOKUP(C1664,'[14]Resumen Peso'!$B$1:$D$65536,3,0)</f>
        <v>12080.859312940132</v>
      </c>
    </row>
    <row r="1665" spans="1:10" x14ac:dyDescent="0.25">
      <c r="A1665" s="26"/>
      <c r="B1665" s="34">
        <f t="shared" si="25"/>
        <v>1649</v>
      </c>
      <c r="C1665" s="35" t="s">
        <v>1669</v>
      </c>
      <c r="D1665" s="36" t="str">
        <f>+"Torre de ángulo mayor tipo B"&amp;IF(MID(C1665,3,3)="220","C",IF(MID(C1665,3,3)="138","S",""))&amp;IF(MID(C1665,10,1)="D",2,1)&amp;" (65°)Tipo B"&amp;IF(MID(C1665,3,3)="220","C",IF(MID(C1665,3,3)="138","S",""))&amp;IF(MID(C1665,10,1)="D",2,1)&amp;RIGHT(C1665,2)</f>
        <v>Torre de ángulo mayor tipo BS2 (65°)Tipo BS2+3</v>
      </c>
      <c r="E1665" s="37" t="s">
        <v>2918</v>
      </c>
      <c r="F1665" s="38">
        <v>0</v>
      </c>
      <c r="G1665" s="39">
        <f>VLOOKUP(C1665,'[14]Resumen Peso'!$B$1:$D$65536,3,0)*$C$14</f>
        <v>17633.410113406448</v>
      </c>
      <c r="H1665" s="46"/>
      <c r="I1665" s="41"/>
      <c r="J1665" s="42">
        <f>+VLOOKUP(C1665,'[14]Resumen Peso'!$B$1:$D$65536,3,0)</f>
        <v>13530.56243049295</v>
      </c>
    </row>
    <row r="1666" spans="1:10" x14ac:dyDescent="0.25">
      <c r="A1666" s="26"/>
      <c r="B1666" s="34">
        <f t="shared" si="25"/>
        <v>1650</v>
      </c>
      <c r="C1666" s="35" t="s">
        <v>1670</v>
      </c>
      <c r="D1666" s="36" t="str">
        <f>+"Torre de anclaje, retención intermedia y terminal (15°) Tipo R"&amp;IF(MID(C1666,3,3)="220","C",IF(MID(C1666,3,3)="138","S",""))&amp;IF(MID(C1666,10,1)="D",2,1)&amp;RIGHT(C1666,2)</f>
        <v>Torre de anclaje, retención intermedia y terminal (15°) Tipo RS2-3</v>
      </c>
      <c r="E1666" s="37" t="s">
        <v>2918</v>
      </c>
      <c r="F1666" s="38">
        <v>0</v>
      </c>
      <c r="G1666" s="39">
        <f>VLOOKUP(C1666,'[14]Resumen Peso'!$B$1:$D$65536,3,0)*$C$14</f>
        <v>18203.866674691311</v>
      </c>
      <c r="H1666" s="46"/>
      <c r="I1666" s="41"/>
      <c r="J1666" s="42">
        <f>+VLOOKUP(C1666,'[14]Resumen Peso'!$B$1:$D$65536,3,0)</f>
        <v>13968.288205978706</v>
      </c>
    </row>
    <row r="1667" spans="1:10" x14ac:dyDescent="0.25">
      <c r="A1667" s="26"/>
      <c r="B1667" s="34">
        <f t="shared" si="25"/>
        <v>1651</v>
      </c>
      <c r="C1667" s="35" t="s">
        <v>1671</v>
      </c>
      <c r="D1667" s="36" t="str">
        <f>+"Torre de anclaje, retención intermedia y terminal (15°) Tipo R"&amp;IF(MID(C1667,3,3)="220","C",IF(MID(C1667,3,3)="138","S",""))&amp;IF(MID(C1667,10,1)="D",2,1)&amp;RIGHT(C1667,2)</f>
        <v>Torre de anclaje, retención intermedia y terminal (15°) Tipo RS2±0</v>
      </c>
      <c r="E1667" s="37" t="s">
        <v>2918</v>
      </c>
      <c r="F1667" s="38">
        <v>0</v>
      </c>
      <c r="G1667" s="39">
        <f>VLOOKUP(C1667,'[14]Resumen Peso'!$B$1:$D$65536,3,0)*$C$14</f>
        <v>20294.165746590093</v>
      </c>
      <c r="H1667" s="46"/>
      <c r="I1667" s="41"/>
      <c r="J1667" s="42">
        <f>+VLOOKUP(C1667,'[14]Resumen Peso'!$B$1:$D$65536,3,0)</f>
        <v>15572.227654379829</v>
      </c>
    </row>
    <row r="1668" spans="1:10" x14ac:dyDescent="0.25">
      <c r="A1668" s="26"/>
      <c r="B1668" s="34">
        <f t="shared" si="25"/>
        <v>1652</v>
      </c>
      <c r="C1668" s="35" t="s">
        <v>1672</v>
      </c>
      <c r="D1668" s="36" t="str">
        <f>+"Torre de anclaje, retención intermedia y terminal (15°) Tipo R"&amp;IF(MID(C1668,3,3)="220","C",IF(MID(C1668,3,3)="138","S",""))&amp;IF(MID(C1668,10,1)="D",2,1)&amp;RIGHT(C1668,2)</f>
        <v>Torre de anclaje, retención intermedia y terminal (15°) Tipo RS2+3</v>
      </c>
      <c r="E1668" s="37" t="s">
        <v>2918</v>
      </c>
      <c r="F1668" s="38">
        <v>0</v>
      </c>
      <c r="G1668" s="39">
        <f>VLOOKUP(C1668,'[14]Resumen Peso'!$B$1:$D$65536,3,0)*$C$14</f>
        <v>22384.464818488872</v>
      </c>
      <c r="H1668" s="46"/>
      <c r="I1668" s="41"/>
      <c r="J1668" s="42">
        <f>+VLOOKUP(C1668,'[14]Resumen Peso'!$B$1:$D$65536,3,0)</f>
        <v>17176.16710278095</v>
      </c>
    </row>
    <row r="1669" spans="1:10" x14ac:dyDescent="0.25">
      <c r="A1669" s="26"/>
      <c r="B1669" s="34">
        <f t="shared" si="25"/>
        <v>1653</v>
      </c>
      <c r="C1669" s="35" t="s">
        <v>1673</v>
      </c>
      <c r="D1669" s="36" t="str">
        <f>+"Torre de suspensión tipo S"&amp;IF(MID(C1669,3,3)="220","C",IF(MID(C1669,3,3)="138","S",""))&amp;IF(MID(C1669,10,1)="D",2,1)&amp;" (5°)Tipo S"&amp;IF(MID(C1669,3,3)="220","C",IF(MID(C1669,3,3)="138","S",""))&amp;IF(MID(C1669,10,1)="D",2,1)&amp;RIGHT(C1669,2)</f>
        <v>Torre de suspensión tipo SS1 (5°)Tipo SS1-6</v>
      </c>
      <c r="E1669" s="37" t="s">
        <v>2918</v>
      </c>
      <c r="F1669" s="38">
        <v>0</v>
      </c>
      <c r="G1669" s="39">
        <f>VLOOKUP(C1669,'[14]Resumen Peso'!$B$1:$D$65536,3,0)*$C$14</f>
        <v>4654.4269910646371</v>
      </c>
      <c r="H1669" s="46"/>
      <c r="I1669" s="41"/>
      <c r="J1669" s="42">
        <f>+VLOOKUP(C1669,'[14]Resumen Peso'!$B$1:$D$65536,3,0)</f>
        <v>3571.4597786670283</v>
      </c>
    </row>
    <row r="1670" spans="1:10" x14ac:dyDescent="0.25">
      <c r="A1670" s="26"/>
      <c r="B1670" s="34">
        <f t="shared" si="25"/>
        <v>1654</v>
      </c>
      <c r="C1670" s="35" t="s">
        <v>1674</v>
      </c>
      <c r="D1670" s="36" t="str">
        <f>+"Torre de suspensión tipo S"&amp;IF(MID(C1670,3,3)="220","C",IF(MID(C1670,3,3)="138","S",""))&amp;IF(MID(C1670,10,1)="D",2,1)&amp;" (5°)Tipo S"&amp;IF(MID(C1670,3,3)="220","C",IF(MID(C1670,3,3)="138","S",""))&amp;IF(MID(C1670,10,1)="D",2,1)&amp;RIGHT(C1670,2)</f>
        <v>Torre de suspensión tipo SS1 (5°)Tipo SS1-3</v>
      </c>
      <c r="E1670" s="37" t="s">
        <v>2918</v>
      </c>
      <c r="F1670" s="38">
        <v>0</v>
      </c>
      <c r="G1670" s="39">
        <f>VLOOKUP(C1670,'[14]Resumen Peso'!$B$1:$D$65536,3,0)*$C$14</f>
        <v>5325.3353861730538</v>
      </c>
      <c r="H1670" s="46"/>
      <c r="I1670" s="41"/>
      <c r="J1670" s="42">
        <f>+VLOOKUP(C1670,'[14]Resumen Peso'!$B$1:$D$65536,3,0)</f>
        <v>4086.2647918082216</v>
      </c>
    </row>
    <row r="1671" spans="1:10" x14ac:dyDescent="0.25">
      <c r="A1671" s="26"/>
      <c r="B1671" s="34">
        <f t="shared" si="25"/>
        <v>1655</v>
      </c>
      <c r="C1671" s="35" t="s">
        <v>1675</v>
      </c>
      <c r="D1671" s="36" t="str">
        <f>+"Torre de suspensión tipo S"&amp;IF(MID(C1671,3,3)="220","C",IF(MID(C1671,3,3)="138","S",""))&amp;IF(MID(C1671,10,1)="D",2,1)&amp;" (5°)Tipo S"&amp;IF(MID(C1671,3,3)="220","C",IF(MID(C1671,3,3)="138","S",""))&amp;IF(MID(C1671,10,1)="D",2,1)&amp;RIGHT(C1671,2)</f>
        <v>Torre de suspensión tipo SS1 (5°)Tipo SS1±0</v>
      </c>
      <c r="E1671" s="37" t="s">
        <v>2918</v>
      </c>
      <c r="F1671" s="38">
        <v>0</v>
      </c>
      <c r="G1671" s="39">
        <f>VLOOKUP(C1671,'[14]Resumen Peso'!$B$1:$D$65536,3,0)*$C$14</f>
        <v>5990.2535277537163</v>
      </c>
      <c r="H1671" s="46"/>
      <c r="I1671" s="41"/>
      <c r="J1671" s="42">
        <f>+VLOOKUP(C1671,'[14]Resumen Peso'!$B$1:$D$65536,3,0)</f>
        <v>4596.4733316177972</v>
      </c>
    </row>
    <row r="1672" spans="1:10" x14ac:dyDescent="0.25">
      <c r="A1672" s="26"/>
      <c r="B1672" s="34">
        <f t="shared" si="25"/>
        <v>1656</v>
      </c>
      <c r="C1672" s="35" t="s">
        <v>1676</v>
      </c>
      <c r="D1672" s="36" t="str">
        <f>+"Torre de suspensión tipo S"&amp;IF(MID(C1672,3,3)="220","C",IF(MID(C1672,3,3)="138","S",""))&amp;IF(MID(C1672,10,1)="D",2,1)&amp;" (5°)Tipo S"&amp;IF(MID(C1672,3,3)="220","C",IF(MID(C1672,3,3)="138","S",""))&amp;IF(MID(C1672,10,1)="D",2,1)&amp;RIGHT(C1672,2)</f>
        <v>Torre de suspensión tipo SS1 (5°)Tipo SS1+3</v>
      </c>
      <c r="E1672" s="37" t="s">
        <v>2918</v>
      </c>
      <c r="F1672" s="38">
        <v>0</v>
      </c>
      <c r="G1672" s="39">
        <f>VLOOKUP(C1672,'[14]Resumen Peso'!$B$1:$D$65536,3,0)*$C$14</f>
        <v>6649.1814158066254</v>
      </c>
      <c r="H1672" s="46"/>
      <c r="I1672" s="41"/>
      <c r="J1672" s="42">
        <f>+VLOOKUP(C1672,'[14]Resumen Peso'!$B$1:$D$65536,3,0)</f>
        <v>5102.0853980957554</v>
      </c>
    </row>
    <row r="1673" spans="1:10" x14ac:dyDescent="0.25">
      <c r="A1673" s="26"/>
      <c r="B1673" s="34">
        <f t="shared" si="25"/>
        <v>1657</v>
      </c>
      <c r="C1673" s="35" t="s">
        <v>1677</v>
      </c>
      <c r="D1673" s="36" t="str">
        <f>+"Torre de suspensión tipo S"&amp;IF(MID(C1673,3,3)="220","C",IF(MID(C1673,3,3)="138","S",""))&amp;IF(MID(C1673,10,1)="D",2,1)&amp;" (5°)Tipo S"&amp;IF(MID(C1673,3,3)="220","C",IF(MID(C1673,3,3)="138","S",""))&amp;IF(MID(C1673,10,1)="D",2,1)&amp;RIGHT(C1673,2)</f>
        <v>Torre de suspensión tipo SS1 (5°)Tipo SS1+6</v>
      </c>
      <c r="E1673" s="37" t="s">
        <v>2918</v>
      </c>
      <c r="F1673" s="38">
        <v>0</v>
      </c>
      <c r="G1673" s="39">
        <f>VLOOKUP(C1673,'[14]Resumen Peso'!$B$1:$D$65536,3,0)*$C$14</f>
        <v>7308.1093038595336</v>
      </c>
      <c r="H1673" s="46"/>
      <c r="I1673" s="41"/>
      <c r="J1673" s="42">
        <f>+VLOOKUP(C1673,'[14]Resumen Peso'!$B$1:$D$65536,3,0)</f>
        <v>5607.6974645737128</v>
      </c>
    </row>
    <row r="1674" spans="1:10" x14ac:dyDescent="0.25">
      <c r="A1674" s="26"/>
      <c r="B1674" s="34">
        <f t="shared" si="25"/>
        <v>1658</v>
      </c>
      <c r="C1674" s="35" t="s">
        <v>1678</v>
      </c>
      <c r="D1674" s="36" t="str">
        <f>+"Torre de ángulo menor tipo A"&amp;IF(MID(C1674,3,3)="220","C",IF(MID(C1674,3,3)="138","S",""))&amp;IF(MID(C1674,10,1)="D",2,1)&amp;" (30°)Tipo A"&amp;IF(MID(C1674,3,3)="220","C",IF(MID(C1674,3,3)="138","S",""))&amp;IF(MID(C1674,10,1)="D",2,1)&amp;RIGHT(C1674,2)</f>
        <v>Torre de ángulo menor tipo AS1 (30°)Tipo AS1-3</v>
      </c>
      <c r="E1674" s="37" t="s">
        <v>2918</v>
      </c>
      <c r="F1674" s="38">
        <v>0</v>
      </c>
      <c r="G1674" s="39">
        <f>VLOOKUP(C1674,'[14]Resumen Peso'!$B$1:$D$65536,3,0)*$C$14</f>
        <v>8192.9775744722574</v>
      </c>
      <c r="H1674" s="46"/>
      <c r="I1674" s="41"/>
      <c r="J1674" s="42">
        <f>+VLOOKUP(C1674,'[14]Resumen Peso'!$B$1:$D$65536,3,0)</f>
        <v>6286.67931217363</v>
      </c>
    </row>
    <row r="1675" spans="1:10" x14ac:dyDescent="0.25">
      <c r="A1675" s="26"/>
      <c r="B1675" s="34">
        <f t="shared" si="25"/>
        <v>1659</v>
      </c>
      <c r="C1675" s="35" t="s">
        <v>1679</v>
      </c>
      <c r="D1675" s="36" t="str">
        <f>+"Torre de ángulo menor tipo A"&amp;IF(MID(C1675,3,3)="220","C",IF(MID(C1675,3,3)="138","S",""))&amp;IF(MID(C1675,10,1)="D",2,1)&amp;" (30°)Tipo A"&amp;IF(MID(C1675,3,3)="220","C",IF(MID(C1675,3,3)="138","S",""))&amp;IF(MID(C1675,10,1)="D",2,1)&amp;RIGHT(C1675,2)</f>
        <v>Torre de ángulo menor tipo AS1 (30°)Tipo AS1±0</v>
      </c>
      <c r="E1675" s="37" t="s">
        <v>2918</v>
      </c>
      <c r="F1675" s="38">
        <v>0</v>
      </c>
      <c r="G1675" s="39">
        <f>VLOOKUP(C1675,'[14]Resumen Peso'!$B$1:$D$65536,3,0)*$C$14</f>
        <v>9093.2048551301414</v>
      </c>
      <c r="H1675" s="46"/>
      <c r="I1675" s="41"/>
      <c r="J1675" s="42">
        <f>+VLOOKUP(C1675,'[14]Resumen Peso'!$B$1:$D$65536,3,0)</f>
        <v>6977.446517395816</v>
      </c>
    </row>
    <row r="1676" spans="1:10" x14ac:dyDescent="0.25">
      <c r="A1676" s="26"/>
      <c r="B1676" s="34">
        <f t="shared" si="25"/>
        <v>1660</v>
      </c>
      <c r="C1676" s="35" t="s">
        <v>1680</v>
      </c>
      <c r="D1676" s="36" t="str">
        <f>+"Torre de ángulo menor tipo A"&amp;IF(MID(C1676,3,3)="220","C",IF(MID(C1676,3,3)="138","S",""))&amp;IF(MID(C1676,10,1)="D",2,1)&amp;" (30°)Tipo A"&amp;IF(MID(C1676,3,3)="220","C",IF(MID(C1676,3,3)="138","S",""))&amp;IF(MID(C1676,10,1)="D",2,1)&amp;RIGHT(C1676,2)</f>
        <v>Torre de ángulo menor tipo AS1 (30°)Tipo AS1+3</v>
      </c>
      <c r="E1676" s="37" t="s">
        <v>2918</v>
      </c>
      <c r="F1676" s="38">
        <v>0</v>
      </c>
      <c r="G1676" s="39">
        <f>VLOOKUP(C1676,'[14]Resumen Peso'!$B$1:$D$65536,3,0)*$C$14</f>
        <v>9993.4321357880253</v>
      </c>
      <c r="H1676" s="46"/>
      <c r="I1676" s="41"/>
      <c r="J1676" s="42">
        <f>+VLOOKUP(C1676,'[14]Resumen Peso'!$B$1:$D$65536,3,0)</f>
        <v>7668.2137226180021</v>
      </c>
    </row>
    <row r="1677" spans="1:10" x14ac:dyDescent="0.25">
      <c r="A1677" s="26"/>
      <c r="B1677" s="34">
        <f t="shared" si="25"/>
        <v>1661</v>
      </c>
      <c r="C1677" s="35" t="s">
        <v>1681</v>
      </c>
      <c r="D1677" s="36" t="str">
        <f>+"Torre de ángulo mayor tipo B"&amp;IF(MID(C1677,3,3)="220","C",IF(MID(C1677,3,3)="138","S",""))&amp;IF(MID(C1677,10,1)="D",2,1)&amp;" (65°)Tipo B"&amp;IF(MID(C1677,3,3)="220","C",IF(MID(C1677,3,3)="138","S",""))&amp;IF(MID(C1677,10,1)="D",2,1)&amp;RIGHT(C1677,2)</f>
        <v>Torre de ángulo mayor tipo BS1 (65°)Tipo BS1-3</v>
      </c>
      <c r="E1677" s="37" t="s">
        <v>2918</v>
      </c>
      <c r="F1677" s="38">
        <v>0</v>
      </c>
      <c r="G1677" s="39">
        <f>VLOOKUP(C1677,'[14]Resumen Peso'!$B$1:$D$65536,3,0)*$C$14</f>
        <v>11056.3550377139</v>
      </c>
      <c r="H1677" s="46"/>
      <c r="I1677" s="41"/>
      <c r="J1677" s="42">
        <f>+VLOOKUP(C1677,'[14]Resumen Peso'!$B$1:$D$65536,3,0)</f>
        <v>8483.8214009294352</v>
      </c>
    </row>
    <row r="1678" spans="1:10" x14ac:dyDescent="0.25">
      <c r="A1678" s="26"/>
      <c r="B1678" s="34">
        <f t="shared" si="25"/>
        <v>1662</v>
      </c>
      <c r="C1678" s="35" t="s">
        <v>1682</v>
      </c>
      <c r="D1678" s="36" t="str">
        <f>+"Torre de ángulo mayor tipo B"&amp;IF(MID(C1678,3,3)="220","C",IF(MID(C1678,3,3)="138","S",""))&amp;IF(MID(C1678,10,1)="D",2,1)&amp;" (65°)Tipo B"&amp;IF(MID(C1678,3,3)="220","C",IF(MID(C1678,3,3)="138","S",""))&amp;IF(MID(C1678,10,1)="D",2,1)&amp;RIGHT(C1678,2)</f>
        <v>Torre de ángulo mayor tipo BS1 (65°)Tipo BS1±0</v>
      </c>
      <c r="E1678" s="37" t="s">
        <v>2918</v>
      </c>
      <c r="F1678" s="38">
        <v>0</v>
      </c>
      <c r="G1678" s="39">
        <f>VLOOKUP(C1678,'[14]Resumen Peso'!$B$1:$D$65536,3,0)*$C$14</f>
        <v>12312.199373846212</v>
      </c>
      <c r="H1678" s="46"/>
      <c r="I1678" s="41"/>
      <c r="J1678" s="42">
        <f>+VLOOKUP(C1678,'[14]Resumen Peso'!$B$1:$D$65536,3,0)</f>
        <v>9447.4625845539358</v>
      </c>
    </row>
    <row r="1679" spans="1:10" x14ac:dyDescent="0.25">
      <c r="A1679" s="26"/>
      <c r="B1679" s="34">
        <f t="shared" si="25"/>
        <v>1663</v>
      </c>
      <c r="C1679" s="35" t="s">
        <v>1683</v>
      </c>
      <c r="D1679" s="36" t="str">
        <f>+"Torre de ángulo mayor tipo B"&amp;IF(MID(C1679,3,3)="220","C",IF(MID(C1679,3,3)="138","S",""))&amp;IF(MID(C1679,10,1)="D",2,1)&amp;" (65°)Tipo B"&amp;IF(MID(C1679,3,3)="220","C",IF(MID(C1679,3,3)="138","S",""))&amp;IF(MID(C1679,10,1)="D",2,1)&amp;RIGHT(C1679,2)</f>
        <v>Torre de ángulo mayor tipo BS1 (65°)Tipo BS1+3</v>
      </c>
      <c r="E1679" s="37" t="s">
        <v>2918</v>
      </c>
      <c r="F1679" s="38">
        <v>0</v>
      </c>
      <c r="G1679" s="39">
        <f>VLOOKUP(C1679,'[14]Resumen Peso'!$B$1:$D$65536,3,0)*$C$14</f>
        <v>13789.663298707759</v>
      </c>
      <c r="H1679" s="46"/>
      <c r="I1679" s="41"/>
      <c r="J1679" s="42">
        <f>+VLOOKUP(C1679,'[14]Resumen Peso'!$B$1:$D$65536,3,0)</f>
        <v>10581.158094700409</v>
      </c>
    </row>
    <row r="1680" spans="1:10" x14ac:dyDescent="0.25">
      <c r="A1680" s="26"/>
      <c r="B1680" s="34">
        <f t="shared" si="25"/>
        <v>1664</v>
      </c>
      <c r="C1680" s="35" t="s">
        <v>1684</v>
      </c>
      <c r="D1680" s="36" t="str">
        <f>+"Torre de anclaje, retención intermedia y terminal (15°) Tipo R"&amp;IF(MID(C1680,3,3)="220","C",IF(MID(C1680,3,3)="138","S",""))&amp;IF(MID(C1680,10,1)="D",2,1)&amp;RIGHT(C1680,2)</f>
        <v>Torre de anclaje, retención intermedia y terminal (15°) Tipo RS1-3</v>
      </c>
      <c r="E1680" s="37" t="s">
        <v>2918</v>
      </c>
      <c r="F1680" s="38">
        <v>0</v>
      </c>
      <c r="G1680" s="39">
        <f>VLOOKUP(C1680,'[14]Resumen Peso'!$B$1:$D$65536,3,0)*$C$14</f>
        <v>14235.771218620328</v>
      </c>
      <c r="H1680" s="46"/>
      <c r="I1680" s="41"/>
      <c r="J1680" s="42">
        <f>+VLOOKUP(C1680,'[14]Resumen Peso'!$B$1:$D$65536,3,0)</f>
        <v>10923.468006526551</v>
      </c>
    </row>
    <row r="1681" spans="1:10" x14ac:dyDescent="0.25">
      <c r="A1681" s="26"/>
      <c r="B1681" s="34">
        <f t="shared" si="25"/>
        <v>1665</v>
      </c>
      <c r="C1681" s="35" t="s">
        <v>1685</v>
      </c>
      <c r="D1681" s="36" t="str">
        <f>+"Torre de anclaje, retención intermedia y terminal (15°) Tipo R"&amp;IF(MID(C1681,3,3)="220","C",IF(MID(C1681,3,3)="138","S",""))&amp;IF(MID(C1681,10,1)="D",2,1)&amp;RIGHT(C1681,2)</f>
        <v>Torre de anclaje, retención intermedia y terminal (15°) Tipo RS1±0</v>
      </c>
      <c r="E1681" s="37" t="s">
        <v>2918</v>
      </c>
      <c r="F1681" s="38">
        <v>0</v>
      </c>
      <c r="G1681" s="39">
        <f>VLOOKUP(C1681,'[14]Resumen Peso'!$B$1:$D$65536,3,0)*$C$14</f>
        <v>15870.424992887765</v>
      </c>
      <c r="H1681" s="46"/>
      <c r="I1681" s="41"/>
      <c r="J1681" s="42">
        <f>+VLOOKUP(C1681,'[14]Resumen Peso'!$B$1:$D$65536,3,0)</f>
        <v>12177.779271490022</v>
      </c>
    </row>
    <row r="1682" spans="1:10" x14ac:dyDescent="0.25">
      <c r="A1682" s="26"/>
      <c r="B1682" s="34">
        <f t="shared" ref="B1682:B1745" si="26">1+B1681</f>
        <v>1666</v>
      </c>
      <c r="C1682" s="35" t="s">
        <v>1686</v>
      </c>
      <c r="D1682" s="36" t="str">
        <f>+"Torre de anclaje, retención intermedia y terminal (15°) Tipo R"&amp;IF(MID(C1682,3,3)="220","C",IF(MID(C1682,3,3)="138","S",""))&amp;IF(MID(C1682,10,1)="D",2,1)&amp;RIGHT(C1682,2)</f>
        <v>Torre de anclaje, retención intermedia y terminal (15°) Tipo RS1+3</v>
      </c>
      <c r="E1682" s="37" t="s">
        <v>2918</v>
      </c>
      <c r="F1682" s="38">
        <v>0</v>
      </c>
      <c r="G1682" s="39">
        <f>VLOOKUP(C1682,'[14]Resumen Peso'!$B$1:$D$65536,3,0)*$C$14</f>
        <v>17505.078767155206</v>
      </c>
      <c r="H1682" s="46"/>
      <c r="I1682" s="41"/>
      <c r="J1682" s="42">
        <f>+VLOOKUP(C1682,'[14]Resumen Peso'!$B$1:$D$65536,3,0)</f>
        <v>13432.090536453494</v>
      </c>
    </row>
    <row r="1683" spans="1:10" x14ac:dyDescent="0.25">
      <c r="A1683" s="26"/>
      <c r="B1683" s="34">
        <f t="shared" si="26"/>
        <v>1667</v>
      </c>
      <c r="C1683" s="35" t="s">
        <v>1687</v>
      </c>
      <c r="D1683" s="36" t="str">
        <f>+"Torre de suspensión tipo S"&amp;IF(MID(C1683,3,3)="220","C",IF(MID(C1683,3,3)="138","S",""))&amp;IF(MID(C1683,10,1)="D",2,1)&amp;" (5°)Tipo S"&amp;IF(MID(C1683,3,3)="220","C",IF(MID(C1683,3,3)="138","S",""))&amp;IF(MID(C1683,10,1)="D",2,1)&amp;RIGHT(C1683,2)</f>
        <v>Torre de suspensión tipo SS1 (5°)Tipo SS1-6</v>
      </c>
      <c r="E1683" s="37" t="s">
        <v>2918</v>
      </c>
      <c r="F1683" s="38">
        <v>0</v>
      </c>
      <c r="G1683" s="39">
        <f>VLOOKUP(C1683,'[14]Resumen Peso'!$B$1:$D$65536,3,0)*$C$14</f>
        <v>4601.8622004010058</v>
      </c>
      <c r="H1683" s="46"/>
      <c r="I1683" s="41"/>
      <c r="J1683" s="42">
        <f>+VLOOKUP(C1683,'[14]Resumen Peso'!$B$1:$D$65536,3,0)</f>
        <v>3531.1254827398143</v>
      </c>
    </row>
    <row r="1684" spans="1:10" x14ac:dyDescent="0.25">
      <c r="A1684" s="26"/>
      <c r="B1684" s="34">
        <f t="shared" si="26"/>
        <v>1668</v>
      </c>
      <c r="C1684" s="35" t="s">
        <v>1688</v>
      </c>
      <c r="D1684" s="36" t="str">
        <f>+"Torre de suspensión tipo S"&amp;IF(MID(C1684,3,3)="220","C",IF(MID(C1684,3,3)="138","S",""))&amp;IF(MID(C1684,10,1)="D",2,1)&amp;" (5°)Tipo S"&amp;IF(MID(C1684,3,3)="220","C",IF(MID(C1684,3,3)="138","S",""))&amp;IF(MID(C1684,10,1)="D",2,1)&amp;RIGHT(C1684,2)</f>
        <v>Torre de suspensión tipo SS1 (5°)Tipo SS1-3</v>
      </c>
      <c r="E1684" s="37" t="s">
        <v>2918</v>
      </c>
      <c r="F1684" s="38">
        <v>0</v>
      </c>
      <c r="G1684" s="39">
        <f>VLOOKUP(C1684,'[14]Resumen Peso'!$B$1:$D$65536,3,0)*$C$14</f>
        <v>5265.1936887470965</v>
      </c>
      <c r="H1684" s="46"/>
      <c r="I1684" s="41"/>
      <c r="J1684" s="42">
        <f>+VLOOKUP(C1684,'[14]Resumen Peso'!$B$1:$D$65536,3,0)</f>
        <v>4040.1165433149226</v>
      </c>
    </row>
    <row r="1685" spans="1:10" x14ac:dyDescent="0.25">
      <c r="A1685" s="26"/>
      <c r="B1685" s="34">
        <f t="shared" si="26"/>
        <v>1669</v>
      </c>
      <c r="C1685" s="35" t="s">
        <v>1689</v>
      </c>
      <c r="D1685" s="36" t="str">
        <f>+"Torre de suspensión tipo S"&amp;IF(MID(C1685,3,3)="220","C",IF(MID(C1685,3,3)="138","S",""))&amp;IF(MID(C1685,10,1)="D",2,1)&amp;" (5°)Tipo S"&amp;IF(MID(C1685,3,3)="220","C",IF(MID(C1685,3,3)="138","S",""))&amp;IF(MID(C1685,10,1)="D",2,1)&amp;RIGHT(C1685,2)</f>
        <v>Torre de suspensión tipo SS1 (5°)Tipo SS1±0</v>
      </c>
      <c r="E1685" s="37" t="s">
        <v>2918</v>
      </c>
      <c r="F1685" s="38">
        <v>0</v>
      </c>
      <c r="G1685" s="39">
        <f>VLOOKUP(C1685,'[14]Resumen Peso'!$B$1:$D$65536,3,0)*$C$14</f>
        <v>5922.602574518668</v>
      </c>
      <c r="H1685" s="46"/>
      <c r="I1685" s="41"/>
      <c r="J1685" s="42">
        <f>+VLOOKUP(C1685,'[14]Resumen Peso'!$B$1:$D$65536,3,0)</f>
        <v>4544.5630408491816</v>
      </c>
    </row>
    <row r="1686" spans="1:10" x14ac:dyDescent="0.25">
      <c r="A1686" s="26"/>
      <c r="B1686" s="34">
        <f t="shared" si="26"/>
        <v>1670</v>
      </c>
      <c r="C1686" s="35" t="s">
        <v>1690</v>
      </c>
      <c r="D1686" s="36" t="str">
        <f>+"Torre de suspensión tipo S"&amp;IF(MID(C1686,3,3)="220","C",IF(MID(C1686,3,3)="138","S",""))&amp;IF(MID(C1686,10,1)="D",2,1)&amp;" (5°)Tipo S"&amp;IF(MID(C1686,3,3)="220","C",IF(MID(C1686,3,3)="138","S",""))&amp;IF(MID(C1686,10,1)="D",2,1)&amp;RIGHT(C1686,2)</f>
        <v>Torre de suspensión tipo SS1 (5°)Tipo SS1+3</v>
      </c>
      <c r="E1686" s="37" t="s">
        <v>2918</v>
      </c>
      <c r="F1686" s="38">
        <v>0</v>
      </c>
      <c r="G1686" s="39">
        <f>VLOOKUP(C1686,'[14]Resumen Peso'!$B$1:$D$65536,3,0)*$C$14</f>
        <v>6574.088857715722</v>
      </c>
      <c r="H1686" s="46"/>
      <c r="I1686" s="41"/>
      <c r="J1686" s="42">
        <f>+VLOOKUP(C1686,'[14]Resumen Peso'!$B$1:$D$65536,3,0)</f>
        <v>5044.464975342592</v>
      </c>
    </row>
    <row r="1687" spans="1:10" x14ac:dyDescent="0.25">
      <c r="A1687" s="26"/>
      <c r="B1687" s="34">
        <f t="shared" si="26"/>
        <v>1671</v>
      </c>
      <c r="C1687" s="35" t="s">
        <v>1691</v>
      </c>
      <c r="D1687" s="36" t="str">
        <f>+"Torre de suspensión tipo S"&amp;IF(MID(C1687,3,3)="220","C",IF(MID(C1687,3,3)="138","S",""))&amp;IF(MID(C1687,10,1)="D",2,1)&amp;" (5°)Tipo S"&amp;IF(MID(C1687,3,3)="220","C",IF(MID(C1687,3,3)="138","S",""))&amp;IF(MID(C1687,10,1)="D",2,1)&amp;RIGHT(C1687,2)</f>
        <v>Torre de suspensión tipo SS1 (5°)Tipo SS1+6</v>
      </c>
      <c r="E1687" s="37" t="s">
        <v>2918</v>
      </c>
      <c r="F1687" s="38">
        <v>0</v>
      </c>
      <c r="G1687" s="39">
        <f>VLOOKUP(C1687,'[14]Resumen Peso'!$B$1:$D$65536,3,0)*$C$14</f>
        <v>7225.5751409127752</v>
      </c>
      <c r="H1687" s="46"/>
      <c r="I1687" s="41"/>
      <c r="J1687" s="42">
        <f>+VLOOKUP(C1687,'[14]Resumen Peso'!$B$1:$D$65536,3,0)</f>
        <v>5544.3669098360015</v>
      </c>
    </row>
    <row r="1688" spans="1:10" x14ac:dyDescent="0.25">
      <c r="A1688" s="26"/>
      <c r="B1688" s="34">
        <f t="shared" si="26"/>
        <v>1672</v>
      </c>
      <c r="C1688" s="35" t="s">
        <v>1692</v>
      </c>
      <c r="D1688" s="36" t="str">
        <f>+"Torre de ángulo menor tipo A"&amp;IF(MID(C1688,3,3)="220","C",IF(MID(C1688,3,3)="138","S",""))&amp;IF(MID(C1688,10,1)="D",2,1)&amp;" (30°)Tipo A"&amp;IF(MID(C1688,3,3)="220","C",IF(MID(C1688,3,3)="138","S",""))&amp;IF(MID(C1688,10,1)="D",2,1)&amp;RIGHT(C1688,2)</f>
        <v>Torre de ángulo menor tipo AS1 (30°)Tipo AS1-3</v>
      </c>
      <c r="E1688" s="37" t="s">
        <v>2918</v>
      </c>
      <c r="F1688" s="38">
        <v>0</v>
      </c>
      <c r="G1688" s="39">
        <f>VLOOKUP(C1688,'[14]Resumen Peso'!$B$1:$D$65536,3,0)*$C$14</f>
        <v>8100.4501480155232</v>
      </c>
      <c r="H1688" s="46"/>
      <c r="I1688" s="41"/>
      <c r="J1688" s="42">
        <f>+VLOOKUP(C1688,'[14]Resumen Peso'!$B$1:$D$65536,3,0)</f>
        <v>6215.6806731041606</v>
      </c>
    </row>
    <row r="1689" spans="1:10" x14ac:dyDescent="0.25">
      <c r="A1689" s="26"/>
      <c r="B1689" s="34">
        <f t="shared" si="26"/>
        <v>1673</v>
      </c>
      <c r="C1689" s="35" t="s">
        <v>1693</v>
      </c>
      <c r="D1689" s="36" t="str">
        <f>+"Torre de ángulo menor tipo A"&amp;IF(MID(C1689,3,3)="220","C",IF(MID(C1689,3,3)="138","S",""))&amp;IF(MID(C1689,10,1)="D",2,1)&amp;" (30°)Tipo A"&amp;IF(MID(C1689,3,3)="220","C",IF(MID(C1689,3,3)="138","S",""))&amp;IF(MID(C1689,10,1)="D",2,1)&amp;RIGHT(C1689,2)</f>
        <v>Torre de ángulo menor tipo AS1 (30°)Tipo AS1±0</v>
      </c>
      <c r="E1689" s="37" t="s">
        <v>2918</v>
      </c>
      <c r="F1689" s="38">
        <v>0</v>
      </c>
      <c r="G1689" s="39">
        <f>VLOOKUP(C1689,'[14]Resumen Peso'!$B$1:$D$65536,3,0)*$C$14</f>
        <v>8990.5107081193382</v>
      </c>
      <c r="H1689" s="46"/>
      <c r="I1689" s="41"/>
      <c r="J1689" s="42">
        <f>+VLOOKUP(C1689,'[14]Resumen Peso'!$B$1:$D$65536,3,0)</f>
        <v>6898.6466960090575</v>
      </c>
    </row>
    <row r="1690" spans="1:10" x14ac:dyDescent="0.25">
      <c r="A1690" s="26"/>
      <c r="B1690" s="34">
        <f t="shared" si="26"/>
        <v>1674</v>
      </c>
      <c r="C1690" s="35" t="s">
        <v>1694</v>
      </c>
      <c r="D1690" s="36" t="str">
        <f>+"Torre de ángulo menor tipo A"&amp;IF(MID(C1690,3,3)="220","C",IF(MID(C1690,3,3)="138","S",""))&amp;IF(MID(C1690,10,1)="D",2,1)&amp;" (30°)Tipo A"&amp;IF(MID(C1690,3,3)="220","C",IF(MID(C1690,3,3)="138","S",""))&amp;IF(MID(C1690,10,1)="D",2,1)&amp;RIGHT(C1690,2)</f>
        <v>Torre de ángulo menor tipo AS1 (30°)Tipo AS1+3</v>
      </c>
      <c r="E1690" s="37" t="s">
        <v>2918</v>
      </c>
      <c r="F1690" s="38">
        <v>0</v>
      </c>
      <c r="G1690" s="39">
        <f>VLOOKUP(C1690,'[14]Resumen Peso'!$B$1:$D$65536,3,0)*$C$14</f>
        <v>9880.5712682231533</v>
      </c>
      <c r="H1690" s="46"/>
      <c r="I1690" s="41"/>
      <c r="J1690" s="42">
        <f>+VLOOKUP(C1690,'[14]Resumen Peso'!$B$1:$D$65536,3,0)</f>
        <v>7581.6127189139543</v>
      </c>
    </row>
    <row r="1691" spans="1:10" x14ac:dyDescent="0.25">
      <c r="A1691" s="26"/>
      <c r="B1691" s="34">
        <f t="shared" si="26"/>
        <v>1675</v>
      </c>
      <c r="C1691" s="35" t="s">
        <v>1695</v>
      </c>
      <c r="D1691" s="36" t="str">
        <f>+"Torre de ángulo mayor tipo B"&amp;IF(MID(C1691,3,3)="220","C",IF(MID(C1691,3,3)="138","S",""))&amp;IF(MID(C1691,10,1)="D",2,1)&amp;" (65°)Tipo B"&amp;IF(MID(C1691,3,3)="220","C",IF(MID(C1691,3,3)="138","S",""))&amp;IF(MID(C1691,10,1)="D",2,1)&amp;RIGHT(C1691,2)</f>
        <v>Torre de ángulo mayor tipo BS1 (65°)Tipo BS1-3</v>
      </c>
      <c r="E1691" s="37" t="s">
        <v>2918</v>
      </c>
      <c r="F1691" s="38">
        <v>0</v>
      </c>
      <c r="G1691" s="39">
        <f>VLOOKUP(C1691,'[14]Resumen Peso'!$B$1:$D$65536,3,0)*$C$14</f>
        <v>10931.490045916638</v>
      </c>
      <c r="H1691" s="46"/>
      <c r="I1691" s="41"/>
      <c r="J1691" s="42">
        <f>+VLOOKUP(C1691,'[14]Resumen Peso'!$B$1:$D$65536,3,0)</f>
        <v>8388.0093285038456</v>
      </c>
    </row>
    <row r="1692" spans="1:10" x14ac:dyDescent="0.25">
      <c r="A1692" s="26"/>
      <c r="B1692" s="34">
        <f t="shared" si="26"/>
        <v>1676</v>
      </c>
      <c r="C1692" s="35" t="s">
        <v>1696</v>
      </c>
      <c r="D1692" s="36" t="str">
        <f>+"Torre de ángulo mayor tipo B"&amp;IF(MID(C1692,3,3)="220","C",IF(MID(C1692,3,3)="138","S",""))&amp;IF(MID(C1692,10,1)="D",2,1)&amp;" (65°)Tipo B"&amp;IF(MID(C1692,3,3)="220","C",IF(MID(C1692,3,3)="138","S",""))&amp;IF(MID(C1692,10,1)="D",2,1)&amp;RIGHT(C1692,2)</f>
        <v>Torre de ángulo mayor tipo BS1 (65°)Tipo BS1±0</v>
      </c>
      <c r="E1692" s="37" t="s">
        <v>2918</v>
      </c>
      <c r="F1692" s="38">
        <v>0</v>
      </c>
      <c r="G1692" s="39">
        <f>VLOOKUP(C1692,'[14]Resumen Peso'!$B$1:$D$65536,3,0)*$C$14</f>
        <v>12173.151498793584</v>
      </c>
      <c r="H1692" s="46"/>
      <c r="I1692" s="41"/>
      <c r="J1692" s="42">
        <f>+VLOOKUP(C1692,'[14]Resumen Peso'!$B$1:$D$65536,3,0)</f>
        <v>9340.7676263962639</v>
      </c>
    </row>
    <row r="1693" spans="1:10" x14ac:dyDescent="0.25">
      <c r="A1693" s="26"/>
      <c r="B1693" s="34">
        <f t="shared" si="26"/>
        <v>1677</v>
      </c>
      <c r="C1693" s="35" t="s">
        <v>1697</v>
      </c>
      <c r="D1693" s="36" t="str">
        <f>+"Torre de ángulo mayor tipo B"&amp;IF(MID(C1693,3,3)="220","C",IF(MID(C1693,3,3)="138","S",""))&amp;IF(MID(C1693,10,1)="D",2,1)&amp;" (65°)Tipo B"&amp;IF(MID(C1693,3,3)="220","C",IF(MID(C1693,3,3)="138","S",""))&amp;IF(MID(C1693,10,1)="D",2,1)&amp;RIGHT(C1693,2)</f>
        <v>Torre de ángulo mayor tipo BS1 (65°)Tipo BS1+3</v>
      </c>
      <c r="E1693" s="37" t="s">
        <v>2918</v>
      </c>
      <c r="F1693" s="38">
        <v>0</v>
      </c>
      <c r="G1693" s="39">
        <f>VLOOKUP(C1693,'[14]Resumen Peso'!$B$1:$D$65536,3,0)*$C$14</f>
        <v>13633.929678648816</v>
      </c>
      <c r="H1693" s="46"/>
      <c r="I1693" s="41"/>
      <c r="J1693" s="42">
        <f>+VLOOKUP(C1693,'[14]Resumen Peso'!$B$1:$D$65536,3,0)</f>
        <v>10461.659741563817</v>
      </c>
    </row>
    <row r="1694" spans="1:10" x14ac:dyDescent="0.25">
      <c r="A1694" s="26"/>
      <c r="B1694" s="34">
        <f t="shared" si="26"/>
        <v>1678</v>
      </c>
      <c r="C1694" s="35" t="s">
        <v>1698</v>
      </c>
      <c r="D1694" s="36" t="str">
        <f>+"Torre de anclaje, retención intermedia y terminal (15°) Tipo R"&amp;IF(MID(C1694,3,3)="220","C",IF(MID(C1694,3,3)="138","S",""))&amp;IF(MID(C1694,10,1)="D",2,1)&amp;RIGHT(C1694,2)</f>
        <v>Torre de anclaje, retención intermedia y terminal (15°) Tipo RS1-3</v>
      </c>
      <c r="E1694" s="37" t="s">
        <v>2918</v>
      </c>
      <c r="F1694" s="38">
        <v>0</v>
      </c>
      <c r="G1694" s="39">
        <f>VLOOKUP(C1694,'[14]Resumen Peso'!$B$1:$D$65536,3,0)*$C$14</f>
        <v>14074.999476904602</v>
      </c>
      <c r="H1694" s="46"/>
      <c r="I1694" s="41"/>
      <c r="J1694" s="42">
        <f>+VLOOKUP(C1694,'[14]Resumen Peso'!$B$1:$D$65536,3,0)</f>
        <v>10800.103774971032</v>
      </c>
    </row>
    <row r="1695" spans="1:10" x14ac:dyDescent="0.25">
      <c r="A1695" s="26"/>
      <c r="B1695" s="34">
        <f t="shared" si="26"/>
        <v>1679</v>
      </c>
      <c r="C1695" s="35" t="s">
        <v>1699</v>
      </c>
      <c r="D1695" s="36" t="str">
        <f>+"Torre de anclaje, retención intermedia y terminal (15°) Tipo R"&amp;IF(MID(C1695,3,3)="220","C",IF(MID(C1695,3,3)="138","S",""))&amp;IF(MID(C1695,10,1)="D",2,1)&amp;RIGHT(C1695,2)</f>
        <v>Torre de anclaje, retención intermedia y terminal (15°) Tipo RS1±0</v>
      </c>
      <c r="E1695" s="37" t="s">
        <v>2918</v>
      </c>
      <c r="F1695" s="38">
        <v>0</v>
      </c>
      <c r="G1695" s="39">
        <f>VLOOKUP(C1695,'[14]Resumen Peso'!$B$1:$D$65536,3,0)*$C$14</f>
        <v>15691.192281944928</v>
      </c>
      <c r="H1695" s="46"/>
      <c r="I1695" s="41"/>
      <c r="J1695" s="42">
        <f>+VLOOKUP(C1695,'[14]Resumen Peso'!$B$1:$D$65536,3,0)</f>
        <v>12040.249470424784</v>
      </c>
    </row>
    <row r="1696" spans="1:10" x14ac:dyDescent="0.25">
      <c r="A1696" s="26"/>
      <c r="B1696" s="34">
        <f t="shared" si="26"/>
        <v>1680</v>
      </c>
      <c r="C1696" s="35" t="s">
        <v>1700</v>
      </c>
      <c r="D1696" s="36" t="str">
        <f>+"Torre de anclaje, retención intermedia y terminal (15°) Tipo R"&amp;IF(MID(C1696,3,3)="220","C",IF(MID(C1696,3,3)="138","S",""))&amp;IF(MID(C1696,10,1)="D",2,1)&amp;RIGHT(C1696,2)</f>
        <v>Torre de anclaje, retención intermedia y terminal (15°) Tipo RS1+3</v>
      </c>
      <c r="E1696" s="37" t="s">
        <v>2918</v>
      </c>
      <c r="F1696" s="38">
        <v>0</v>
      </c>
      <c r="G1696" s="39">
        <f>VLOOKUP(C1696,'[14]Resumen Peso'!$B$1:$D$65536,3,0)*$C$14</f>
        <v>17307.385086985254</v>
      </c>
      <c r="H1696" s="46"/>
      <c r="I1696" s="41"/>
      <c r="J1696" s="42">
        <f>+VLOOKUP(C1696,'[14]Resumen Peso'!$B$1:$D$65536,3,0)</f>
        <v>13280.395165878535</v>
      </c>
    </row>
    <row r="1697" spans="1:10" x14ac:dyDescent="0.25">
      <c r="A1697" s="26"/>
      <c r="B1697" s="34">
        <f t="shared" si="26"/>
        <v>1681</v>
      </c>
      <c r="C1697" s="35" t="s">
        <v>1701</v>
      </c>
      <c r="D1697" s="36" t="str">
        <f>+"Torre de suspensión tipo S"&amp;IF(MID(C1697,3,3)="220","C",IF(MID(C1697,3,3)="138","S",""))&amp;IF(MID(C1697,10,1)="D",2,1)&amp;" (5°)Tipo S"&amp;IF(MID(C1697,3,3)="220","C",IF(MID(C1697,3,3)="138","S",""))&amp;IF(MID(C1697,10,1)="D",2,1)&amp;RIGHT(C1697,2)</f>
        <v>Torre de suspensión tipo SS1 (5°)Tipo SS1-6</v>
      </c>
      <c r="E1697" s="37" t="s">
        <v>2918</v>
      </c>
      <c r="F1697" s="38">
        <v>0</v>
      </c>
      <c r="G1697" s="39">
        <f>VLOOKUP(C1697,'[14]Resumen Peso'!$B$1:$D$65536,3,0)*$C$14</f>
        <v>4008.6481966016572</v>
      </c>
      <c r="H1697" s="46"/>
      <c r="I1697" s="41"/>
      <c r="J1697" s="42">
        <f>+VLOOKUP(C1697,'[14]Resumen Peso'!$B$1:$D$65536,3,0)</f>
        <v>3075.9373449134669</v>
      </c>
    </row>
    <row r="1698" spans="1:10" x14ac:dyDescent="0.25">
      <c r="A1698" s="26"/>
      <c r="B1698" s="34">
        <f t="shared" si="26"/>
        <v>1682</v>
      </c>
      <c r="C1698" s="35" t="s">
        <v>1702</v>
      </c>
      <c r="D1698" s="36" t="str">
        <f>+"Torre de suspensión tipo S"&amp;IF(MID(C1698,3,3)="220","C",IF(MID(C1698,3,3)="138","S",""))&amp;IF(MID(C1698,10,1)="D",2,1)&amp;" (5°)Tipo S"&amp;IF(MID(C1698,3,3)="220","C",IF(MID(C1698,3,3)="138","S",""))&amp;IF(MID(C1698,10,1)="D",2,1)&amp;RIGHT(C1698,2)</f>
        <v>Torre de suspensión tipo SS1 (5°)Tipo SS1-3</v>
      </c>
      <c r="E1698" s="37" t="s">
        <v>2918</v>
      </c>
      <c r="F1698" s="38">
        <v>0</v>
      </c>
      <c r="G1698" s="39">
        <f>VLOOKUP(C1698,'[14]Resumen Peso'!$B$1:$D$65536,3,0)*$C$14</f>
        <v>4586.4713600757705</v>
      </c>
      <c r="H1698" s="46"/>
      <c r="I1698" s="41"/>
      <c r="J1698" s="42">
        <f>+VLOOKUP(C1698,'[14]Resumen Peso'!$B$1:$D$65536,3,0)</f>
        <v>3519.3157009370298</v>
      </c>
    </row>
    <row r="1699" spans="1:10" x14ac:dyDescent="0.25">
      <c r="A1699" s="26"/>
      <c r="B1699" s="34">
        <f t="shared" si="26"/>
        <v>1683</v>
      </c>
      <c r="C1699" s="35" t="s">
        <v>1703</v>
      </c>
      <c r="D1699" s="36" t="str">
        <f>+"Torre de suspensión tipo S"&amp;IF(MID(C1699,3,3)="220","C",IF(MID(C1699,3,3)="138","S",""))&amp;IF(MID(C1699,10,1)="D",2,1)&amp;" (5°)Tipo S"&amp;IF(MID(C1699,3,3)="220","C",IF(MID(C1699,3,3)="138","S",""))&amp;IF(MID(C1699,10,1)="D",2,1)&amp;RIGHT(C1699,2)</f>
        <v>Torre de suspensión tipo SS1 (5°)Tipo SS1±0</v>
      </c>
      <c r="E1699" s="37" t="s">
        <v>2918</v>
      </c>
      <c r="F1699" s="38">
        <v>0</v>
      </c>
      <c r="G1699" s="39">
        <f>VLOOKUP(C1699,'[14]Resumen Peso'!$B$1:$D$65536,3,0)*$C$14</f>
        <v>5159.1353881617206</v>
      </c>
      <c r="H1699" s="46"/>
      <c r="I1699" s="41"/>
      <c r="J1699" s="42">
        <f>+VLOOKUP(C1699,'[14]Resumen Peso'!$B$1:$D$65536,3,0)</f>
        <v>3958.7353216389533</v>
      </c>
    </row>
    <row r="1700" spans="1:10" x14ac:dyDescent="0.25">
      <c r="A1700" s="26"/>
      <c r="B1700" s="34">
        <f t="shared" si="26"/>
        <v>1684</v>
      </c>
      <c r="C1700" s="35" t="s">
        <v>1704</v>
      </c>
      <c r="D1700" s="36" t="str">
        <f>+"Torre de suspensión tipo S"&amp;IF(MID(C1700,3,3)="220","C",IF(MID(C1700,3,3)="138","S",""))&amp;IF(MID(C1700,10,1)="D",2,1)&amp;" (5°)Tipo S"&amp;IF(MID(C1700,3,3)="220","C",IF(MID(C1700,3,3)="138","S",""))&amp;IF(MID(C1700,10,1)="D",2,1)&amp;RIGHT(C1700,2)</f>
        <v>Torre de suspensión tipo SS1 (5°)Tipo SS1+3</v>
      </c>
      <c r="E1700" s="37" t="s">
        <v>2918</v>
      </c>
      <c r="F1700" s="38">
        <v>0</v>
      </c>
      <c r="G1700" s="39">
        <f>VLOOKUP(C1700,'[14]Resumen Peso'!$B$1:$D$65536,3,0)*$C$14</f>
        <v>5726.6402808595103</v>
      </c>
      <c r="H1700" s="46"/>
      <c r="I1700" s="41"/>
      <c r="J1700" s="42">
        <f>+VLOOKUP(C1700,'[14]Resumen Peso'!$B$1:$D$65536,3,0)</f>
        <v>4394.1962070192385</v>
      </c>
    </row>
    <row r="1701" spans="1:10" x14ac:dyDescent="0.25">
      <c r="A1701" s="26"/>
      <c r="B1701" s="34">
        <f t="shared" si="26"/>
        <v>1685</v>
      </c>
      <c r="C1701" s="35" t="s">
        <v>1705</v>
      </c>
      <c r="D1701" s="36" t="str">
        <f>+"Torre de suspensión tipo S"&amp;IF(MID(C1701,3,3)="220","C",IF(MID(C1701,3,3)="138","S",""))&amp;IF(MID(C1701,10,1)="D",2,1)&amp;" (5°)Tipo S"&amp;IF(MID(C1701,3,3)="220","C",IF(MID(C1701,3,3)="138","S",""))&amp;IF(MID(C1701,10,1)="D",2,1)&amp;RIGHT(C1701,2)</f>
        <v>Torre de suspensión tipo SS1 (5°)Tipo SS1+6</v>
      </c>
      <c r="E1701" s="37" t="s">
        <v>2918</v>
      </c>
      <c r="F1701" s="38">
        <v>0</v>
      </c>
      <c r="G1701" s="39">
        <f>VLOOKUP(C1701,'[14]Resumen Peso'!$B$1:$D$65536,3,0)*$C$14</f>
        <v>6294.1451735572991</v>
      </c>
      <c r="H1701" s="46"/>
      <c r="I1701" s="41"/>
      <c r="J1701" s="42">
        <f>+VLOOKUP(C1701,'[14]Resumen Peso'!$B$1:$D$65536,3,0)</f>
        <v>4829.6570923995232</v>
      </c>
    </row>
    <row r="1702" spans="1:10" x14ac:dyDescent="0.25">
      <c r="A1702" s="26"/>
      <c r="B1702" s="34">
        <f t="shared" si="26"/>
        <v>1686</v>
      </c>
      <c r="C1702" s="35" t="s">
        <v>1706</v>
      </c>
      <c r="D1702" s="36" t="str">
        <f>+"Torre de ángulo menor tipo A"&amp;IF(MID(C1702,3,3)="220","C",IF(MID(C1702,3,3)="138","S",""))&amp;IF(MID(C1702,10,1)="D",2,1)&amp;" (30°)Tipo A"&amp;IF(MID(C1702,3,3)="220","C",IF(MID(C1702,3,3)="138","S",""))&amp;IF(MID(C1702,10,1)="D",2,1)&amp;RIGHT(C1702,2)</f>
        <v>Torre de ángulo menor tipo AS1 (30°)Tipo AS1-3</v>
      </c>
      <c r="E1702" s="37" t="s">
        <v>2918</v>
      </c>
      <c r="F1702" s="38">
        <v>0</v>
      </c>
      <c r="G1702" s="39">
        <f>VLOOKUP(C1702,'[14]Resumen Peso'!$B$1:$D$65536,3,0)*$C$14</f>
        <v>7056.2423348257716</v>
      </c>
      <c r="H1702" s="46"/>
      <c r="I1702" s="41"/>
      <c r="J1702" s="42">
        <f>+VLOOKUP(C1702,'[14]Resumen Peso'!$B$1:$D$65536,3,0)</f>
        <v>5414.4335566413856</v>
      </c>
    </row>
    <row r="1703" spans="1:10" x14ac:dyDescent="0.25">
      <c r="A1703" s="26"/>
      <c r="B1703" s="34">
        <f t="shared" si="26"/>
        <v>1687</v>
      </c>
      <c r="C1703" s="35" t="s">
        <v>1707</v>
      </c>
      <c r="D1703" s="36" t="str">
        <f>+"Torre de ángulo menor tipo A"&amp;IF(MID(C1703,3,3)="220","C",IF(MID(C1703,3,3)="138","S",""))&amp;IF(MID(C1703,10,1)="D",2,1)&amp;" (30°)Tipo A"&amp;IF(MID(C1703,3,3)="220","C",IF(MID(C1703,3,3)="138","S",""))&amp;IF(MID(C1703,10,1)="D",2,1)&amp;RIGHT(C1703,2)</f>
        <v>Torre de ángulo menor tipo AS1 (30°)Tipo AS1±0</v>
      </c>
      <c r="E1703" s="37" t="s">
        <v>2918</v>
      </c>
      <c r="F1703" s="38">
        <v>0</v>
      </c>
      <c r="G1703" s="39">
        <f>VLOOKUP(C1703,'[14]Resumen Peso'!$B$1:$D$65536,3,0)*$C$14</f>
        <v>7831.5675192294921</v>
      </c>
      <c r="H1703" s="46"/>
      <c r="I1703" s="41"/>
      <c r="J1703" s="42">
        <f>+VLOOKUP(C1703,'[14]Resumen Peso'!$B$1:$D$65536,3,0)</f>
        <v>6009.3602182479308</v>
      </c>
    </row>
    <row r="1704" spans="1:10" x14ac:dyDescent="0.25">
      <c r="A1704" s="26"/>
      <c r="B1704" s="34">
        <f t="shared" si="26"/>
        <v>1688</v>
      </c>
      <c r="C1704" s="35" t="s">
        <v>1708</v>
      </c>
      <c r="D1704" s="36" t="str">
        <f>+"Torre de ángulo menor tipo A"&amp;IF(MID(C1704,3,3)="220","C",IF(MID(C1704,3,3)="138","S",""))&amp;IF(MID(C1704,10,1)="D",2,1)&amp;" (30°)Tipo A"&amp;IF(MID(C1704,3,3)="220","C",IF(MID(C1704,3,3)="138","S",""))&amp;IF(MID(C1704,10,1)="D",2,1)&amp;RIGHT(C1704,2)</f>
        <v>Torre de ángulo menor tipo AS1 (30°)Tipo AS1+3</v>
      </c>
      <c r="E1704" s="37" t="s">
        <v>2918</v>
      </c>
      <c r="F1704" s="38">
        <v>0</v>
      </c>
      <c r="G1704" s="39">
        <f>VLOOKUP(C1704,'[14]Resumen Peso'!$B$1:$D$65536,3,0)*$C$14</f>
        <v>8606.8927036332116</v>
      </c>
      <c r="H1704" s="46"/>
      <c r="I1704" s="41"/>
      <c r="J1704" s="42">
        <f>+VLOOKUP(C1704,'[14]Resumen Peso'!$B$1:$D$65536,3,0)</f>
        <v>6604.286879854476</v>
      </c>
    </row>
    <row r="1705" spans="1:10" x14ac:dyDescent="0.25">
      <c r="A1705" s="26"/>
      <c r="B1705" s="34">
        <f t="shared" si="26"/>
        <v>1689</v>
      </c>
      <c r="C1705" s="35" t="s">
        <v>1709</v>
      </c>
      <c r="D1705" s="36" t="str">
        <f>+"Torre de ángulo mayor tipo B"&amp;IF(MID(C1705,3,3)="220","C",IF(MID(C1705,3,3)="138","S",""))&amp;IF(MID(C1705,10,1)="D",2,1)&amp;" (65°)Tipo B"&amp;IF(MID(C1705,3,3)="220","C",IF(MID(C1705,3,3)="138","S",""))&amp;IF(MID(C1705,10,1)="D",2,1)&amp;RIGHT(C1705,2)</f>
        <v>Torre de ángulo mayor tipo BS1 (65°)Tipo BS1-3</v>
      </c>
      <c r="E1705" s="37" t="s">
        <v>2918</v>
      </c>
      <c r="F1705" s="38">
        <v>0</v>
      </c>
      <c r="G1705" s="39">
        <f>VLOOKUP(C1705,'[14]Resumen Peso'!$B$1:$D$65536,3,0)*$C$14</f>
        <v>9522.3402940909855</v>
      </c>
      <c r="H1705" s="46"/>
      <c r="I1705" s="41"/>
      <c r="J1705" s="42">
        <f>+VLOOKUP(C1705,'[14]Resumen Peso'!$B$1:$D$65536,3,0)</f>
        <v>7306.7330144859134</v>
      </c>
    </row>
    <row r="1706" spans="1:10" x14ac:dyDescent="0.25">
      <c r="A1706" s="26"/>
      <c r="B1706" s="34">
        <f t="shared" si="26"/>
        <v>1690</v>
      </c>
      <c r="C1706" s="35" t="s">
        <v>1710</v>
      </c>
      <c r="D1706" s="36" t="str">
        <f>+"Torre de ángulo mayor tipo B"&amp;IF(MID(C1706,3,3)="220","C",IF(MID(C1706,3,3)="138","S",""))&amp;IF(MID(C1706,10,1)="D",2,1)&amp;" (65°)Tipo B"&amp;IF(MID(C1706,3,3)="220","C",IF(MID(C1706,3,3)="138","S",""))&amp;IF(MID(C1706,10,1)="D",2,1)&amp;RIGHT(C1706,2)</f>
        <v>Torre de ángulo mayor tipo BS1 (65°)Tipo BS1±0</v>
      </c>
      <c r="E1706" s="37" t="s">
        <v>2918</v>
      </c>
      <c r="F1706" s="38">
        <v>0</v>
      </c>
      <c r="G1706" s="39">
        <f>VLOOKUP(C1706,'[14]Resumen Peso'!$B$1:$D$65536,3,0)*$C$14</f>
        <v>10603.942421036732</v>
      </c>
      <c r="H1706" s="46"/>
      <c r="I1706" s="41"/>
      <c r="J1706" s="42">
        <f>+VLOOKUP(C1706,'[14]Resumen Peso'!$B$1:$D$65536,3,0)</f>
        <v>8136.6737355076984</v>
      </c>
    </row>
    <row r="1707" spans="1:10" x14ac:dyDescent="0.25">
      <c r="A1707" s="26"/>
      <c r="B1707" s="34">
        <f t="shared" si="26"/>
        <v>1691</v>
      </c>
      <c r="C1707" s="35" t="s">
        <v>1711</v>
      </c>
      <c r="D1707" s="36" t="str">
        <f>+"Torre de ángulo mayor tipo B"&amp;IF(MID(C1707,3,3)="220","C",IF(MID(C1707,3,3)="138","S",""))&amp;IF(MID(C1707,10,1)="D",2,1)&amp;" (65°)Tipo B"&amp;IF(MID(C1707,3,3)="220","C",IF(MID(C1707,3,3)="138","S",""))&amp;IF(MID(C1707,10,1)="D",2,1)&amp;RIGHT(C1707,2)</f>
        <v>Torre de ángulo mayor tipo BS1 (65°)Tipo BS1+3</v>
      </c>
      <c r="E1707" s="37" t="s">
        <v>2918</v>
      </c>
      <c r="F1707" s="38">
        <v>0</v>
      </c>
      <c r="G1707" s="39">
        <f>VLOOKUP(C1707,'[14]Resumen Peso'!$B$1:$D$65536,3,0)*$C$14</f>
        <v>11876.415511561141</v>
      </c>
      <c r="H1707" s="46"/>
      <c r="I1707" s="41"/>
      <c r="J1707" s="42">
        <f>+VLOOKUP(C1707,'[14]Resumen Peso'!$B$1:$D$65536,3,0)</f>
        <v>9113.0745837686227</v>
      </c>
    </row>
    <row r="1708" spans="1:10" x14ac:dyDescent="0.25">
      <c r="A1708" s="26"/>
      <c r="B1708" s="34">
        <f t="shared" si="26"/>
        <v>1692</v>
      </c>
      <c r="C1708" s="35" t="s">
        <v>1712</v>
      </c>
      <c r="D1708" s="36" t="str">
        <f>+"Torre de anclaje, retención intermedia y terminal (15°) Tipo R"&amp;IF(MID(C1708,3,3)="220","C",IF(MID(C1708,3,3)="138","S",""))&amp;IF(MID(C1708,10,1)="D",2,1)&amp;RIGHT(C1708,2)</f>
        <v>Torre de anclaje, retención intermedia y terminal (15°) Tipo RS1-3</v>
      </c>
      <c r="E1708" s="37" t="s">
        <v>2918</v>
      </c>
      <c r="F1708" s="38">
        <v>0</v>
      </c>
      <c r="G1708" s="39">
        <f>VLOOKUP(C1708,'[14]Resumen Peso'!$B$1:$D$65536,3,0)*$C$14</f>
        <v>12260.628157302563</v>
      </c>
      <c r="H1708" s="46"/>
      <c r="I1708" s="41"/>
      <c r="J1708" s="42">
        <f>+VLOOKUP(C1708,'[14]Resumen Peso'!$B$1:$D$65536,3,0)</f>
        <v>9407.8906832272714</v>
      </c>
    </row>
    <row r="1709" spans="1:10" x14ac:dyDescent="0.25">
      <c r="A1709" s="26"/>
      <c r="B1709" s="34">
        <f t="shared" si="26"/>
        <v>1693</v>
      </c>
      <c r="C1709" s="35" t="s">
        <v>1713</v>
      </c>
      <c r="D1709" s="36" t="str">
        <f>+"Torre de anclaje, retención intermedia y terminal (15°) Tipo R"&amp;IF(MID(C1709,3,3)="220","C",IF(MID(C1709,3,3)="138","S",""))&amp;IF(MID(C1709,10,1)="D",2,1)&amp;RIGHT(C1709,2)</f>
        <v>Torre de anclaje, retención intermedia y terminal (15°) Tipo RS1±0</v>
      </c>
      <c r="E1709" s="37" t="s">
        <v>2918</v>
      </c>
      <c r="F1709" s="38">
        <v>0</v>
      </c>
      <c r="G1709" s="39">
        <f>VLOOKUP(C1709,'[14]Resumen Peso'!$B$1:$D$65536,3,0)*$C$14</f>
        <v>13668.481780716345</v>
      </c>
      <c r="H1709" s="46"/>
      <c r="I1709" s="41"/>
      <c r="J1709" s="42">
        <f>+VLOOKUP(C1709,'[14]Resumen Peso'!$B$1:$D$65536,3,0)</f>
        <v>10488.172445069422</v>
      </c>
    </row>
    <row r="1710" spans="1:10" x14ac:dyDescent="0.25">
      <c r="A1710" s="26"/>
      <c r="B1710" s="34">
        <f t="shared" si="26"/>
        <v>1694</v>
      </c>
      <c r="C1710" s="35" t="s">
        <v>1714</v>
      </c>
      <c r="D1710" s="36" t="str">
        <f>+"Torre de anclaje, retención intermedia y terminal (15°) Tipo R"&amp;IF(MID(C1710,3,3)="220","C",IF(MID(C1710,3,3)="138","S",""))&amp;IF(MID(C1710,10,1)="D",2,1)&amp;RIGHT(C1710,2)</f>
        <v>Torre de anclaje, retención intermedia y terminal (15°) Tipo RS1+3</v>
      </c>
      <c r="E1710" s="37" t="s">
        <v>2918</v>
      </c>
      <c r="F1710" s="38">
        <v>0</v>
      </c>
      <c r="G1710" s="39">
        <f>VLOOKUP(C1710,'[14]Resumen Peso'!$B$1:$D$65536,3,0)*$C$14</f>
        <v>15076.33540413013</v>
      </c>
      <c r="H1710" s="46"/>
      <c r="I1710" s="41"/>
      <c r="J1710" s="42">
        <f>+VLOOKUP(C1710,'[14]Resumen Peso'!$B$1:$D$65536,3,0)</f>
        <v>11568.454206911572</v>
      </c>
    </row>
    <row r="1711" spans="1:10" x14ac:dyDescent="0.25">
      <c r="A1711" s="26"/>
      <c r="B1711" s="34">
        <f t="shared" si="26"/>
        <v>1695</v>
      </c>
      <c r="C1711" s="35" t="s">
        <v>1715</v>
      </c>
      <c r="D1711" s="36" t="str">
        <f>+"Torre de suspensión tipo S"&amp;IF(MID(C1711,3,3)="220","C",IF(MID(C1711,3,3)="138","S",""))&amp;IF(MID(C1711,10,1)="D",2,1)&amp;" (5°)Tipo S"&amp;IF(MID(C1711,3,3)="220","C",IF(MID(C1711,3,3)="138","S",""))&amp;IF(MID(C1711,10,1)="D",2,1)&amp;RIGHT(C1711,2)</f>
        <v>Torre de suspensión tipo S1 (5°)Tipo S1-6</v>
      </c>
      <c r="E1711" s="37" t="s">
        <v>2918</v>
      </c>
      <c r="F1711" s="38">
        <v>0</v>
      </c>
      <c r="G1711" s="39">
        <f>VLOOKUP(C1711,'[14]Resumen Peso'!$B$1:$D$65536,3,0)*$C$14</f>
        <v>4058.0969165762276</v>
      </c>
      <c r="H1711" s="46"/>
      <c r="I1711" s="41"/>
      <c r="J1711" s="42">
        <f>+VLOOKUP(C1711,'[14]Resumen Peso'!$B$1:$D$65536,3,0)</f>
        <v>3113.8806008362226</v>
      </c>
    </row>
    <row r="1712" spans="1:10" x14ac:dyDescent="0.25">
      <c r="A1712" s="26"/>
      <c r="B1712" s="34">
        <f t="shared" si="26"/>
        <v>1696</v>
      </c>
      <c r="C1712" s="35" t="s">
        <v>1716</v>
      </c>
      <c r="D1712" s="36" t="str">
        <f>+"Torre de suspensión tipo S"&amp;IF(MID(C1712,3,3)="220","C",IF(MID(C1712,3,3)="138","S",""))&amp;IF(MID(C1712,10,1)="D",2,1)&amp;" (5°)Tipo S"&amp;IF(MID(C1712,3,3)="220","C",IF(MID(C1712,3,3)="138","S",""))&amp;IF(MID(C1712,10,1)="D",2,1)&amp;RIGHT(C1712,2)</f>
        <v>Torre de suspensión tipo S1 (5°)Tipo S1-3</v>
      </c>
      <c r="E1712" s="37" t="s">
        <v>2918</v>
      </c>
      <c r="F1712" s="38">
        <v>0</v>
      </c>
      <c r="G1712" s="39">
        <f>VLOOKUP(C1712,'[14]Resumen Peso'!$B$1:$D$65536,3,0)*$C$14</f>
        <v>4643.0478234700986</v>
      </c>
      <c r="H1712" s="46"/>
      <c r="I1712" s="41"/>
      <c r="J1712" s="42">
        <f>+VLOOKUP(C1712,'[14]Resumen Peso'!$B$1:$D$65536,3,0)</f>
        <v>3562.7282550108134</v>
      </c>
    </row>
    <row r="1713" spans="1:10" x14ac:dyDescent="0.25">
      <c r="A1713" s="26"/>
      <c r="B1713" s="34">
        <f t="shared" si="26"/>
        <v>1697</v>
      </c>
      <c r="C1713" s="35" t="s">
        <v>1717</v>
      </c>
      <c r="D1713" s="36" t="str">
        <f>+"Torre de suspensión tipo S"&amp;IF(MID(C1713,3,3)="220","C",IF(MID(C1713,3,3)="138","S",""))&amp;IF(MID(C1713,10,1)="D",2,1)&amp;" (5°)Tipo S"&amp;IF(MID(C1713,3,3)="220","C",IF(MID(C1713,3,3)="138","S",""))&amp;IF(MID(C1713,10,1)="D",2,1)&amp;RIGHT(C1713,2)</f>
        <v>Torre de suspensión tipo S1 (5°)Tipo S1±0</v>
      </c>
      <c r="E1713" s="37" t="s">
        <v>2918</v>
      </c>
      <c r="F1713" s="38">
        <v>0</v>
      </c>
      <c r="G1713" s="39">
        <f>VLOOKUP(C1713,'[14]Resumen Peso'!$B$1:$D$65536,3,0)*$C$14</f>
        <v>5222.7759544095597</v>
      </c>
      <c r="H1713" s="46"/>
      <c r="I1713" s="41"/>
      <c r="J1713" s="42">
        <f>+VLOOKUP(C1713,'[14]Resumen Peso'!$B$1:$D$65536,3,0)</f>
        <v>4007.5683408445593</v>
      </c>
    </row>
    <row r="1714" spans="1:10" x14ac:dyDescent="0.25">
      <c r="A1714" s="26"/>
      <c r="B1714" s="34">
        <f t="shared" si="26"/>
        <v>1698</v>
      </c>
      <c r="C1714" s="35" t="s">
        <v>1718</v>
      </c>
      <c r="D1714" s="36" t="str">
        <f>+"Torre de suspensión tipo S"&amp;IF(MID(C1714,3,3)="220","C",IF(MID(C1714,3,3)="138","S",""))&amp;IF(MID(C1714,10,1)="D",2,1)&amp;" (5°)Tipo S"&amp;IF(MID(C1714,3,3)="220","C",IF(MID(C1714,3,3)="138","S",""))&amp;IF(MID(C1714,10,1)="D",2,1)&amp;RIGHT(C1714,2)</f>
        <v>Torre de suspensión tipo S1 (5°)Tipo S1+3</v>
      </c>
      <c r="E1714" s="37" t="s">
        <v>2918</v>
      </c>
      <c r="F1714" s="38">
        <v>0</v>
      </c>
      <c r="G1714" s="39">
        <f>VLOOKUP(C1714,'[14]Resumen Peso'!$B$1:$D$65536,3,0)*$C$14</f>
        <v>5797.2813093946124</v>
      </c>
      <c r="H1714" s="46"/>
      <c r="I1714" s="41"/>
      <c r="J1714" s="42">
        <f>+VLOOKUP(C1714,'[14]Resumen Peso'!$B$1:$D$65536,3,0)</f>
        <v>4448.4008583374616</v>
      </c>
    </row>
    <row r="1715" spans="1:10" x14ac:dyDescent="0.25">
      <c r="A1715" s="26"/>
      <c r="B1715" s="34">
        <f t="shared" si="26"/>
        <v>1699</v>
      </c>
      <c r="C1715" s="35" t="s">
        <v>1719</v>
      </c>
      <c r="D1715" s="36" t="str">
        <f>+"Torre de suspensión tipo S"&amp;IF(MID(C1715,3,3)="220","C",IF(MID(C1715,3,3)="138","S",""))&amp;IF(MID(C1715,10,1)="D",2,1)&amp;" (5°)Tipo S"&amp;IF(MID(C1715,3,3)="220","C",IF(MID(C1715,3,3)="138","S",""))&amp;IF(MID(C1715,10,1)="D",2,1)&amp;RIGHT(C1715,2)</f>
        <v>Torre de suspensión tipo S1 (5°)Tipo S1+6</v>
      </c>
      <c r="E1715" s="37" t="s">
        <v>2918</v>
      </c>
      <c r="F1715" s="38">
        <v>0</v>
      </c>
      <c r="G1715" s="39">
        <f>VLOOKUP(C1715,'[14]Resumen Peso'!$B$1:$D$65536,3,0)*$C$14</f>
        <v>6371.7866643796624</v>
      </c>
      <c r="H1715" s="46"/>
      <c r="I1715" s="41"/>
      <c r="J1715" s="42">
        <f>+VLOOKUP(C1715,'[14]Resumen Peso'!$B$1:$D$65536,3,0)</f>
        <v>4889.2333758303621</v>
      </c>
    </row>
    <row r="1716" spans="1:10" x14ac:dyDescent="0.25">
      <c r="A1716" s="26"/>
      <c r="B1716" s="34">
        <f t="shared" si="26"/>
        <v>1700</v>
      </c>
      <c r="C1716" s="35" t="s">
        <v>1720</v>
      </c>
      <c r="D1716" s="36" t="str">
        <f>+"Torre de ángulo menor tipo A"&amp;IF(MID(C1716,3,3)="220","C",IF(MID(C1716,3,3)="138","S",""))&amp;IF(MID(C1716,10,1)="D",2,1)&amp;" (30°)Tipo A"&amp;IF(MID(C1716,3,3)="220","C",IF(MID(C1716,3,3)="138","S",""))&amp;IF(MID(C1716,10,1)="D",2,1)&amp;RIGHT(C1716,2)</f>
        <v>Torre de ángulo menor tipo A1 (30°)Tipo A1-3</v>
      </c>
      <c r="E1716" s="37" t="s">
        <v>2918</v>
      </c>
      <c r="F1716" s="38">
        <v>0</v>
      </c>
      <c r="G1716" s="39">
        <f>VLOOKUP(C1716,'[14]Resumen Peso'!$B$1:$D$65536,3,0)*$C$14</f>
        <v>7143.2846828131342</v>
      </c>
      <c r="H1716" s="46"/>
      <c r="I1716" s="41"/>
      <c r="J1716" s="42">
        <f>+VLOOKUP(C1716,'[14]Resumen Peso'!$B$1:$D$65536,3,0)</f>
        <v>5481.2233560032391</v>
      </c>
    </row>
    <row r="1717" spans="1:10" x14ac:dyDescent="0.25">
      <c r="A1717" s="26"/>
      <c r="B1717" s="34">
        <f t="shared" si="26"/>
        <v>1701</v>
      </c>
      <c r="C1717" s="35" t="s">
        <v>1721</v>
      </c>
      <c r="D1717" s="36" t="str">
        <f>+"Torre de ángulo menor tipo A"&amp;IF(MID(C1717,3,3)="220","C",IF(MID(C1717,3,3)="138","S",""))&amp;IF(MID(C1717,10,1)="D",2,1)&amp;" (30°)Tipo A"&amp;IF(MID(C1717,3,3)="220","C",IF(MID(C1717,3,3)="138","S",""))&amp;IF(MID(C1717,10,1)="D",2,1)&amp;RIGHT(C1717,2)</f>
        <v>Torre de ángulo menor tipo A1 (30°)Tipo A1±0</v>
      </c>
      <c r="E1717" s="37" t="s">
        <v>2918</v>
      </c>
      <c r="F1717" s="38">
        <v>0</v>
      </c>
      <c r="G1717" s="39">
        <f>VLOOKUP(C1717,'[14]Resumen Peso'!$B$1:$D$65536,3,0)*$C$14</f>
        <v>7928.1738987937115</v>
      </c>
      <c r="H1717" s="46"/>
      <c r="I1717" s="41"/>
      <c r="J1717" s="42">
        <f>+VLOOKUP(C1717,'[14]Resumen Peso'!$B$1:$D$65536,3,0)</f>
        <v>6083.4887414020413</v>
      </c>
    </row>
    <row r="1718" spans="1:10" x14ac:dyDescent="0.25">
      <c r="A1718" s="26"/>
      <c r="B1718" s="34">
        <f t="shared" si="26"/>
        <v>1702</v>
      </c>
      <c r="C1718" s="35" t="s">
        <v>1722</v>
      </c>
      <c r="D1718" s="36" t="str">
        <f>+"Torre de ángulo menor tipo A"&amp;IF(MID(C1718,3,3)="220","C",IF(MID(C1718,3,3)="138","S",""))&amp;IF(MID(C1718,10,1)="D",2,1)&amp;" (30°)Tipo A"&amp;IF(MID(C1718,3,3)="220","C",IF(MID(C1718,3,3)="138","S",""))&amp;IF(MID(C1718,10,1)="D",2,1)&amp;RIGHT(C1718,2)</f>
        <v>Torre de ángulo menor tipo A1 (30°)Tipo A1+3</v>
      </c>
      <c r="E1718" s="37" t="s">
        <v>2918</v>
      </c>
      <c r="F1718" s="38">
        <v>0</v>
      </c>
      <c r="G1718" s="39">
        <f>VLOOKUP(C1718,'[14]Resumen Peso'!$B$1:$D$65536,3,0)*$C$14</f>
        <v>8713.0631147742897</v>
      </c>
      <c r="H1718" s="46"/>
      <c r="I1718" s="41"/>
      <c r="J1718" s="42">
        <f>+VLOOKUP(C1718,'[14]Resumen Peso'!$B$1:$D$65536,3,0)</f>
        <v>6685.7541268008436</v>
      </c>
    </row>
    <row r="1719" spans="1:10" x14ac:dyDescent="0.25">
      <c r="A1719" s="26"/>
      <c r="B1719" s="34">
        <f t="shared" si="26"/>
        <v>1703</v>
      </c>
      <c r="C1719" s="35" t="s">
        <v>1723</v>
      </c>
      <c r="D1719" s="36" t="str">
        <f>+"Torre de ángulo mayor tipo B"&amp;IF(MID(C1719,3,3)="220","C",IF(MID(C1719,3,3)="138","S",""))&amp;IF(MID(C1719,10,1)="D",2,1)&amp;" (65°)Tipo B"&amp;IF(MID(C1719,3,3)="220","C",IF(MID(C1719,3,3)="138","S",""))&amp;IF(MID(C1719,10,1)="D",2,1)&amp;RIGHT(C1719,2)</f>
        <v>Torre de ángulo mayor tipo B1 (65°)Tipo B1-3</v>
      </c>
      <c r="E1719" s="37" t="s">
        <v>2918</v>
      </c>
      <c r="F1719" s="38">
        <v>0</v>
      </c>
      <c r="G1719" s="39">
        <f>VLOOKUP(C1719,'[14]Resumen Peso'!$B$1:$D$65536,3,0)*$C$14</f>
        <v>9639.8032181520848</v>
      </c>
      <c r="H1719" s="46"/>
      <c r="I1719" s="41"/>
      <c r="J1719" s="42">
        <f>+VLOOKUP(C1719,'[14]Resumen Peso'!$B$1:$D$65536,3,0)</f>
        <v>7396.8652927608118</v>
      </c>
    </row>
    <row r="1720" spans="1:10" x14ac:dyDescent="0.25">
      <c r="A1720" s="26"/>
      <c r="B1720" s="34">
        <f t="shared" si="26"/>
        <v>1704</v>
      </c>
      <c r="C1720" s="35" t="s">
        <v>1724</v>
      </c>
      <c r="D1720" s="36" t="str">
        <f>+"Torre de ángulo mayor tipo B"&amp;IF(MID(C1720,3,3)="220","C",IF(MID(C1720,3,3)="138","S",""))&amp;IF(MID(C1720,10,1)="D",2,1)&amp;" (65°)Tipo B"&amp;IF(MID(C1720,3,3)="220","C",IF(MID(C1720,3,3)="138","S",""))&amp;IF(MID(C1720,10,1)="D",2,1)&amp;RIGHT(C1720,2)</f>
        <v>Torre de ángulo mayor tipo B1 (65°)Tipo B1±0</v>
      </c>
      <c r="E1720" s="37" t="s">
        <v>2918</v>
      </c>
      <c r="F1720" s="38">
        <v>0</v>
      </c>
      <c r="G1720" s="39">
        <f>VLOOKUP(C1720,'[14]Resumen Peso'!$B$1:$D$65536,3,0)*$C$14</f>
        <v>10734.747458966687</v>
      </c>
      <c r="H1720" s="46"/>
      <c r="I1720" s="41"/>
      <c r="J1720" s="42">
        <f>+VLOOKUP(C1720,'[14]Resumen Peso'!$B$1:$D$65536,3,0)</f>
        <v>8237.0437558583653</v>
      </c>
    </row>
    <row r="1721" spans="1:10" x14ac:dyDescent="0.25">
      <c r="A1721" s="26"/>
      <c r="B1721" s="34">
        <f t="shared" si="26"/>
        <v>1705</v>
      </c>
      <c r="C1721" s="35" t="s">
        <v>1725</v>
      </c>
      <c r="D1721" s="36" t="str">
        <f>+"Torre de ángulo mayor tipo B"&amp;IF(MID(C1721,3,3)="220","C",IF(MID(C1721,3,3)="138","S",""))&amp;IF(MID(C1721,10,1)="D",2,1)&amp;" (65°)Tipo B"&amp;IF(MID(C1721,3,3)="220","C",IF(MID(C1721,3,3)="138","S",""))&amp;IF(MID(C1721,10,1)="D",2,1)&amp;RIGHT(C1721,2)</f>
        <v>Torre de ángulo mayor tipo B1 (65°)Tipo B1+3</v>
      </c>
      <c r="E1721" s="37" t="s">
        <v>2918</v>
      </c>
      <c r="F1721" s="38">
        <v>0</v>
      </c>
      <c r="G1721" s="39">
        <f>VLOOKUP(C1721,'[14]Resumen Peso'!$B$1:$D$65536,3,0)*$C$14</f>
        <v>12022.917154042692</v>
      </c>
      <c r="H1721" s="46"/>
      <c r="I1721" s="41"/>
      <c r="J1721" s="42">
        <f>+VLOOKUP(C1721,'[14]Resumen Peso'!$B$1:$D$65536,3,0)</f>
        <v>9225.4890065613708</v>
      </c>
    </row>
    <row r="1722" spans="1:10" x14ac:dyDescent="0.25">
      <c r="A1722" s="26"/>
      <c r="B1722" s="34">
        <f t="shared" si="26"/>
        <v>1706</v>
      </c>
      <c r="C1722" s="35" t="s">
        <v>1726</v>
      </c>
      <c r="D1722" s="36" t="str">
        <f>+"Torre de anclaje, retención intermedia y terminal (15°) Tipo R"&amp;IF(MID(C1722,3,3)="220","C",IF(MID(C1722,3,3)="138","S",""))&amp;IF(MID(C1722,10,1)="D",2,1)&amp;RIGHT(C1722,2)</f>
        <v>Torre de anclaje, retención intermedia y terminal (15°) Tipo R1-3</v>
      </c>
      <c r="E1722" s="37" t="s">
        <v>2918</v>
      </c>
      <c r="F1722" s="38">
        <v>0</v>
      </c>
      <c r="G1722" s="39">
        <f>VLOOKUP(C1722,'[14]Resumen Peso'!$B$1:$D$65536,3,0)*$C$14</f>
        <v>12411.869258723429</v>
      </c>
      <c r="H1722" s="46"/>
      <c r="I1722" s="41"/>
      <c r="J1722" s="42">
        <f>+VLOOKUP(C1722,'[14]Resumen Peso'!$B$1:$D$65536,3,0)</f>
        <v>9523.941812967385</v>
      </c>
    </row>
    <row r="1723" spans="1:10" x14ac:dyDescent="0.25">
      <c r="A1723" s="26"/>
      <c r="B1723" s="34">
        <f t="shared" si="26"/>
        <v>1707</v>
      </c>
      <c r="C1723" s="35" t="s">
        <v>1727</v>
      </c>
      <c r="D1723" s="36" t="str">
        <f>+"Torre de anclaje, retención intermedia y terminal (15°) Tipo R"&amp;IF(MID(C1723,3,3)="220","C",IF(MID(C1723,3,3)="138","S",""))&amp;IF(MID(C1723,10,1)="D",2,1)&amp;RIGHT(C1723,2)</f>
        <v>Torre de anclaje, retención intermedia y terminal (15°) Tipo R1±0</v>
      </c>
      <c r="E1723" s="37" t="s">
        <v>2918</v>
      </c>
      <c r="F1723" s="38">
        <v>0</v>
      </c>
      <c r="G1723" s="39">
        <f>VLOOKUP(C1723,'[14]Resumen Peso'!$B$1:$D$65536,3,0)*$C$14</f>
        <v>13837.089474608059</v>
      </c>
      <c r="H1723" s="46"/>
      <c r="I1723" s="41"/>
      <c r="J1723" s="42">
        <f>+VLOOKUP(C1723,'[14]Resumen Peso'!$B$1:$D$65536,3,0)</f>
        <v>10617.549401301432</v>
      </c>
    </row>
    <row r="1724" spans="1:10" x14ac:dyDescent="0.25">
      <c r="A1724" s="26"/>
      <c r="B1724" s="34">
        <f t="shared" si="26"/>
        <v>1708</v>
      </c>
      <c r="C1724" s="35" t="s">
        <v>1728</v>
      </c>
      <c r="D1724" s="36" t="str">
        <f>+"Torre de anclaje, retención intermedia y terminal (15°) Tipo R"&amp;IF(MID(C1724,3,3)="220","C",IF(MID(C1724,3,3)="138","S",""))&amp;IF(MID(C1724,10,1)="D",2,1)&amp;RIGHT(C1724,2)</f>
        <v>Torre de anclaje, retención intermedia y terminal (15°) Tipo R1+3</v>
      </c>
      <c r="E1724" s="37" t="s">
        <v>2918</v>
      </c>
      <c r="F1724" s="38">
        <v>0</v>
      </c>
      <c r="G1724" s="39">
        <f>VLOOKUP(C1724,'[14]Resumen Peso'!$B$1:$D$65536,3,0)*$C$14</f>
        <v>15262.30969049269</v>
      </c>
      <c r="H1724" s="46"/>
      <c r="I1724" s="41"/>
      <c r="J1724" s="42">
        <f>+VLOOKUP(C1724,'[14]Resumen Peso'!$B$1:$D$65536,3,0)</f>
        <v>11711.156989635479</v>
      </c>
    </row>
    <row r="1725" spans="1:10" x14ac:dyDescent="0.25">
      <c r="A1725" s="26"/>
      <c r="B1725" s="34">
        <f t="shared" si="26"/>
        <v>1709</v>
      </c>
      <c r="C1725" s="35" t="s">
        <v>1729</v>
      </c>
      <c r="D1725" s="36" t="str">
        <f>+"Torre de suspensión tipo S"&amp;IF(MID(C1725,3,3)="220","C",IF(MID(C1725,3,3)="138","S",""))&amp;IF(MID(C1725,10,1)="D",2,1)&amp;" (5°)Tipo S"&amp;IF(MID(C1725,3,3)="220","C",IF(MID(C1725,3,3)="138","S",""))&amp;IF(MID(C1725,10,1)="D",2,1)&amp;RIGHT(C1725,2)</f>
        <v>Torre de suspensión tipo S2 (5°)Tipo S2-6</v>
      </c>
      <c r="E1725" s="37" t="s">
        <v>2918</v>
      </c>
      <c r="F1725" s="38">
        <v>0</v>
      </c>
      <c r="G1725" s="39">
        <f>VLOOKUP(C1725,'[14]Resumen Peso'!$B$1:$D$65536,3,0)*$C$14</f>
        <v>5270.8598370706604</v>
      </c>
      <c r="H1725" s="46"/>
      <c r="I1725" s="41"/>
      <c r="J1725" s="42">
        <f>+VLOOKUP(C1725,'[14]Resumen Peso'!$B$1:$D$65536,3,0)</f>
        <v>4044.4643225101745</v>
      </c>
    </row>
    <row r="1726" spans="1:10" x14ac:dyDescent="0.25">
      <c r="A1726" s="26"/>
      <c r="B1726" s="34">
        <f t="shared" si="26"/>
        <v>1710</v>
      </c>
      <c r="C1726" s="35" t="s">
        <v>1730</v>
      </c>
      <c r="D1726" s="36" t="str">
        <f>+"Torre de suspensión tipo S"&amp;IF(MID(C1726,3,3)="220","C",IF(MID(C1726,3,3)="138","S",""))&amp;IF(MID(C1726,10,1)="D",2,1)&amp;" (5°)Tipo S"&amp;IF(MID(C1726,3,3)="220","C",IF(MID(C1726,3,3)="138","S",""))&amp;IF(MID(C1726,10,1)="D",2,1)&amp;RIGHT(C1726,2)</f>
        <v>Torre de suspensión tipo S2 (5°)Tipo S2-3</v>
      </c>
      <c r="E1726" s="37" t="s">
        <v>2918</v>
      </c>
      <c r="F1726" s="38">
        <v>0</v>
      </c>
      <c r="G1726" s="39">
        <f>VLOOKUP(C1726,'[14]Resumen Peso'!$B$1:$D$65536,3,0)*$C$14</f>
        <v>6030.6234171889537</v>
      </c>
      <c r="H1726" s="46"/>
      <c r="I1726" s="41"/>
      <c r="J1726" s="42">
        <f>+VLOOKUP(C1726,'[14]Resumen Peso'!$B$1:$D$65536,3,0)</f>
        <v>4627.4501707999298</v>
      </c>
    </row>
    <row r="1727" spans="1:10" x14ac:dyDescent="0.25">
      <c r="A1727" s="26"/>
      <c r="B1727" s="34">
        <f t="shared" si="26"/>
        <v>1711</v>
      </c>
      <c r="C1727" s="35" t="s">
        <v>1731</v>
      </c>
      <c r="D1727" s="36" t="str">
        <f>+"Torre de suspensión tipo S"&amp;IF(MID(C1727,3,3)="220","C",IF(MID(C1727,3,3)="138","S",""))&amp;IF(MID(C1727,10,1)="D",2,1)&amp;" (5°)Tipo S"&amp;IF(MID(C1727,3,3)="220","C",IF(MID(C1727,3,3)="138","S",""))&amp;IF(MID(C1727,10,1)="D",2,1)&amp;RIGHT(C1727,2)</f>
        <v>Torre de suspensión tipo S2 (5°)Tipo S2±0</v>
      </c>
      <c r="E1727" s="37" t="s">
        <v>2918</v>
      </c>
      <c r="F1727" s="38">
        <v>0</v>
      </c>
      <c r="G1727" s="39">
        <f>VLOOKUP(C1727,'[14]Resumen Peso'!$B$1:$D$65536,3,0)*$C$14</f>
        <v>6783.6033939133331</v>
      </c>
      <c r="H1727" s="46"/>
      <c r="I1727" s="41"/>
      <c r="J1727" s="42">
        <f>+VLOOKUP(C1727,'[14]Resumen Peso'!$B$1:$D$65536,3,0)</f>
        <v>5205.2307883013827</v>
      </c>
    </row>
    <row r="1728" spans="1:10" x14ac:dyDescent="0.25">
      <c r="A1728" s="26"/>
      <c r="B1728" s="34">
        <f t="shared" si="26"/>
        <v>1712</v>
      </c>
      <c r="C1728" s="35" t="s">
        <v>1732</v>
      </c>
      <c r="D1728" s="36" t="str">
        <f>+"Torre de suspensión tipo S"&amp;IF(MID(C1728,3,3)="220","C",IF(MID(C1728,3,3)="138","S",""))&amp;IF(MID(C1728,10,1)="D",2,1)&amp;" (5°)Tipo S"&amp;IF(MID(C1728,3,3)="220","C",IF(MID(C1728,3,3)="138","S",""))&amp;IF(MID(C1728,10,1)="D",2,1)&amp;RIGHT(C1728,2)</f>
        <v>Torre de suspensión tipo S2 (5°)Tipo S2+3</v>
      </c>
      <c r="E1728" s="37" t="s">
        <v>2918</v>
      </c>
      <c r="F1728" s="38">
        <v>0</v>
      </c>
      <c r="G1728" s="39">
        <f>VLOOKUP(C1728,'[14]Resumen Peso'!$B$1:$D$65536,3,0)*$C$14</f>
        <v>7529.7997672438005</v>
      </c>
      <c r="H1728" s="46"/>
      <c r="I1728" s="41"/>
      <c r="J1728" s="42">
        <f>+VLOOKUP(C1728,'[14]Resumen Peso'!$B$1:$D$65536,3,0)</f>
        <v>5777.8061750145353</v>
      </c>
    </row>
    <row r="1729" spans="1:10" x14ac:dyDescent="0.25">
      <c r="A1729" s="26"/>
      <c r="B1729" s="34">
        <f t="shared" si="26"/>
        <v>1713</v>
      </c>
      <c r="C1729" s="35" t="s">
        <v>1733</v>
      </c>
      <c r="D1729" s="36" t="str">
        <f>+"Torre de suspensión tipo S"&amp;IF(MID(C1729,3,3)="220","C",IF(MID(C1729,3,3)="138","S",""))&amp;IF(MID(C1729,10,1)="D",2,1)&amp;" (5°)Tipo S"&amp;IF(MID(C1729,3,3)="220","C",IF(MID(C1729,3,3)="138","S",""))&amp;IF(MID(C1729,10,1)="D",2,1)&amp;RIGHT(C1729,2)</f>
        <v>Torre de suspensión tipo S2 (5°)Tipo S2+6</v>
      </c>
      <c r="E1729" s="37" t="s">
        <v>2918</v>
      </c>
      <c r="F1729" s="38">
        <v>0</v>
      </c>
      <c r="G1729" s="39">
        <f>VLOOKUP(C1729,'[14]Resumen Peso'!$B$1:$D$65536,3,0)*$C$14</f>
        <v>8275.996140574267</v>
      </c>
      <c r="H1729" s="46"/>
      <c r="I1729" s="41"/>
      <c r="J1729" s="42">
        <f>+VLOOKUP(C1729,'[14]Resumen Peso'!$B$1:$D$65536,3,0)</f>
        <v>6350.3815617276869</v>
      </c>
    </row>
    <row r="1730" spans="1:10" x14ac:dyDescent="0.25">
      <c r="A1730" s="26"/>
      <c r="B1730" s="34">
        <f t="shared" si="26"/>
        <v>1714</v>
      </c>
      <c r="C1730" s="35" t="s">
        <v>1734</v>
      </c>
      <c r="D1730" s="36" t="str">
        <f>+"Torre de ángulo menor tipo A"&amp;IF(MID(C1730,3,3)="220","C",IF(MID(C1730,3,3)="138","S",""))&amp;IF(MID(C1730,10,1)="D",2,1)&amp;" (30°)Tipo A"&amp;IF(MID(C1730,3,3)="220","C",IF(MID(C1730,3,3)="138","S",""))&amp;IF(MID(C1730,10,1)="D",2,1)&amp;RIGHT(C1730,2)</f>
        <v>Torre de ángulo menor tipo A2 (30°)Tipo A2-3</v>
      </c>
      <c r="E1730" s="37" t="s">
        <v>2918</v>
      </c>
      <c r="F1730" s="38">
        <v>0</v>
      </c>
      <c r="G1730" s="39">
        <f>VLOOKUP(C1730,'[14]Resumen Peso'!$B$1:$D$65536,3,0)*$C$14</f>
        <v>9278.0564667163562</v>
      </c>
      <c r="H1730" s="46"/>
      <c r="I1730" s="41"/>
      <c r="J1730" s="42">
        <f>+VLOOKUP(C1730,'[14]Resumen Peso'!$B$1:$D$65536,3,0)</f>
        <v>7119.2878433139913</v>
      </c>
    </row>
    <row r="1731" spans="1:10" x14ac:dyDescent="0.25">
      <c r="A1731" s="26"/>
      <c r="B1731" s="34">
        <f t="shared" si="26"/>
        <v>1715</v>
      </c>
      <c r="C1731" s="35" t="s">
        <v>1735</v>
      </c>
      <c r="D1731" s="36" t="str">
        <f>+"Torre de ángulo menor tipo A"&amp;IF(MID(C1731,3,3)="220","C",IF(MID(C1731,3,3)="138","S",""))&amp;IF(MID(C1731,10,1)="D",2,1)&amp;" (30°)Tipo A"&amp;IF(MID(C1731,3,3)="220","C",IF(MID(C1731,3,3)="138","S",""))&amp;IF(MID(C1731,10,1)="D",2,1)&amp;RIGHT(C1731,2)</f>
        <v>Torre de ángulo menor tipo A2 (30°)Tipo A2±0</v>
      </c>
      <c r="E1731" s="37" t="s">
        <v>2918</v>
      </c>
      <c r="F1731" s="38">
        <v>0</v>
      </c>
      <c r="G1731" s="39">
        <f>VLOOKUP(C1731,'[14]Resumen Peso'!$B$1:$D$65536,3,0)*$C$14</f>
        <v>10297.509951960441</v>
      </c>
      <c r="H1731" s="46"/>
      <c r="I1731" s="41"/>
      <c r="J1731" s="42">
        <f>+VLOOKUP(C1731,'[14]Resumen Peso'!$B$1:$D$65536,3,0)</f>
        <v>7901.5403366414994</v>
      </c>
    </row>
    <row r="1732" spans="1:10" x14ac:dyDescent="0.25">
      <c r="A1732" s="26"/>
      <c r="B1732" s="34">
        <f t="shared" si="26"/>
        <v>1716</v>
      </c>
      <c r="C1732" s="35" t="s">
        <v>1736</v>
      </c>
      <c r="D1732" s="36" t="str">
        <f>+"Torre de ángulo menor tipo A"&amp;IF(MID(C1732,3,3)="220","C",IF(MID(C1732,3,3)="138","S",""))&amp;IF(MID(C1732,10,1)="D",2,1)&amp;" (30°)Tipo A"&amp;IF(MID(C1732,3,3)="220","C",IF(MID(C1732,3,3)="138","S",""))&amp;IF(MID(C1732,10,1)="D",2,1)&amp;RIGHT(C1732,2)</f>
        <v>Torre de ángulo menor tipo A2 (30°)Tipo A2+3</v>
      </c>
      <c r="E1732" s="37" t="s">
        <v>2918</v>
      </c>
      <c r="F1732" s="38">
        <v>0</v>
      </c>
      <c r="G1732" s="39">
        <f>VLOOKUP(C1732,'[14]Resumen Peso'!$B$1:$D$65536,3,0)*$C$14</f>
        <v>11316.963437204524</v>
      </c>
      <c r="H1732" s="46"/>
      <c r="I1732" s="41"/>
      <c r="J1732" s="42">
        <f>+VLOOKUP(C1732,'[14]Resumen Peso'!$B$1:$D$65536,3,0)</f>
        <v>8683.7928299690084</v>
      </c>
    </row>
    <row r="1733" spans="1:10" x14ac:dyDescent="0.25">
      <c r="A1733" s="26"/>
      <c r="B1733" s="34">
        <f t="shared" si="26"/>
        <v>1717</v>
      </c>
      <c r="C1733" s="35" t="s">
        <v>1737</v>
      </c>
      <c r="D1733" s="36" t="str">
        <f>+"Torre de ángulo mayor tipo B"&amp;IF(MID(C1733,3,3)="220","C",IF(MID(C1733,3,3)="138","S",""))&amp;IF(MID(C1733,10,1)="D",2,1)&amp;" (65°)Tipo B"&amp;IF(MID(C1733,3,3)="220","C",IF(MID(C1733,3,3)="138","S",""))&amp;IF(MID(C1733,10,1)="D",2,1)&amp;RIGHT(C1733,2)</f>
        <v>Torre de ángulo mayor tipo B2 (65°)Tipo B2-3</v>
      </c>
      <c r="E1733" s="37" t="s">
        <v>2918</v>
      </c>
      <c r="F1733" s="38">
        <v>0</v>
      </c>
      <c r="G1733" s="39">
        <f>VLOOKUP(C1733,'[14]Resumen Peso'!$B$1:$D$65536,3,0)*$C$14</f>
        <v>12520.659970509083</v>
      </c>
      <c r="H1733" s="46"/>
      <c r="I1733" s="41"/>
      <c r="J1733" s="42">
        <f>+VLOOKUP(C1733,'[14]Resumen Peso'!$B$1:$D$65536,3,0)</f>
        <v>9607.4196829997054</v>
      </c>
    </row>
    <row r="1734" spans="1:10" x14ac:dyDescent="0.25">
      <c r="A1734" s="26"/>
      <c r="B1734" s="34">
        <f t="shared" si="26"/>
        <v>1718</v>
      </c>
      <c r="C1734" s="35" t="s">
        <v>1738</v>
      </c>
      <c r="D1734" s="36" t="str">
        <f>+"Torre de ángulo mayor tipo B"&amp;IF(MID(C1734,3,3)="220","C",IF(MID(C1734,3,3)="138","S",""))&amp;IF(MID(C1734,10,1)="D",2,1)&amp;" (65°)Tipo B"&amp;IF(MID(C1734,3,3)="220","C",IF(MID(C1734,3,3)="138","S",""))&amp;IF(MID(C1734,10,1)="D",2,1)&amp;RIGHT(C1734,2)</f>
        <v>Torre de ángulo mayor tipo B2 (65°)Tipo B2±0</v>
      </c>
      <c r="E1734" s="37" t="s">
        <v>2918</v>
      </c>
      <c r="F1734" s="38">
        <v>0</v>
      </c>
      <c r="G1734" s="39">
        <f>VLOOKUP(C1734,'[14]Resumen Peso'!$B$1:$D$65536,3,0)*$C$14</f>
        <v>13942.828474954436</v>
      </c>
      <c r="H1734" s="46"/>
      <c r="I1734" s="41"/>
      <c r="J1734" s="42">
        <f>+VLOOKUP(C1734,'[14]Resumen Peso'!$B$1:$D$65536,3,0)</f>
        <v>10698.68561581259</v>
      </c>
    </row>
    <row r="1735" spans="1:10" x14ac:dyDescent="0.25">
      <c r="A1735" s="26"/>
      <c r="B1735" s="34">
        <f t="shared" si="26"/>
        <v>1719</v>
      </c>
      <c r="C1735" s="35" t="s">
        <v>1739</v>
      </c>
      <c r="D1735" s="36" t="str">
        <f>+"Torre de ángulo mayor tipo B"&amp;IF(MID(C1735,3,3)="220","C",IF(MID(C1735,3,3)="138","S",""))&amp;IF(MID(C1735,10,1)="D",2,1)&amp;" (65°)Tipo B"&amp;IF(MID(C1735,3,3)="220","C",IF(MID(C1735,3,3)="138","S",""))&amp;IF(MID(C1735,10,1)="D",2,1)&amp;RIGHT(C1735,2)</f>
        <v>Torre de ángulo mayor tipo B2 (65°)Tipo B2+3</v>
      </c>
      <c r="E1735" s="37" t="s">
        <v>2918</v>
      </c>
      <c r="F1735" s="38">
        <v>0</v>
      </c>
      <c r="G1735" s="39">
        <f>VLOOKUP(C1735,'[14]Resumen Peso'!$B$1:$D$65536,3,0)*$C$14</f>
        <v>15615.967891948969</v>
      </c>
      <c r="H1735" s="46"/>
      <c r="I1735" s="41"/>
      <c r="J1735" s="42">
        <f>+VLOOKUP(C1735,'[14]Resumen Peso'!$B$1:$D$65536,3,0)</f>
        <v>11982.527889710102</v>
      </c>
    </row>
    <row r="1736" spans="1:10" x14ac:dyDescent="0.25">
      <c r="A1736" s="26"/>
      <c r="B1736" s="34">
        <f t="shared" si="26"/>
        <v>1720</v>
      </c>
      <c r="C1736" s="35" t="s">
        <v>1740</v>
      </c>
      <c r="D1736" s="36" t="str">
        <f>+"Torre de anclaje, retención intermedia y terminal (15°) Tipo R"&amp;IF(MID(C1736,3,3)="220","C",IF(MID(C1736,3,3)="138","S",""))&amp;IF(MID(C1736,10,1)="D",2,1)&amp;RIGHT(C1736,2)</f>
        <v>Torre de anclaje, retención intermedia y terminal (15°) Tipo R2-3</v>
      </c>
      <c r="E1736" s="37" t="s">
        <v>2918</v>
      </c>
      <c r="F1736" s="38">
        <v>0</v>
      </c>
      <c r="G1736" s="39">
        <f>VLOOKUP(C1736,'[14]Resumen Peso'!$B$1:$D$65536,3,0)*$C$14</f>
        <v>16121.158396081992</v>
      </c>
      <c r="H1736" s="46"/>
      <c r="I1736" s="41"/>
      <c r="J1736" s="42">
        <f>+VLOOKUP(C1736,'[14]Resumen Peso'!$B$1:$D$65536,3,0)</f>
        <v>12370.173365627837</v>
      </c>
    </row>
    <row r="1737" spans="1:10" x14ac:dyDescent="0.25">
      <c r="A1737" s="26"/>
      <c r="B1737" s="34">
        <f t="shared" si="26"/>
        <v>1721</v>
      </c>
      <c r="C1737" s="35" t="s">
        <v>1741</v>
      </c>
      <c r="D1737" s="36" t="str">
        <f>+"Torre de anclaje, retención intermedia y terminal (15°) Tipo R"&amp;IF(MID(C1737,3,3)="220","C",IF(MID(C1737,3,3)="138","S",""))&amp;IF(MID(C1737,10,1)="D",2,1)&amp;RIGHT(C1737,2)</f>
        <v>Torre de anclaje, retención intermedia y terminal (15°) Tipo R2±0</v>
      </c>
      <c r="E1737" s="37" t="s">
        <v>2918</v>
      </c>
      <c r="F1737" s="38">
        <v>0</v>
      </c>
      <c r="G1737" s="39">
        <f>VLOOKUP(C1737,'[14]Resumen Peso'!$B$1:$D$65536,3,0)*$C$14</f>
        <v>17972.305904216268</v>
      </c>
      <c r="H1737" s="46"/>
      <c r="I1737" s="41"/>
      <c r="J1737" s="42">
        <f>+VLOOKUP(C1737,'[14]Resumen Peso'!$B$1:$D$65536,3,0)</f>
        <v>13790.605758782427</v>
      </c>
    </row>
    <row r="1738" spans="1:10" x14ac:dyDescent="0.25">
      <c r="A1738" s="26"/>
      <c r="B1738" s="34">
        <f t="shared" si="26"/>
        <v>1722</v>
      </c>
      <c r="C1738" s="35" t="s">
        <v>1742</v>
      </c>
      <c r="D1738" s="36" t="str">
        <f>+"Torre de anclaje, retención intermedia y terminal (15°) Tipo R"&amp;IF(MID(C1738,3,3)="220","C",IF(MID(C1738,3,3)="138","S",""))&amp;IF(MID(C1738,10,1)="D",2,1)&amp;RIGHT(C1738,2)</f>
        <v>Torre de anclaje, retención intermedia y terminal (15°) Tipo R2+3</v>
      </c>
      <c r="E1738" s="37" t="s">
        <v>2918</v>
      </c>
      <c r="F1738" s="38">
        <v>0</v>
      </c>
      <c r="G1738" s="39">
        <f>VLOOKUP(C1738,'[14]Resumen Peso'!$B$1:$D$65536,3,0)*$C$14</f>
        <v>19823.45341235054</v>
      </c>
      <c r="H1738" s="46"/>
      <c r="I1738" s="41"/>
      <c r="J1738" s="42">
        <f>+VLOOKUP(C1738,'[14]Resumen Peso'!$B$1:$D$65536,3,0)</f>
        <v>15211.038151937017</v>
      </c>
    </row>
    <row r="1739" spans="1:10" x14ac:dyDescent="0.25">
      <c r="A1739" s="26"/>
      <c r="B1739" s="34">
        <f t="shared" si="26"/>
        <v>1723</v>
      </c>
      <c r="C1739" s="35" t="s">
        <v>1743</v>
      </c>
      <c r="D1739" s="36" t="str">
        <f>+"Torre de suspensión tipo S"&amp;IF(MID(C1739,3,3)="220","C",IF(MID(C1739,3,3)="138","S",""))&amp;IF(MID(C1739,10,1)="D",2,1)&amp;" (5°)Tipo S"&amp;IF(MID(C1739,3,3)="220","C",IF(MID(C1739,3,3)="138","S",""))&amp;IF(MID(C1739,10,1)="D",2,1)&amp;RIGHT(C1739,2)</f>
        <v>Torre de suspensión tipo S1 (5°)Tipo S1-6</v>
      </c>
      <c r="E1739" s="37" t="s">
        <v>2918</v>
      </c>
      <c r="F1739" s="38">
        <v>0</v>
      </c>
      <c r="G1739" s="39">
        <f>VLOOKUP(C1739,'[14]Resumen Peso'!$B$1:$D$65536,3,0)*$C$14</f>
        <v>2871.1626770677149</v>
      </c>
      <c r="H1739" s="46"/>
      <c r="I1739" s="41"/>
      <c r="J1739" s="42">
        <f>+VLOOKUP(C1739,'[14]Resumen Peso'!$B$1:$D$65536,3,0)</f>
        <v>2203.1158806106387</v>
      </c>
    </row>
    <row r="1740" spans="1:10" x14ac:dyDescent="0.25">
      <c r="A1740" s="26"/>
      <c r="B1740" s="34">
        <f t="shared" si="26"/>
        <v>1724</v>
      </c>
      <c r="C1740" s="35" t="s">
        <v>1744</v>
      </c>
      <c r="D1740" s="36" t="str">
        <f>+"Torre de suspensión tipo S"&amp;IF(MID(C1740,3,3)="220","C",IF(MID(C1740,3,3)="138","S",""))&amp;IF(MID(C1740,10,1)="D",2,1)&amp;" (5°)Tipo S"&amp;IF(MID(C1740,3,3)="220","C",IF(MID(C1740,3,3)="138","S",""))&amp;IF(MID(C1740,10,1)="D",2,1)&amp;RIGHT(C1740,2)</f>
        <v>Torre de suspensión tipo S1 (5°)Tipo S1-3</v>
      </c>
      <c r="E1740" s="37" t="s">
        <v>2918</v>
      </c>
      <c r="F1740" s="38">
        <v>0</v>
      </c>
      <c r="G1740" s="39">
        <f>VLOOKUP(C1740,'[14]Resumen Peso'!$B$1:$D$65536,3,0)*$C$14</f>
        <v>3285.0239638522503</v>
      </c>
      <c r="H1740" s="46"/>
      <c r="I1740" s="41"/>
      <c r="J1740" s="42">
        <f>+VLOOKUP(C1740,'[14]Resumen Peso'!$B$1:$D$65536,3,0)</f>
        <v>2520.6821336716316</v>
      </c>
    </row>
    <row r="1741" spans="1:10" x14ac:dyDescent="0.25">
      <c r="A1741" s="26"/>
      <c r="B1741" s="34">
        <f t="shared" si="26"/>
        <v>1725</v>
      </c>
      <c r="C1741" s="35" t="s">
        <v>1745</v>
      </c>
      <c r="D1741" s="36" t="str">
        <f>+"Torre de suspensión tipo S"&amp;IF(MID(C1741,3,3)="220","C",IF(MID(C1741,3,3)="138","S",""))&amp;IF(MID(C1741,10,1)="D",2,1)&amp;" (5°)Tipo S"&amp;IF(MID(C1741,3,3)="220","C",IF(MID(C1741,3,3)="138","S",""))&amp;IF(MID(C1741,10,1)="D",2,1)&amp;RIGHT(C1741,2)</f>
        <v>Torre de suspensión tipo S1 (5°)Tipo S1±0</v>
      </c>
      <c r="E1741" s="37" t="s">
        <v>2918</v>
      </c>
      <c r="F1741" s="38">
        <v>0</v>
      </c>
      <c r="G1741" s="39">
        <f>VLOOKUP(C1741,'[14]Resumen Peso'!$B$1:$D$65536,3,0)*$C$14</f>
        <v>3695.1900605762094</v>
      </c>
      <c r="H1741" s="46"/>
      <c r="I1741" s="41"/>
      <c r="J1741" s="42">
        <f>+VLOOKUP(C1741,'[14]Resumen Peso'!$B$1:$D$65536,3,0)</f>
        <v>2835.4129737588655</v>
      </c>
    </row>
    <row r="1742" spans="1:10" x14ac:dyDescent="0.25">
      <c r="A1742" s="26"/>
      <c r="B1742" s="34">
        <f t="shared" si="26"/>
        <v>1726</v>
      </c>
      <c r="C1742" s="35" t="s">
        <v>1746</v>
      </c>
      <c r="D1742" s="36" t="str">
        <f>+"Torre de suspensión tipo S"&amp;IF(MID(C1742,3,3)="220","C",IF(MID(C1742,3,3)="138","S",""))&amp;IF(MID(C1742,10,1)="D",2,1)&amp;" (5°)Tipo S"&amp;IF(MID(C1742,3,3)="220","C",IF(MID(C1742,3,3)="138","S",""))&amp;IF(MID(C1742,10,1)="D",2,1)&amp;RIGHT(C1742,2)</f>
        <v>Torre de suspensión tipo S1 (5°)Tipo S1+3</v>
      </c>
      <c r="E1742" s="37" t="s">
        <v>2918</v>
      </c>
      <c r="F1742" s="38">
        <v>0</v>
      </c>
      <c r="G1742" s="39">
        <f>VLOOKUP(C1742,'[14]Resumen Peso'!$B$1:$D$65536,3,0)*$C$14</f>
        <v>4101.6609672395925</v>
      </c>
      <c r="H1742" s="46"/>
      <c r="I1742" s="41"/>
      <c r="J1742" s="42">
        <f>+VLOOKUP(C1742,'[14]Resumen Peso'!$B$1:$D$65536,3,0)</f>
        <v>3147.3084008723408</v>
      </c>
    </row>
    <row r="1743" spans="1:10" x14ac:dyDescent="0.25">
      <c r="A1743" s="26"/>
      <c r="B1743" s="34">
        <f t="shared" si="26"/>
        <v>1727</v>
      </c>
      <c r="C1743" s="35" t="s">
        <v>1747</v>
      </c>
      <c r="D1743" s="36" t="str">
        <f>+"Torre de suspensión tipo S"&amp;IF(MID(C1743,3,3)="220","C",IF(MID(C1743,3,3)="138","S",""))&amp;IF(MID(C1743,10,1)="D",2,1)&amp;" (5°)Tipo S"&amp;IF(MID(C1743,3,3)="220","C",IF(MID(C1743,3,3)="138","S",""))&amp;IF(MID(C1743,10,1)="D",2,1)&amp;RIGHT(C1743,2)</f>
        <v>Torre de suspensión tipo S1 (5°)Tipo S1+6</v>
      </c>
      <c r="E1743" s="37" t="s">
        <v>2918</v>
      </c>
      <c r="F1743" s="38">
        <v>0</v>
      </c>
      <c r="G1743" s="39">
        <f>VLOOKUP(C1743,'[14]Resumen Peso'!$B$1:$D$65536,3,0)*$C$14</f>
        <v>4508.1318739029748</v>
      </c>
      <c r="H1743" s="46"/>
      <c r="I1743" s="41"/>
      <c r="J1743" s="42">
        <f>+VLOOKUP(C1743,'[14]Resumen Peso'!$B$1:$D$65536,3,0)</f>
        <v>3459.2038279858157</v>
      </c>
    </row>
    <row r="1744" spans="1:10" x14ac:dyDescent="0.25">
      <c r="A1744" s="26"/>
      <c r="B1744" s="34">
        <f t="shared" si="26"/>
        <v>1728</v>
      </c>
      <c r="C1744" s="35" t="s">
        <v>1748</v>
      </c>
      <c r="D1744" s="36" t="str">
        <f>+"Torre de ángulo menor tipo A"&amp;IF(MID(C1744,3,3)="220","C",IF(MID(C1744,3,3)="138","S",""))&amp;IF(MID(C1744,10,1)="D",2,1)&amp;" (30°)Tipo A"&amp;IF(MID(C1744,3,3)="220","C",IF(MID(C1744,3,3)="138","S",""))&amp;IF(MID(C1744,10,1)="D",2,1)&amp;RIGHT(C1744,2)</f>
        <v>Torre de ángulo menor tipo A1 (30°)Tipo A1-3</v>
      </c>
      <c r="E1744" s="37" t="s">
        <v>2918</v>
      </c>
      <c r="F1744" s="38">
        <v>0</v>
      </c>
      <c r="G1744" s="39">
        <f>VLOOKUP(C1744,'[14]Resumen Peso'!$B$1:$D$65536,3,0)*$C$14</f>
        <v>5053.977959271172</v>
      </c>
      <c r="H1744" s="46"/>
      <c r="I1744" s="41"/>
      <c r="J1744" s="42">
        <f>+VLOOKUP(C1744,'[14]Resumen Peso'!$B$1:$D$65536,3,0)</f>
        <v>3878.0453616435284</v>
      </c>
    </row>
    <row r="1745" spans="1:10" x14ac:dyDescent="0.25">
      <c r="A1745" s="26"/>
      <c r="B1745" s="34">
        <f t="shared" si="26"/>
        <v>1729</v>
      </c>
      <c r="C1745" s="35" t="s">
        <v>1749</v>
      </c>
      <c r="D1745" s="36" t="str">
        <f>+"Torre de ángulo menor tipo A"&amp;IF(MID(C1745,3,3)="220","C",IF(MID(C1745,3,3)="138","S",""))&amp;IF(MID(C1745,10,1)="D",2,1)&amp;" (30°)Tipo A"&amp;IF(MID(C1745,3,3)="220","C",IF(MID(C1745,3,3)="138","S",""))&amp;IF(MID(C1745,10,1)="D",2,1)&amp;RIGHT(C1745,2)</f>
        <v>Torre de ángulo menor tipo A1 (30°)Tipo A1±0</v>
      </c>
      <c r="E1745" s="37" t="s">
        <v>2918</v>
      </c>
      <c r="F1745" s="38">
        <v>0</v>
      </c>
      <c r="G1745" s="39">
        <f>VLOOKUP(C1745,'[14]Resumen Peso'!$B$1:$D$65536,3,0)*$C$14</f>
        <v>5609.2985119546856</v>
      </c>
      <c r="H1745" s="46"/>
      <c r="I1745" s="41"/>
      <c r="J1745" s="42">
        <f>+VLOOKUP(C1745,'[14]Resumen Peso'!$B$1:$D$65536,3,0)</f>
        <v>4304.156894165958</v>
      </c>
    </row>
    <row r="1746" spans="1:10" x14ac:dyDescent="0.25">
      <c r="A1746" s="26"/>
      <c r="B1746" s="34">
        <f t="shared" ref="B1746:B1809" si="27">1+B1745</f>
        <v>1730</v>
      </c>
      <c r="C1746" s="35" t="s">
        <v>1750</v>
      </c>
      <c r="D1746" s="36" t="str">
        <f>+"Torre de ángulo menor tipo A"&amp;IF(MID(C1746,3,3)="220","C",IF(MID(C1746,3,3)="138","S",""))&amp;IF(MID(C1746,10,1)="D",2,1)&amp;" (30°)Tipo A"&amp;IF(MID(C1746,3,3)="220","C",IF(MID(C1746,3,3)="138","S",""))&amp;IF(MID(C1746,10,1)="D",2,1)&amp;RIGHT(C1746,2)</f>
        <v>Torre de ángulo menor tipo A1 (30°)Tipo A1+3</v>
      </c>
      <c r="E1746" s="37" t="s">
        <v>2918</v>
      </c>
      <c r="F1746" s="38">
        <v>0</v>
      </c>
      <c r="G1746" s="39">
        <f>VLOOKUP(C1746,'[14]Resumen Peso'!$B$1:$D$65536,3,0)*$C$14</f>
        <v>6164.6190646382001</v>
      </c>
      <c r="H1746" s="46"/>
      <c r="I1746" s="41"/>
      <c r="J1746" s="42">
        <f>+VLOOKUP(C1746,'[14]Resumen Peso'!$B$1:$D$65536,3,0)</f>
        <v>4730.268426688388</v>
      </c>
    </row>
    <row r="1747" spans="1:10" x14ac:dyDescent="0.25">
      <c r="A1747" s="26"/>
      <c r="B1747" s="34">
        <f t="shared" si="27"/>
        <v>1731</v>
      </c>
      <c r="C1747" s="35" t="s">
        <v>1751</v>
      </c>
      <c r="D1747" s="36" t="str">
        <f>+"Torre de ángulo mayor tipo B"&amp;IF(MID(C1747,3,3)="220","C",IF(MID(C1747,3,3)="138","S",""))&amp;IF(MID(C1747,10,1)="D",2,1)&amp;" (65°)Tipo B"&amp;IF(MID(C1747,3,3)="220","C",IF(MID(C1747,3,3)="138","S",""))&amp;IF(MID(C1747,10,1)="D",2,1)&amp;RIGHT(C1747,2)</f>
        <v>Torre de ángulo mayor tipo B1 (65°)Tipo B1-3</v>
      </c>
      <c r="E1747" s="37" t="s">
        <v>2918</v>
      </c>
      <c r="F1747" s="38">
        <v>0</v>
      </c>
      <c r="G1747" s="39">
        <f>VLOOKUP(C1747,'[14]Resumen Peso'!$B$1:$D$65536,3,0)*$C$14</f>
        <v>6820.3011862976082</v>
      </c>
      <c r="H1747" s="46"/>
      <c r="I1747" s="41"/>
      <c r="J1747" s="42">
        <f>+VLOOKUP(C1747,'[14]Resumen Peso'!$B$1:$D$65536,3,0)</f>
        <v>5233.3899343612356</v>
      </c>
    </row>
    <row r="1748" spans="1:10" x14ac:dyDescent="0.25">
      <c r="A1748" s="26"/>
      <c r="B1748" s="34">
        <f t="shared" si="27"/>
        <v>1732</v>
      </c>
      <c r="C1748" s="35" t="s">
        <v>1752</v>
      </c>
      <c r="D1748" s="36" t="str">
        <f>+"Torre de ángulo mayor tipo B"&amp;IF(MID(C1748,3,3)="220","C",IF(MID(C1748,3,3)="138","S",""))&amp;IF(MID(C1748,10,1)="D",2,1)&amp;" (65°)Tipo B"&amp;IF(MID(C1748,3,3)="220","C",IF(MID(C1748,3,3)="138","S",""))&amp;IF(MID(C1748,10,1)="D",2,1)&amp;RIGHT(C1748,2)</f>
        <v>Torre de ángulo mayor tipo B1 (65°)Tipo B1±0</v>
      </c>
      <c r="E1748" s="37" t="s">
        <v>2918</v>
      </c>
      <c r="F1748" s="38">
        <v>0</v>
      </c>
      <c r="G1748" s="39">
        <f>VLOOKUP(C1748,'[14]Resumen Peso'!$B$1:$D$65536,3,0)*$C$14</f>
        <v>7594.9901851866452</v>
      </c>
      <c r="H1748" s="46"/>
      <c r="I1748" s="41"/>
      <c r="J1748" s="42">
        <f>+VLOOKUP(C1748,'[14]Resumen Peso'!$B$1:$D$65536,3,0)</f>
        <v>5827.8284347007075</v>
      </c>
    </row>
    <row r="1749" spans="1:10" x14ac:dyDescent="0.25">
      <c r="A1749" s="26"/>
      <c r="B1749" s="34">
        <f t="shared" si="27"/>
        <v>1733</v>
      </c>
      <c r="C1749" s="35" t="s">
        <v>1753</v>
      </c>
      <c r="D1749" s="36" t="str">
        <f>+"Torre de ángulo mayor tipo B"&amp;IF(MID(C1749,3,3)="220","C",IF(MID(C1749,3,3)="138","S",""))&amp;IF(MID(C1749,10,1)="D",2,1)&amp;" (65°)Tipo B"&amp;IF(MID(C1749,3,3)="220","C",IF(MID(C1749,3,3)="138","S",""))&amp;IF(MID(C1749,10,1)="D",2,1)&amp;RIGHT(C1749,2)</f>
        <v>Torre de ángulo mayor tipo B1 (65°)Tipo B1+3</v>
      </c>
      <c r="E1749" s="37" t="s">
        <v>2918</v>
      </c>
      <c r="F1749" s="38">
        <v>0</v>
      </c>
      <c r="G1749" s="39">
        <f>VLOOKUP(C1749,'[14]Resumen Peso'!$B$1:$D$65536,3,0)*$C$14</f>
        <v>8506.3890074090432</v>
      </c>
      <c r="H1749" s="46"/>
      <c r="I1749" s="41"/>
      <c r="J1749" s="42">
        <f>+VLOOKUP(C1749,'[14]Resumen Peso'!$B$1:$D$65536,3,0)</f>
        <v>6527.1678468647933</v>
      </c>
    </row>
    <row r="1750" spans="1:10" x14ac:dyDescent="0.25">
      <c r="A1750" s="26"/>
      <c r="B1750" s="34">
        <f t="shared" si="27"/>
        <v>1734</v>
      </c>
      <c r="C1750" s="35" t="s">
        <v>1754</v>
      </c>
      <c r="D1750" s="36" t="str">
        <f>+"Torre de anclaje, retención intermedia y terminal (15°) Tipo R"&amp;IF(MID(C1750,3,3)="220","C",IF(MID(C1750,3,3)="138","S",""))&amp;IF(MID(C1750,10,1)="D",2,1)&amp;RIGHT(C1750,2)</f>
        <v>Torre de anclaje, retención intermedia y terminal (15°) Tipo R1-3</v>
      </c>
      <c r="E1750" s="37" t="s">
        <v>2918</v>
      </c>
      <c r="F1750" s="38">
        <v>0</v>
      </c>
      <c r="G1750" s="39">
        <f>VLOOKUP(C1750,'[14]Resumen Peso'!$B$1:$D$65536,3,0)*$C$14</f>
        <v>8781.5782867889102</v>
      </c>
      <c r="H1750" s="46"/>
      <c r="I1750" s="41"/>
      <c r="J1750" s="42">
        <f>+VLOOKUP(C1750,'[14]Resumen Peso'!$B$1:$D$65536,3,0)</f>
        <v>6738.3275545393026</v>
      </c>
    </row>
    <row r="1751" spans="1:10" x14ac:dyDescent="0.25">
      <c r="A1751" s="26"/>
      <c r="B1751" s="34">
        <f t="shared" si="27"/>
        <v>1735</v>
      </c>
      <c r="C1751" s="35" t="s">
        <v>1755</v>
      </c>
      <c r="D1751" s="36" t="str">
        <f>+"Torre de anclaje, retención intermedia y terminal (15°) Tipo R"&amp;IF(MID(C1751,3,3)="220","C",IF(MID(C1751,3,3)="138","S",""))&amp;IF(MID(C1751,10,1)="D",2,1)&amp;RIGHT(C1751,2)</f>
        <v>Torre de anclaje, retención intermedia y terminal (15°) Tipo R1±0</v>
      </c>
      <c r="E1751" s="37" t="s">
        <v>2918</v>
      </c>
      <c r="F1751" s="38">
        <v>0</v>
      </c>
      <c r="G1751" s="39">
        <f>VLOOKUP(C1751,'[14]Resumen Peso'!$B$1:$D$65536,3,0)*$C$14</f>
        <v>9789.9423487055847</v>
      </c>
      <c r="H1751" s="46"/>
      <c r="I1751" s="41"/>
      <c r="J1751" s="42">
        <f>+VLOOKUP(C1751,'[14]Resumen Peso'!$B$1:$D$65536,3,0)</f>
        <v>7512.0708523292114</v>
      </c>
    </row>
    <row r="1752" spans="1:10" x14ac:dyDescent="0.25">
      <c r="A1752" s="26"/>
      <c r="B1752" s="34">
        <f t="shared" si="27"/>
        <v>1736</v>
      </c>
      <c r="C1752" s="35" t="s">
        <v>1756</v>
      </c>
      <c r="D1752" s="36" t="str">
        <f>+"Torre de anclaje, retención intermedia y terminal (15°) Tipo R"&amp;IF(MID(C1752,3,3)="220","C",IF(MID(C1752,3,3)="138","S",""))&amp;IF(MID(C1752,10,1)="D",2,1)&amp;RIGHT(C1752,2)</f>
        <v>Torre de anclaje, retención intermedia y terminal (15°) Tipo R1+3</v>
      </c>
      <c r="E1752" s="37" t="s">
        <v>2918</v>
      </c>
      <c r="F1752" s="38">
        <v>0</v>
      </c>
      <c r="G1752" s="39">
        <f>VLOOKUP(C1752,'[14]Resumen Peso'!$B$1:$D$65536,3,0)*$C$14</f>
        <v>10798.306410622261</v>
      </c>
      <c r="H1752" s="46"/>
      <c r="I1752" s="41"/>
      <c r="J1752" s="42">
        <f>+VLOOKUP(C1752,'[14]Resumen Peso'!$B$1:$D$65536,3,0)</f>
        <v>8285.8141501191203</v>
      </c>
    </row>
    <row r="1753" spans="1:10" x14ac:dyDescent="0.25">
      <c r="A1753" s="26"/>
      <c r="B1753" s="34">
        <f t="shared" si="27"/>
        <v>1737</v>
      </c>
      <c r="C1753" s="35" t="s">
        <v>1757</v>
      </c>
      <c r="D1753" s="36" t="str">
        <f>+"Torre de suspensión tipo S"&amp;IF(MID(C1753,3,3)="220","C",IF(MID(C1753,3,3)="138","S",""))&amp;IF(MID(C1753,10,1)="D",2,1)&amp;" (5°)Tipo S"&amp;IF(MID(C1753,3,3)="220","C",IF(MID(C1753,3,3)="138","S",""))&amp;IF(MID(C1753,10,1)="D",2,1)&amp;RIGHT(C1753,2)</f>
        <v>Torre de suspensión tipo S2 (5°)Tipo S2-6</v>
      </c>
      <c r="E1753" s="37" t="s">
        <v>2918</v>
      </c>
      <c r="F1753" s="38">
        <v>0</v>
      </c>
      <c r="G1753" s="39">
        <f>VLOOKUP(C1753,'[14]Resumen Peso'!$B$1:$D$65536,3,0)*$C$14</f>
        <v>3567.6521967170715</v>
      </c>
      <c r="H1753" s="46"/>
      <c r="I1753" s="41"/>
      <c r="J1753" s="42">
        <f>+VLOOKUP(C1753,'[14]Resumen Peso'!$B$1:$D$65536,3,0)</f>
        <v>2737.5499388666085</v>
      </c>
    </row>
    <row r="1754" spans="1:10" x14ac:dyDescent="0.25">
      <c r="A1754" s="26"/>
      <c r="B1754" s="34">
        <f t="shared" si="27"/>
        <v>1738</v>
      </c>
      <c r="C1754" s="35" t="s">
        <v>1758</v>
      </c>
      <c r="D1754" s="36" t="str">
        <f>+"Torre de suspensión tipo S"&amp;IF(MID(C1754,3,3)="220","C",IF(MID(C1754,3,3)="138","S",""))&amp;IF(MID(C1754,10,1)="D",2,1)&amp;" (5°)Tipo S"&amp;IF(MID(C1754,3,3)="220","C",IF(MID(C1754,3,3)="138","S",""))&amp;IF(MID(C1754,10,1)="D",2,1)&amp;RIGHT(C1754,2)</f>
        <v>Torre de suspensión tipo S2 (5°)Tipo S2-3</v>
      </c>
      <c r="E1754" s="37" t="s">
        <v>2918</v>
      </c>
      <c r="F1754" s="38">
        <v>0</v>
      </c>
      <c r="G1754" s="39">
        <f>VLOOKUP(C1754,'[14]Resumen Peso'!$B$1:$D$65536,3,0)*$C$14</f>
        <v>4081.9083692168301</v>
      </c>
      <c r="H1754" s="46"/>
      <c r="I1754" s="41"/>
      <c r="J1754" s="42">
        <f>+VLOOKUP(C1754,'[14]Resumen Peso'!$B$1:$D$65536,3,0)</f>
        <v>3132.1517318563901</v>
      </c>
    </row>
    <row r="1755" spans="1:10" x14ac:dyDescent="0.25">
      <c r="A1755" s="26"/>
      <c r="B1755" s="34">
        <f t="shared" si="27"/>
        <v>1739</v>
      </c>
      <c r="C1755" s="35" t="s">
        <v>1759</v>
      </c>
      <c r="D1755" s="36" t="str">
        <f>+"Torre de suspensión tipo S"&amp;IF(MID(C1755,3,3)="220","C",IF(MID(C1755,3,3)="138","S",""))&amp;IF(MID(C1755,10,1)="D",2,1)&amp;" (5°)Tipo S"&amp;IF(MID(C1755,3,3)="220","C",IF(MID(C1755,3,3)="138","S",""))&amp;IF(MID(C1755,10,1)="D",2,1)&amp;RIGHT(C1755,2)</f>
        <v>Torre de suspensión tipo S2 (5°)Tipo S2±0</v>
      </c>
      <c r="E1755" s="37" t="s">
        <v>2918</v>
      </c>
      <c r="F1755" s="38">
        <v>0</v>
      </c>
      <c r="G1755" s="39">
        <f>VLOOKUP(C1755,'[14]Resumen Peso'!$B$1:$D$65536,3,0)*$C$14</f>
        <v>4591.5729687478406</v>
      </c>
      <c r="H1755" s="46"/>
      <c r="I1755" s="41"/>
      <c r="J1755" s="42">
        <f>+VLOOKUP(C1755,'[14]Resumen Peso'!$B$1:$D$65536,3,0)</f>
        <v>3523.2302945516199</v>
      </c>
    </row>
    <row r="1756" spans="1:10" x14ac:dyDescent="0.25">
      <c r="A1756" s="26"/>
      <c r="B1756" s="34">
        <f t="shared" si="27"/>
        <v>1740</v>
      </c>
      <c r="C1756" s="35" t="s">
        <v>1760</v>
      </c>
      <c r="D1756" s="36" t="str">
        <f>+"Torre de suspensión tipo S"&amp;IF(MID(C1756,3,3)="220","C",IF(MID(C1756,3,3)="138","S",""))&amp;IF(MID(C1756,10,1)="D",2,1)&amp;" (5°)Tipo S"&amp;IF(MID(C1756,3,3)="220","C",IF(MID(C1756,3,3)="138","S",""))&amp;IF(MID(C1756,10,1)="D",2,1)&amp;RIGHT(C1756,2)</f>
        <v>Torre de suspensión tipo S2 (5°)Tipo S2+3</v>
      </c>
      <c r="E1756" s="37" t="s">
        <v>2918</v>
      </c>
      <c r="F1756" s="38">
        <v>0</v>
      </c>
      <c r="G1756" s="39">
        <f>VLOOKUP(C1756,'[14]Resumen Peso'!$B$1:$D$65536,3,0)*$C$14</f>
        <v>5096.645995310103</v>
      </c>
      <c r="H1756" s="46"/>
      <c r="I1756" s="41"/>
      <c r="J1756" s="42">
        <f>+VLOOKUP(C1756,'[14]Resumen Peso'!$B$1:$D$65536,3,0)</f>
        <v>3910.7856269522986</v>
      </c>
    </row>
    <row r="1757" spans="1:10" x14ac:dyDescent="0.25">
      <c r="A1757" s="26"/>
      <c r="B1757" s="34">
        <f t="shared" si="27"/>
        <v>1741</v>
      </c>
      <c r="C1757" s="35" t="s">
        <v>1761</v>
      </c>
      <c r="D1757" s="36" t="str">
        <f>+"Torre de suspensión tipo S"&amp;IF(MID(C1757,3,3)="220","C",IF(MID(C1757,3,3)="138","S",""))&amp;IF(MID(C1757,10,1)="D",2,1)&amp;" (5°)Tipo S"&amp;IF(MID(C1757,3,3)="220","C",IF(MID(C1757,3,3)="138","S",""))&amp;IF(MID(C1757,10,1)="D",2,1)&amp;RIGHT(C1757,2)</f>
        <v>Torre de suspensión tipo S2 (5°)Tipo S2+6</v>
      </c>
      <c r="E1757" s="37" t="s">
        <v>2918</v>
      </c>
      <c r="F1757" s="38">
        <v>0</v>
      </c>
      <c r="G1757" s="39">
        <f>VLOOKUP(C1757,'[14]Resumen Peso'!$B$1:$D$65536,3,0)*$C$14</f>
        <v>5601.7190218723645</v>
      </c>
      <c r="H1757" s="46"/>
      <c r="I1757" s="41"/>
      <c r="J1757" s="42">
        <f>+VLOOKUP(C1757,'[14]Resumen Peso'!$B$1:$D$65536,3,0)</f>
        <v>4298.3409593529759</v>
      </c>
    </row>
    <row r="1758" spans="1:10" x14ac:dyDescent="0.25">
      <c r="A1758" s="26"/>
      <c r="B1758" s="34">
        <f t="shared" si="27"/>
        <v>1742</v>
      </c>
      <c r="C1758" s="35" t="s">
        <v>1762</v>
      </c>
      <c r="D1758" s="36" t="str">
        <f>+"Torre de ángulo menor tipo A"&amp;IF(MID(C1758,3,3)="220","C",IF(MID(C1758,3,3)="138","S",""))&amp;IF(MID(C1758,10,1)="D",2,1)&amp;" (30°)Tipo A"&amp;IF(MID(C1758,3,3)="220","C",IF(MID(C1758,3,3)="138","S",""))&amp;IF(MID(C1758,10,1)="D",2,1)&amp;RIGHT(C1758,2)</f>
        <v>Torre de ángulo menor tipo A2 (30°)Tipo A2-3</v>
      </c>
      <c r="E1758" s="37" t="s">
        <v>2918</v>
      </c>
      <c r="F1758" s="38">
        <v>0</v>
      </c>
      <c r="G1758" s="39">
        <f>VLOOKUP(C1758,'[14]Resumen Peso'!$B$1:$D$65536,3,0)*$C$14</f>
        <v>6279.976997669859</v>
      </c>
      <c r="H1758" s="46"/>
      <c r="I1758" s="41"/>
      <c r="J1758" s="42">
        <f>+VLOOKUP(C1758,'[14]Resumen Peso'!$B$1:$D$65536,3,0)</f>
        <v>4818.7854920035525</v>
      </c>
    </row>
    <row r="1759" spans="1:10" x14ac:dyDescent="0.25">
      <c r="A1759" s="26"/>
      <c r="B1759" s="34">
        <f t="shared" si="27"/>
        <v>1743</v>
      </c>
      <c r="C1759" s="35" t="s">
        <v>1763</v>
      </c>
      <c r="D1759" s="36" t="str">
        <f>+"Torre de ángulo menor tipo A"&amp;IF(MID(C1759,3,3)="220","C",IF(MID(C1759,3,3)="138","S",""))&amp;IF(MID(C1759,10,1)="D",2,1)&amp;" (30°)Tipo A"&amp;IF(MID(C1759,3,3)="220","C",IF(MID(C1759,3,3)="138","S",""))&amp;IF(MID(C1759,10,1)="D",2,1)&amp;RIGHT(C1759,2)</f>
        <v>Torre de ángulo menor tipo A2 (30°)Tipo A2±0</v>
      </c>
      <c r="E1759" s="37" t="s">
        <v>2918</v>
      </c>
      <c r="F1759" s="38">
        <v>0</v>
      </c>
      <c r="G1759" s="39">
        <f>VLOOKUP(C1759,'[14]Resumen Peso'!$B$1:$D$65536,3,0)*$C$14</f>
        <v>6970.0077665592216</v>
      </c>
      <c r="H1759" s="46"/>
      <c r="I1759" s="41"/>
      <c r="J1759" s="42">
        <f>+VLOOKUP(C1759,'[14]Resumen Peso'!$B$1:$D$65536,3,0)</f>
        <v>5348.2635871293587</v>
      </c>
    </row>
    <row r="1760" spans="1:10" x14ac:dyDescent="0.25">
      <c r="A1760" s="26"/>
      <c r="B1760" s="34">
        <f t="shared" si="27"/>
        <v>1744</v>
      </c>
      <c r="C1760" s="35" t="s">
        <v>1764</v>
      </c>
      <c r="D1760" s="36" t="str">
        <f>+"Torre de ángulo menor tipo A"&amp;IF(MID(C1760,3,3)="220","C",IF(MID(C1760,3,3)="138","S",""))&amp;IF(MID(C1760,10,1)="D",2,1)&amp;" (30°)Tipo A"&amp;IF(MID(C1760,3,3)="220","C",IF(MID(C1760,3,3)="138","S",""))&amp;IF(MID(C1760,10,1)="D",2,1)&amp;RIGHT(C1760,2)</f>
        <v>Torre de ángulo menor tipo A2 (30°)Tipo A2+3</v>
      </c>
      <c r="E1760" s="37" t="s">
        <v>2918</v>
      </c>
      <c r="F1760" s="38">
        <v>0</v>
      </c>
      <c r="G1760" s="39">
        <f>VLOOKUP(C1760,'[14]Resumen Peso'!$B$1:$D$65536,3,0)*$C$14</f>
        <v>7660.0385354485834</v>
      </c>
      <c r="H1760" s="46"/>
      <c r="I1760" s="41"/>
      <c r="J1760" s="42">
        <f>+VLOOKUP(C1760,'[14]Resumen Peso'!$B$1:$D$65536,3,0)</f>
        <v>5877.741682255165</v>
      </c>
    </row>
    <row r="1761" spans="1:10" x14ac:dyDescent="0.25">
      <c r="A1761" s="26"/>
      <c r="B1761" s="34">
        <f t="shared" si="27"/>
        <v>1745</v>
      </c>
      <c r="C1761" s="35" t="s">
        <v>1765</v>
      </c>
      <c r="D1761" s="36" t="str">
        <f>+"Torre de ángulo mayor tipo B"&amp;IF(MID(C1761,3,3)="220","C",IF(MID(C1761,3,3)="138","S",""))&amp;IF(MID(C1761,10,1)="D",2,1)&amp;" (65°)Tipo B"&amp;IF(MID(C1761,3,3)="220","C",IF(MID(C1761,3,3)="138","S",""))&amp;IF(MID(C1761,10,1)="D",2,1)&amp;RIGHT(C1761,2)</f>
        <v>Torre de ángulo mayor tipo B2 (65°)Tipo B2-3</v>
      </c>
      <c r="E1761" s="37" t="s">
        <v>2918</v>
      </c>
      <c r="F1761" s="38">
        <v>0</v>
      </c>
      <c r="G1761" s="39">
        <f>VLOOKUP(C1761,'[14]Resumen Peso'!$B$1:$D$65536,3,0)*$C$14</f>
        <v>8474.7766832972247</v>
      </c>
      <c r="H1761" s="46"/>
      <c r="I1761" s="41"/>
      <c r="J1761" s="42">
        <f>+VLOOKUP(C1761,'[14]Resumen Peso'!$B$1:$D$65536,3,0)</f>
        <v>6502.9109094818905</v>
      </c>
    </row>
    <row r="1762" spans="1:10" x14ac:dyDescent="0.25">
      <c r="A1762" s="26"/>
      <c r="B1762" s="34">
        <f t="shared" si="27"/>
        <v>1746</v>
      </c>
      <c r="C1762" s="35" t="s">
        <v>1766</v>
      </c>
      <c r="D1762" s="36" t="str">
        <f>+"Torre de ángulo mayor tipo B"&amp;IF(MID(C1762,3,3)="220","C",IF(MID(C1762,3,3)="138","S",""))&amp;IF(MID(C1762,10,1)="D",2,1)&amp;" (65°)Tipo B"&amp;IF(MID(C1762,3,3)="220","C",IF(MID(C1762,3,3)="138","S",""))&amp;IF(MID(C1762,10,1)="D",2,1)&amp;RIGHT(C1762,2)</f>
        <v>Torre de ángulo mayor tipo B2 (65°)Tipo B2±0</v>
      </c>
      <c r="E1762" s="37" t="s">
        <v>2918</v>
      </c>
      <c r="F1762" s="38">
        <v>0</v>
      </c>
      <c r="G1762" s="39">
        <f>VLOOKUP(C1762,'[14]Resumen Peso'!$B$1:$D$65536,3,0)*$C$14</f>
        <v>9437.3905159211863</v>
      </c>
      <c r="H1762" s="46"/>
      <c r="I1762" s="41"/>
      <c r="J1762" s="42">
        <f>+VLOOKUP(C1762,'[14]Resumen Peso'!$B$1:$D$65536,3,0)</f>
        <v>7241.5488969731523</v>
      </c>
    </row>
    <row r="1763" spans="1:10" x14ac:dyDescent="0.25">
      <c r="A1763" s="26"/>
      <c r="B1763" s="34">
        <f t="shared" si="27"/>
        <v>1747</v>
      </c>
      <c r="C1763" s="35" t="s">
        <v>1767</v>
      </c>
      <c r="D1763" s="36" t="str">
        <f>+"Torre de ángulo mayor tipo B"&amp;IF(MID(C1763,3,3)="220","C",IF(MID(C1763,3,3)="138","S",""))&amp;IF(MID(C1763,10,1)="D",2,1)&amp;" (65°)Tipo B"&amp;IF(MID(C1763,3,3)="220","C",IF(MID(C1763,3,3)="138","S",""))&amp;IF(MID(C1763,10,1)="D",2,1)&amp;RIGHT(C1763,2)</f>
        <v>Torre de ángulo mayor tipo B2 (65°)Tipo B2+3</v>
      </c>
      <c r="E1763" s="37" t="s">
        <v>2918</v>
      </c>
      <c r="F1763" s="38">
        <v>0</v>
      </c>
      <c r="G1763" s="39">
        <f>VLOOKUP(C1763,'[14]Resumen Peso'!$B$1:$D$65536,3,0)*$C$14</f>
        <v>10569.87737783173</v>
      </c>
      <c r="H1763" s="46"/>
      <c r="I1763" s="41"/>
      <c r="J1763" s="42">
        <f>+VLOOKUP(C1763,'[14]Resumen Peso'!$B$1:$D$65536,3,0)</f>
        <v>8110.5347646099317</v>
      </c>
    </row>
    <row r="1764" spans="1:10" x14ac:dyDescent="0.25">
      <c r="A1764" s="26"/>
      <c r="B1764" s="34">
        <f t="shared" si="27"/>
        <v>1748</v>
      </c>
      <c r="C1764" s="35" t="s">
        <v>1768</v>
      </c>
      <c r="D1764" s="36" t="str">
        <f>+"Torre de anclaje, retención intermedia y terminal (15°) Tipo R"&amp;IF(MID(C1764,3,3)="220","C",IF(MID(C1764,3,3)="138","S",""))&amp;IF(MID(C1764,10,1)="D",2,1)&amp;RIGHT(C1764,2)</f>
        <v>Torre de anclaje, retención intermedia y terminal (15°) Tipo R2-3</v>
      </c>
      <c r="E1764" s="37" t="s">
        <v>2918</v>
      </c>
      <c r="F1764" s="38">
        <v>0</v>
      </c>
      <c r="G1764" s="39">
        <f>VLOOKUP(C1764,'[14]Resumen Peso'!$B$1:$D$65536,3,0)*$C$14</f>
        <v>10911.822348395099</v>
      </c>
      <c r="H1764" s="46"/>
      <c r="I1764" s="41"/>
      <c r="J1764" s="42">
        <f>+VLOOKUP(C1764,'[14]Resumen Peso'!$B$1:$D$65536,3,0)</f>
        <v>8372.9178057939571</v>
      </c>
    </row>
    <row r="1765" spans="1:10" x14ac:dyDescent="0.25">
      <c r="A1765" s="26"/>
      <c r="B1765" s="34">
        <f t="shared" si="27"/>
        <v>1749</v>
      </c>
      <c r="C1765" s="35" t="s">
        <v>1769</v>
      </c>
      <c r="D1765" s="36" t="str">
        <f>+"Torre de anclaje, retención intermedia y terminal (15°) Tipo R"&amp;IF(MID(C1765,3,3)="220","C",IF(MID(C1765,3,3)="138","S",""))&amp;IF(MID(C1765,10,1)="D",2,1)&amp;RIGHT(C1765,2)</f>
        <v>Torre de anclaje, retención intermedia y terminal (15°) Tipo R2±0</v>
      </c>
      <c r="E1765" s="37" t="s">
        <v>2918</v>
      </c>
      <c r="F1765" s="38">
        <v>0</v>
      </c>
      <c r="G1765" s="39">
        <f>VLOOKUP(C1765,'[14]Resumen Peso'!$B$1:$D$65536,3,0)*$C$14</f>
        <v>12164.796375022408</v>
      </c>
      <c r="H1765" s="46"/>
      <c r="I1765" s="41"/>
      <c r="J1765" s="42">
        <f>+VLOOKUP(C1765,'[14]Resumen Peso'!$B$1:$D$65536,3,0)</f>
        <v>9334.356528198392</v>
      </c>
    </row>
    <row r="1766" spans="1:10" x14ac:dyDescent="0.25">
      <c r="A1766" s="26"/>
      <c r="B1766" s="34">
        <f t="shared" si="27"/>
        <v>1750</v>
      </c>
      <c r="C1766" s="35" t="s">
        <v>1770</v>
      </c>
      <c r="D1766" s="36" t="str">
        <f>+"Torre de anclaje, retención intermedia y terminal (15°) Tipo R"&amp;IF(MID(C1766,3,3)="220","C",IF(MID(C1766,3,3)="138","S",""))&amp;IF(MID(C1766,10,1)="D",2,1)&amp;RIGHT(C1766,2)</f>
        <v>Torre de anclaje, retención intermedia y terminal (15°) Tipo R2+3</v>
      </c>
      <c r="E1766" s="37" t="s">
        <v>2918</v>
      </c>
      <c r="F1766" s="38">
        <v>0</v>
      </c>
      <c r="G1766" s="39">
        <f>VLOOKUP(C1766,'[14]Resumen Peso'!$B$1:$D$65536,3,0)*$C$14</f>
        <v>13417.770401649715</v>
      </c>
      <c r="H1766" s="46"/>
      <c r="I1766" s="41"/>
      <c r="J1766" s="42">
        <f>+VLOOKUP(C1766,'[14]Resumen Peso'!$B$1:$D$65536,3,0)</f>
        <v>10295.795250602827</v>
      </c>
    </row>
    <row r="1767" spans="1:10" x14ac:dyDescent="0.25">
      <c r="A1767" s="26"/>
      <c r="B1767" s="34">
        <f t="shared" si="27"/>
        <v>1751</v>
      </c>
      <c r="C1767" s="35" t="s">
        <v>1771</v>
      </c>
      <c r="D1767" s="36" t="str">
        <f>+"Torre de suspensión tipo S"&amp;IF(MID(C1767,3,3)="220","C",IF(MID(C1767,3,3)="138","S",""))&amp;IF(MID(C1767,10,1)="D",2,1)&amp;" (5°)Tipo S"&amp;IF(MID(C1767,3,3)="220","C",IF(MID(C1767,3,3)="138","S",""))&amp;IF(MID(C1767,10,1)="D",2,1)&amp;RIGHT(C1767,2)</f>
        <v>Torre de suspensión tipo S1 (5°)Tipo S1-6</v>
      </c>
      <c r="E1767" s="37" t="s">
        <v>2918</v>
      </c>
      <c r="F1767" s="38">
        <v>0</v>
      </c>
      <c r="G1767" s="39">
        <f>VLOOKUP(C1767,'[14]Resumen Peso'!$B$1:$D$65536,3,0)*$C$14</f>
        <v>3594.433347509032</v>
      </c>
      <c r="H1767" s="46"/>
      <c r="I1767" s="41"/>
      <c r="J1767" s="42">
        <f>+VLOOKUP(C1767,'[14]Resumen Peso'!$B$1:$D$65536,3,0)</f>
        <v>2758.0997945338095</v>
      </c>
    </row>
    <row r="1768" spans="1:10" x14ac:dyDescent="0.25">
      <c r="A1768" s="26"/>
      <c r="B1768" s="34">
        <f t="shared" si="27"/>
        <v>1752</v>
      </c>
      <c r="C1768" s="35" t="s">
        <v>1772</v>
      </c>
      <c r="D1768" s="36" t="str">
        <f>+"Torre de suspensión tipo S"&amp;IF(MID(C1768,3,3)="220","C",IF(MID(C1768,3,3)="138","S",""))&amp;IF(MID(C1768,10,1)="D",2,1)&amp;" (5°)Tipo S"&amp;IF(MID(C1768,3,3)="220","C",IF(MID(C1768,3,3)="138","S",""))&amp;IF(MID(C1768,10,1)="D",2,1)&amp;RIGHT(C1768,2)</f>
        <v>Torre de suspensión tipo S1 (5°)Tipo S1-3</v>
      </c>
      <c r="E1768" s="37" t="s">
        <v>2918</v>
      </c>
      <c r="F1768" s="38">
        <v>0</v>
      </c>
      <c r="G1768" s="39">
        <f>VLOOKUP(C1768,'[14]Resumen Peso'!$B$1:$D$65536,3,0)*$C$14</f>
        <v>4112.5498660688927</v>
      </c>
      <c r="H1768" s="46"/>
      <c r="I1768" s="41"/>
      <c r="J1768" s="42">
        <f>+VLOOKUP(C1768,'[14]Resumen Peso'!$B$1:$D$65536,3,0)</f>
        <v>3155.6637288810252</v>
      </c>
    </row>
    <row r="1769" spans="1:10" x14ac:dyDescent="0.25">
      <c r="A1769" s="26"/>
      <c r="B1769" s="34">
        <f t="shared" si="27"/>
        <v>1753</v>
      </c>
      <c r="C1769" s="35" t="s">
        <v>1773</v>
      </c>
      <c r="D1769" s="36" t="str">
        <f>+"Torre de suspensión tipo S"&amp;IF(MID(C1769,3,3)="220","C",IF(MID(C1769,3,3)="138","S",""))&amp;IF(MID(C1769,10,1)="D",2,1)&amp;" (5°)Tipo S"&amp;IF(MID(C1769,3,3)="220","C",IF(MID(C1769,3,3)="138","S",""))&amp;IF(MID(C1769,10,1)="D",2,1)&amp;RIGHT(C1769,2)</f>
        <v>Torre de suspensión tipo S1 (5°)Tipo S1±0</v>
      </c>
      <c r="E1769" s="37" t="s">
        <v>2918</v>
      </c>
      <c r="F1769" s="38">
        <v>0</v>
      </c>
      <c r="G1769" s="39">
        <f>VLOOKUP(C1769,'[14]Resumen Peso'!$B$1:$D$65536,3,0)*$C$14</f>
        <v>4626.040344284469</v>
      </c>
      <c r="H1769" s="46"/>
      <c r="I1769" s="41"/>
      <c r="J1769" s="42">
        <f>+VLOOKUP(C1769,'[14]Resumen Peso'!$B$1:$D$65536,3,0)</f>
        <v>3549.6779852429981</v>
      </c>
    </row>
    <row r="1770" spans="1:10" x14ac:dyDescent="0.25">
      <c r="A1770" s="26"/>
      <c r="B1770" s="34">
        <f t="shared" si="27"/>
        <v>1754</v>
      </c>
      <c r="C1770" s="35" t="s">
        <v>1774</v>
      </c>
      <c r="D1770" s="36" t="str">
        <f>+"Torre de suspensión tipo S"&amp;IF(MID(C1770,3,3)="220","C",IF(MID(C1770,3,3)="138","S",""))&amp;IF(MID(C1770,10,1)="D",2,1)&amp;" (5°)Tipo S"&amp;IF(MID(C1770,3,3)="220","C",IF(MID(C1770,3,3)="138","S",""))&amp;IF(MID(C1770,10,1)="D",2,1)&amp;RIGHT(C1770,2)</f>
        <v>Torre de suspensión tipo S1 (5°)Tipo S1+3</v>
      </c>
      <c r="E1770" s="37" t="s">
        <v>2918</v>
      </c>
      <c r="F1770" s="38">
        <v>0</v>
      </c>
      <c r="G1770" s="39">
        <f>VLOOKUP(C1770,'[14]Resumen Peso'!$B$1:$D$65536,3,0)*$C$14</f>
        <v>5134.9047821557606</v>
      </c>
      <c r="H1770" s="46"/>
      <c r="I1770" s="41"/>
      <c r="J1770" s="42">
        <f>+VLOOKUP(C1770,'[14]Resumen Peso'!$B$1:$D$65536,3,0)</f>
        <v>3940.1425636197282</v>
      </c>
    </row>
    <row r="1771" spans="1:10" x14ac:dyDescent="0.25">
      <c r="A1771" s="26"/>
      <c r="B1771" s="34">
        <f t="shared" si="27"/>
        <v>1755</v>
      </c>
      <c r="C1771" s="35" t="s">
        <v>1775</v>
      </c>
      <c r="D1771" s="36" t="str">
        <f>+"Torre de suspensión tipo S"&amp;IF(MID(C1771,3,3)="220","C",IF(MID(C1771,3,3)="138","S",""))&amp;IF(MID(C1771,10,1)="D",2,1)&amp;" (5°)Tipo S"&amp;IF(MID(C1771,3,3)="220","C",IF(MID(C1771,3,3)="138","S",""))&amp;IF(MID(C1771,10,1)="D",2,1)&amp;RIGHT(C1771,2)</f>
        <v>Torre de suspensión tipo S1 (5°)Tipo S1+6</v>
      </c>
      <c r="E1771" s="37" t="s">
        <v>2918</v>
      </c>
      <c r="F1771" s="38">
        <v>0</v>
      </c>
      <c r="G1771" s="39">
        <f>VLOOKUP(C1771,'[14]Resumen Peso'!$B$1:$D$65536,3,0)*$C$14</f>
        <v>5643.7692200270512</v>
      </c>
      <c r="H1771" s="46"/>
      <c r="I1771" s="41"/>
      <c r="J1771" s="42">
        <f>+VLOOKUP(C1771,'[14]Resumen Peso'!$B$1:$D$65536,3,0)</f>
        <v>4330.6071419964574</v>
      </c>
    </row>
    <row r="1772" spans="1:10" x14ac:dyDescent="0.25">
      <c r="A1772" s="26"/>
      <c r="B1772" s="34">
        <f t="shared" si="27"/>
        <v>1756</v>
      </c>
      <c r="C1772" s="35" t="s">
        <v>1776</v>
      </c>
      <c r="D1772" s="36" t="str">
        <f>+"Torre de ángulo menor tipo A"&amp;IF(MID(C1772,3,3)="220","C",IF(MID(C1772,3,3)="138","S",""))&amp;IF(MID(C1772,10,1)="D",2,1)&amp;" (30°)Tipo A"&amp;IF(MID(C1772,3,3)="220","C",IF(MID(C1772,3,3)="138","S",""))&amp;IF(MID(C1772,10,1)="D",2,1)&amp;RIGHT(C1772,2)</f>
        <v>Torre de ángulo menor tipo A1 (30°)Tipo A1-3</v>
      </c>
      <c r="E1772" s="37" t="s">
        <v>2918</v>
      </c>
      <c r="F1772" s="38">
        <v>0</v>
      </c>
      <c r="G1772" s="39">
        <f>VLOOKUP(C1772,'[14]Resumen Peso'!$B$1:$D$65536,3,0)*$C$14</f>
        <v>6327.1186476040648</v>
      </c>
      <c r="H1772" s="46"/>
      <c r="I1772" s="41"/>
      <c r="J1772" s="42">
        <f>+VLOOKUP(C1772,'[14]Resumen Peso'!$B$1:$D$65536,3,0)</f>
        <v>4854.9584746205828</v>
      </c>
    </row>
    <row r="1773" spans="1:10" x14ac:dyDescent="0.25">
      <c r="A1773" s="26"/>
      <c r="B1773" s="34">
        <f t="shared" si="27"/>
        <v>1757</v>
      </c>
      <c r="C1773" s="35" t="s">
        <v>1777</v>
      </c>
      <c r="D1773" s="36" t="str">
        <f>+"Torre de ángulo menor tipo A"&amp;IF(MID(C1773,3,3)="220","C",IF(MID(C1773,3,3)="138","S",""))&amp;IF(MID(C1773,10,1)="D",2,1)&amp;" (30°)Tipo A"&amp;IF(MID(C1773,3,3)="220","C",IF(MID(C1773,3,3)="138","S",""))&amp;IF(MID(C1773,10,1)="D",2,1)&amp;RIGHT(C1773,2)</f>
        <v>Torre de ángulo menor tipo A1 (30°)Tipo A1±0</v>
      </c>
      <c r="E1773" s="37" t="s">
        <v>2918</v>
      </c>
      <c r="F1773" s="38">
        <v>0</v>
      </c>
      <c r="G1773" s="39">
        <f>VLOOKUP(C1773,'[14]Resumen Peso'!$B$1:$D$65536,3,0)*$C$14</f>
        <v>7022.3292426238231</v>
      </c>
      <c r="H1773" s="46"/>
      <c r="I1773" s="41"/>
      <c r="J1773" s="42">
        <f>+VLOOKUP(C1773,'[14]Resumen Peso'!$B$1:$D$65536,3,0)</f>
        <v>5388.4111815988708</v>
      </c>
    </row>
    <row r="1774" spans="1:10" x14ac:dyDescent="0.25">
      <c r="A1774" s="26"/>
      <c r="B1774" s="34">
        <f t="shared" si="27"/>
        <v>1758</v>
      </c>
      <c r="C1774" s="35" t="s">
        <v>1778</v>
      </c>
      <c r="D1774" s="36" t="str">
        <f>+"Torre de ángulo menor tipo A"&amp;IF(MID(C1774,3,3)="220","C",IF(MID(C1774,3,3)="138","S",""))&amp;IF(MID(C1774,10,1)="D",2,1)&amp;" (30°)Tipo A"&amp;IF(MID(C1774,3,3)="220","C",IF(MID(C1774,3,3)="138","S",""))&amp;IF(MID(C1774,10,1)="D",2,1)&amp;RIGHT(C1774,2)</f>
        <v>Torre de ángulo menor tipo A1 (30°)Tipo A1+3</v>
      </c>
      <c r="E1774" s="37" t="s">
        <v>2918</v>
      </c>
      <c r="F1774" s="38">
        <v>0</v>
      </c>
      <c r="G1774" s="39">
        <f>VLOOKUP(C1774,'[14]Resumen Peso'!$B$1:$D$65536,3,0)*$C$14</f>
        <v>7717.5398376435814</v>
      </c>
      <c r="H1774" s="46"/>
      <c r="I1774" s="41"/>
      <c r="J1774" s="42">
        <f>+VLOOKUP(C1774,'[14]Resumen Peso'!$B$1:$D$65536,3,0)</f>
        <v>5921.8638885771588</v>
      </c>
    </row>
    <row r="1775" spans="1:10" x14ac:dyDescent="0.25">
      <c r="A1775" s="26"/>
      <c r="B1775" s="34">
        <f t="shared" si="27"/>
        <v>1759</v>
      </c>
      <c r="C1775" s="35" t="s">
        <v>1779</v>
      </c>
      <c r="D1775" s="36" t="str">
        <f>+"Torre de ángulo mayor tipo B"&amp;IF(MID(C1775,3,3)="220","C",IF(MID(C1775,3,3)="138","S",""))&amp;IF(MID(C1775,10,1)="D",2,1)&amp;" (65°)Tipo B"&amp;IF(MID(C1775,3,3)="220","C",IF(MID(C1775,3,3)="138","S",""))&amp;IF(MID(C1775,10,1)="D",2,1)&amp;RIGHT(C1775,2)</f>
        <v>Torre de ángulo mayor tipo B1 (65°)Tipo B1-3</v>
      </c>
      <c r="E1775" s="37" t="s">
        <v>2918</v>
      </c>
      <c r="F1775" s="38">
        <v>0</v>
      </c>
      <c r="G1775" s="39">
        <f>VLOOKUP(C1775,'[14]Resumen Peso'!$B$1:$D$65536,3,0)*$C$14</f>
        <v>8538.3939474723647</v>
      </c>
      <c r="H1775" s="46"/>
      <c r="I1775" s="41"/>
      <c r="J1775" s="42">
        <f>+VLOOKUP(C1775,'[14]Resumen Peso'!$B$1:$D$65536,3,0)</f>
        <v>6551.7260484166145</v>
      </c>
    </row>
    <row r="1776" spans="1:10" x14ac:dyDescent="0.25">
      <c r="A1776" s="26"/>
      <c r="B1776" s="34">
        <f t="shared" si="27"/>
        <v>1760</v>
      </c>
      <c r="C1776" s="35" t="s">
        <v>1780</v>
      </c>
      <c r="D1776" s="36" t="str">
        <f>+"Torre de ángulo mayor tipo B"&amp;IF(MID(C1776,3,3)="220","C",IF(MID(C1776,3,3)="138","S",""))&amp;IF(MID(C1776,10,1)="D",2,1)&amp;" (65°)Tipo B"&amp;IF(MID(C1776,3,3)="220","C",IF(MID(C1776,3,3)="138","S",""))&amp;IF(MID(C1776,10,1)="D",2,1)&amp;RIGHT(C1776,2)</f>
        <v>Torre de ángulo mayor tipo B1 (65°)Tipo B1±0</v>
      </c>
      <c r="E1776" s="37" t="s">
        <v>2918</v>
      </c>
      <c r="F1776" s="38">
        <v>0</v>
      </c>
      <c r="G1776" s="39">
        <f>VLOOKUP(C1776,'[14]Resumen Peso'!$B$1:$D$65536,3,0)*$C$14</f>
        <v>9508.2337945126565</v>
      </c>
      <c r="H1776" s="46"/>
      <c r="I1776" s="41"/>
      <c r="J1776" s="42">
        <f>+VLOOKUP(C1776,'[14]Resumen Peso'!$B$1:$D$65536,3,0)</f>
        <v>7295.9087398848715</v>
      </c>
    </row>
    <row r="1777" spans="1:10" x14ac:dyDescent="0.25">
      <c r="A1777" s="26"/>
      <c r="B1777" s="34">
        <f t="shared" si="27"/>
        <v>1761</v>
      </c>
      <c r="C1777" s="35" t="s">
        <v>1781</v>
      </c>
      <c r="D1777" s="36" t="str">
        <f>+"Torre de ángulo mayor tipo B"&amp;IF(MID(C1777,3,3)="220","C",IF(MID(C1777,3,3)="138","S",""))&amp;IF(MID(C1777,10,1)="D",2,1)&amp;" (65°)Tipo B"&amp;IF(MID(C1777,3,3)="220","C",IF(MID(C1777,3,3)="138","S",""))&amp;IF(MID(C1777,10,1)="D",2,1)&amp;RIGHT(C1777,2)</f>
        <v>Torre de ángulo mayor tipo B1 (65°)Tipo B1+3</v>
      </c>
      <c r="E1777" s="37" t="s">
        <v>2918</v>
      </c>
      <c r="F1777" s="38">
        <v>0</v>
      </c>
      <c r="G1777" s="39">
        <f>VLOOKUP(C1777,'[14]Resumen Peso'!$B$1:$D$65536,3,0)*$C$14</f>
        <v>10649.221849854177</v>
      </c>
      <c r="H1777" s="46"/>
      <c r="I1777" s="41"/>
      <c r="J1777" s="42">
        <f>+VLOOKUP(C1777,'[14]Resumen Peso'!$B$1:$D$65536,3,0)</f>
        <v>8171.4177886710568</v>
      </c>
    </row>
    <row r="1778" spans="1:10" x14ac:dyDescent="0.25">
      <c r="A1778" s="26"/>
      <c r="B1778" s="34">
        <f t="shared" si="27"/>
        <v>1762</v>
      </c>
      <c r="C1778" s="35" t="s">
        <v>1782</v>
      </c>
      <c r="D1778" s="36" t="str">
        <f>+"Torre de anclaje, retención intermedia y terminal (15°) Tipo R"&amp;IF(MID(C1778,3,3)="220","C",IF(MID(C1778,3,3)="138","S",""))&amp;IF(MID(C1778,10,1)="D",2,1)&amp;RIGHT(C1778,2)</f>
        <v>Torre de anclaje, retención intermedia y terminal (15°) Tipo R1-3</v>
      </c>
      <c r="E1778" s="37" t="s">
        <v>2918</v>
      </c>
      <c r="F1778" s="38">
        <v>0</v>
      </c>
      <c r="G1778" s="39">
        <f>VLOOKUP(C1778,'[14]Resumen Peso'!$B$1:$D$65536,3,0)*$C$14</f>
        <v>10993.733684930752</v>
      </c>
      <c r="H1778" s="46"/>
      <c r="I1778" s="41"/>
      <c r="J1778" s="42">
        <f>+VLOOKUP(C1778,'[14]Resumen Peso'!$B$1:$D$65536,3,0)</f>
        <v>8435.7704500433047</v>
      </c>
    </row>
    <row r="1779" spans="1:10" x14ac:dyDescent="0.25">
      <c r="A1779" s="26"/>
      <c r="B1779" s="34">
        <f t="shared" si="27"/>
        <v>1763</v>
      </c>
      <c r="C1779" s="35" t="s">
        <v>1783</v>
      </c>
      <c r="D1779" s="36" t="str">
        <f>+"Torre de anclaje, retención intermedia y terminal (15°) Tipo R"&amp;IF(MID(C1779,3,3)="220","C",IF(MID(C1779,3,3)="138","S",""))&amp;IF(MID(C1779,10,1)="D",2,1)&amp;RIGHT(C1779,2)</f>
        <v>Torre de anclaje, retención intermedia y terminal (15°) Tipo R1±0</v>
      </c>
      <c r="E1779" s="37" t="s">
        <v>2918</v>
      </c>
      <c r="F1779" s="38">
        <v>0</v>
      </c>
      <c r="G1779" s="39">
        <f>VLOOKUP(C1779,'[14]Resumen Peso'!$B$1:$D$65536,3,0)*$C$14</f>
        <v>12256.113361126814</v>
      </c>
      <c r="H1779" s="46"/>
      <c r="I1779" s="41"/>
      <c r="J1779" s="42">
        <f>+VLOOKUP(C1779,'[14]Resumen Peso'!$B$1:$D$65536,3,0)</f>
        <v>9404.4263657115989</v>
      </c>
    </row>
    <row r="1780" spans="1:10" x14ac:dyDescent="0.25">
      <c r="A1780" s="26"/>
      <c r="B1780" s="34">
        <f t="shared" si="27"/>
        <v>1764</v>
      </c>
      <c r="C1780" s="35" t="s">
        <v>1784</v>
      </c>
      <c r="D1780" s="36" t="str">
        <f>+"Torre de anclaje, retención intermedia y terminal (15°) Tipo R"&amp;IF(MID(C1780,3,3)="220","C",IF(MID(C1780,3,3)="138","S",""))&amp;IF(MID(C1780,10,1)="D",2,1)&amp;RIGHT(C1780,2)</f>
        <v>Torre de anclaje, retención intermedia y terminal (15°) Tipo R1+3</v>
      </c>
      <c r="E1780" s="37" t="s">
        <v>2918</v>
      </c>
      <c r="F1780" s="38">
        <v>0</v>
      </c>
      <c r="G1780" s="39">
        <f>VLOOKUP(C1780,'[14]Resumen Peso'!$B$1:$D$65536,3,0)*$C$14</f>
        <v>13518.493037322874</v>
      </c>
      <c r="H1780" s="46"/>
      <c r="I1780" s="41"/>
      <c r="J1780" s="42">
        <f>+VLOOKUP(C1780,'[14]Resumen Peso'!$B$1:$D$65536,3,0)</f>
        <v>10373.082281379893</v>
      </c>
    </row>
    <row r="1781" spans="1:10" x14ac:dyDescent="0.25">
      <c r="A1781" s="26"/>
      <c r="B1781" s="34">
        <f t="shared" si="27"/>
        <v>1765</v>
      </c>
      <c r="C1781" s="35" t="s">
        <v>1785</v>
      </c>
      <c r="D1781" s="36" t="str">
        <f>+"Torre de suspensión tipo S"&amp;IF(MID(C1781,3,3)="220","C",IF(MID(C1781,3,3)="138","S",""))&amp;IF(MID(C1781,10,1)="D",2,1)&amp;" (5°)Tipo S"&amp;IF(MID(C1781,3,3)="220","C",IF(MID(C1781,3,3)="138","S",""))&amp;IF(MID(C1781,10,1)="D",2,1)&amp;RIGHT(C1781,2)</f>
        <v>Torre de suspensión tipo S1 (5°)Tipo S1-6</v>
      </c>
      <c r="E1781" s="37" t="s">
        <v>2918</v>
      </c>
      <c r="F1781" s="38">
        <v>0</v>
      </c>
      <c r="G1781" s="39">
        <f>VLOOKUP(C1781,'[14]Resumen Peso'!$B$1:$D$65536,3,0)*$C$14</f>
        <v>3099.2217653258531</v>
      </c>
      <c r="H1781" s="46"/>
      <c r="I1781" s="41"/>
      <c r="J1781" s="42">
        <f>+VLOOKUP(C1781,'[14]Resumen Peso'!$B$1:$D$65536,3,0)</f>
        <v>2378.1113983053115</v>
      </c>
    </row>
    <row r="1782" spans="1:10" x14ac:dyDescent="0.25">
      <c r="A1782" s="26"/>
      <c r="B1782" s="34">
        <f t="shared" si="27"/>
        <v>1766</v>
      </c>
      <c r="C1782" s="35" t="s">
        <v>1786</v>
      </c>
      <c r="D1782" s="36" t="str">
        <f>+"Torre de suspensión tipo S"&amp;IF(MID(C1782,3,3)="220","C",IF(MID(C1782,3,3)="138","S",""))&amp;IF(MID(C1782,10,1)="D",2,1)&amp;" (5°)Tipo S"&amp;IF(MID(C1782,3,3)="220","C",IF(MID(C1782,3,3)="138","S",""))&amp;IF(MID(C1782,10,1)="D",2,1)&amp;RIGHT(C1782,2)</f>
        <v>Torre de suspensión tipo S1 (5°)Tipo S1-3</v>
      </c>
      <c r="E1782" s="37" t="s">
        <v>2918</v>
      </c>
      <c r="F1782" s="38">
        <v>0</v>
      </c>
      <c r="G1782" s="39">
        <f>VLOOKUP(C1782,'[14]Resumen Peso'!$B$1:$D$65536,3,0)*$C$14</f>
        <v>3545.956434201652</v>
      </c>
      <c r="H1782" s="46"/>
      <c r="I1782" s="41"/>
      <c r="J1782" s="42">
        <f>+VLOOKUP(C1782,'[14]Resumen Peso'!$B$1:$D$65536,3,0)</f>
        <v>2720.9022304934647</v>
      </c>
    </row>
    <row r="1783" spans="1:10" x14ac:dyDescent="0.25">
      <c r="A1783" s="26"/>
      <c r="B1783" s="34">
        <f t="shared" si="27"/>
        <v>1767</v>
      </c>
      <c r="C1783" s="35" t="s">
        <v>1787</v>
      </c>
      <c r="D1783" s="36" t="str">
        <f>+"Torre de suspensión tipo S"&amp;IF(MID(C1783,3,3)="220","C",IF(MID(C1783,3,3)="138","S",""))&amp;IF(MID(C1783,10,1)="D",2,1)&amp;" (5°)Tipo S"&amp;IF(MID(C1783,3,3)="220","C",IF(MID(C1783,3,3)="138","S",""))&amp;IF(MID(C1783,10,1)="D",2,1)&amp;RIGHT(C1783,2)</f>
        <v>Torre de suspensión tipo S1 (5°)Tipo S1±0</v>
      </c>
      <c r="E1783" s="37" t="s">
        <v>2918</v>
      </c>
      <c r="F1783" s="38">
        <v>0</v>
      </c>
      <c r="G1783" s="39">
        <f>VLOOKUP(C1783,'[14]Resumen Peso'!$B$1:$D$65536,3,0)*$C$14</f>
        <v>3988.7024006767738</v>
      </c>
      <c r="H1783" s="46"/>
      <c r="I1783" s="41"/>
      <c r="J1783" s="42">
        <f>+VLOOKUP(C1783,'[14]Resumen Peso'!$B$1:$D$65536,3,0)</f>
        <v>3060.6324302513663</v>
      </c>
    </row>
    <row r="1784" spans="1:10" x14ac:dyDescent="0.25">
      <c r="A1784" s="26"/>
      <c r="B1784" s="34">
        <f t="shared" si="27"/>
        <v>1768</v>
      </c>
      <c r="C1784" s="35" t="s">
        <v>1788</v>
      </c>
      <c r="D1784" s="36" t="str">
        <f>+"Torre de suspensión tipo S"&amp;IF(MID(C1784,3,3)="220","C",IF(MID(C1784,3,3)="138","S",""))&amp;IF(MID(C1784,10,1)="D",2,1)&amp;" (5°)Tipo S"&amp;IF(MID(C1784,3,3)="220","C",IF(MID(C1784,3,3)="138","S",""))&amp;IF(MID(C1784,10,1)="D",2,1)&amp;RIGHT(C1784,2)</f>
        <v>Torre de suspensión tipo S1 (5°)Tipo S1+3</v>
      </c>
      <c r="E1784" s="37" t="s">
        <v>2918</v>
      </c>
      <c r="F1784" s="38">
        <v>0</v>
      </c>
      <c r="G1784" s="39">
        <f>VLOOKUP(C1784,'[14]Resumen Peso'!$B$1:$D$65536,3,0)*$C$14</f>
        <v>4427.459664751219</v>
      </c>
      <c r="H1784" s="46"/>
      <c r="I1784" s="41"/>
      <c r="J1784" s="42">
        <f>+VLOOKUP(C1784,'[14]Resumen Peso'!$B$1:$D$65536,3,0)</f>
        <v>3397.3019975790166</v>
      </c>
    </row>
    <row r="1785" spans="1:10" x14ac:dyDescent="0.25">
      <c r="A1785" s="26"/>
      <c r="B1785" s="34">
        <f t="shared" si="27"/>
        <v>1769</v>
      </c>
      <c r="C1785" s="35" t="s">
        <v>1789</v>
      </c>
      <c r="D1785" s="36" t="str">
        <f>+"Torre de suspensión tipo S"&amp;IF(MID(C1785,3,3)="220","C",IF(MID(C1785,3,3)="138","S",""))&amp;IF(MID(C1785,10,1)="D",2,1)&amp;" (5°)Tipo S"&amp;IF(MID(C1785,3,3)="220","C",IF(MID(C1785,3,3)="138","S",""))&amp;IF(MID(C1785,10,1)="D",2,1)&amp;RIGHT(C1785,2)</f>
        <v>Torre de suspensión tipo S1 (5°)Tipo S1+6</v>
      </c>
      <c r="E1785" s="37" t="s">
        <v>2918</v>
      </c>
      <c r="F1785" s="38">
        <v>0</v>
      </c>
      <c r="G1785" s="39">
        <f>VLOOKUP(C1785,'[14]Resumen Peso'!$B$1:$D$65536,3,0)*$C$14</f>
        <v>4866.2169288256637</v>
      </c>
      <c r="H1785" s="46"/>
      <c r="I1785" s="41"/>
      <c r="J1785" s="42">
        <f>+VLOOKUP(C1785,'[14]Resumen Peso'!$B$1:$D$65536,3,0)</f>
        <v>3733.9715649066666</v>
      </c>
    </row>
    <row r="1786" spans="1:10" x14ac:dyDescent="0.25">
      <c r="A1786" s="26"/>
      <c r="B1786" s="34">
        <f t="shared" si="27"/>
        <v>1770</v>
      </c>
      <c r="C1786" s="35" t="s">
        <v>1790</v>
      </c>
      <c r="D1786" s="36" t="str">
        <f>+"Torre de ángulo menor tipo A"&amp;IF(MID(C1786,3,3)="220","C",IF(MID(C1786,3,3)="138","S",""))&amp;IF(MID(C1786,10,1)="D",2,1)&amp;" (30°)Tipo A"&amp;IF(MID(C1786,3,3)="220","C",IF(MID(C1786,3,3)="138","S",""))&amp;IF(MID(C1786,10,1)="D",2,1)&amp;RIGHT(C1786,2)</f>
        <v>Torre de ángulo menor tipo A1 (30°)Tipo A1-3</v>
      </c>
      <c r="E1786" s="37" t="s">
        <v>2918</v>
      </c>
      <c r="F1786" s="38">
        <v>0</v>
      </c>
      <c r="G1786" s="39">
        <f>VLOOKUP(C1786,'[14]Resumen Peso'!$B$1:$D$65536,3,0)*$C$14</f>
        <v>5455.4200700488354</v>
      </c>
      <c r="H1786" s="46"/>
      <c r="I1786" s="41"/>
      <c r="J1786" s="42">
        <f>+VLOOKUP(C1786,'[14]Resumen Peso'!$B$1:$D$65536,3,0)</f>
        <v>4186.0820662385377</v>
      </c>
    </row>
    <row r="1787" spans="1:10" x14ac:dyDescent="0.25">
      <c r="A1787" s="26"/>
      <c r="B1787" s="34">
        <f t="shared" si="27"/>
        <v>1771</v>
      </c>
      <c r="C1787" s="35" t="s">
        <v>1791</v>
      </c>
      <c r="D1787" s="36" t="str">
        <f>+"Torre de ángulo menor tipo A"&amp;IF(MID(C1787,3,3)="220","C",IF(MID(C1787,3,3)="138","S",""))&amp;IF(MID(C1787,10,1)="D",2,1)&amp;" (30°)Tipo A"&amp;IF(MID(C1787,3,3)="220","C",IF(MID(C1787,3,3)="138","S",""))&amp;IF(MID(C1787,10,1)="D",2,1)&amp;RIGHT(C1787,2)</f>
        <v>Torre de ángulo menor tipo A1 (30°)Tipo A1±0</v>
      </c>
      <c r="E1787" s="37" t="s">
        <v>2918</v>
      </c>
      <c r="F1787" s="38">
        <v>0</v>
      </c>
      <c r="G1787" s="39">
        <f>VLOOKUP(C1787,'[14]Resumen Peso'!$B$1:$D$65536,3,0)*$C$14</f>
        <v>6054.850244227342</v>
      </c>
      <c r="H1787" s="46"/>
      <c r="I1787" s="41"/>
      <c r="J1787" s="42">
        <f>+VLOOKUP(C1787,'[14]Resumen Peso'!$B$1:$D$65536,3,0)</f>
        <v>4646.0400291215738</v>
      </c>
    </row>
    <row r="1788" spans="1:10" x14ac:dyDescent="0.25">
      <c r="A1788" s="26"/>
      <c r="B1788" s="34">
        <f t="shared" si="27"/>
        <v>1772</v>
      </c>
      <c r="C1788" s="35" t="s">
        <v>1792</v>
      </c>
      <c r="D1788" s="36" t="str">
        <f>+"Torre de ángulo menor tipo A"&amp;IF(MID(C1788,3,3)="220","C",IF(MID(C1788,3,3)="138","S",""))&amp;IF(MID(C1788,10,1)="D",2,1)&amp;" (30°)Tipo A"&amp;IF(MID(C1788,3,3)="220","C",IF(MID(C1788,3,3)="138","S",""))&amp;IF(MID(C1788,10,1)="D",2,1)&amp;RIGHT(C1788,2)</f>
        <v>Torre de ángulo menor tipo A1 (30°)Tipo A1+3</v>
      </c>
      <c r="E1788" s="37" t="s">
        <v>2918</v>
      </c>
      <c r="F1788" s="38">
        <v>0</v>
      </c>
      <c r="G1788" s="39">
        <f>VLOOKUP(C1788,'[14]Resumen Peso'!$B$1:$D$65536,3,0)*$C$14</f>
        <v>6654.2804184058496</v>
      </c>
      <c r="H1788" s="46"/>
      <c r="I1788" s="41"/>
      <c r="J1788" s="42">
        <f>+VLOOKUP(C1788,'[14]Resumen Peso'!$B$1:$D$65536,3,0)</f>
        <v>5105.9979920046098</v>
      </c>
    </row>
    <row r="1789" spans="1:10" x14ac:dyDescent="0.25">
      <c r="A1789" s="26"/>
      <c r="B1789" s="34">
        <f t="shared" si="27"/>
        <v>1773</v>
      </c>
      <c r="C1789" s="35" t="s">
        <v>1793</v>
      </c>
      <c r="D1789" s="36" t="str">
        <f>+"Torre de ángulo mayor tipo B"&amp;IF(MID(C1789,3,3)="220","C",IF(MID(C1789,3,3)="138","S",""))&amp;IF(MID(C1789,10,1)="D",2,1)&amp;" (65°)Tipo B"&amp;IF(MID(C1789,3,3)="220","C",IF(MID(C1789,3,3)="138","S",""))&amp;IF(MID(C1789,10,1)="D",2,1)&amp;RIGHT(C1789,2)</f>
        <v>Torre de ángulo mayor tipo B1 (65°)Tipo B1-3</v>
      </c>
      <c r="E1789" s="37" t="s">
        <v>2918</v>
      </c>
      <c r="F1789" s="38">
        <v>0</v>
      </c>
      <c r="G1789" s="39">
        <f>VLOOKUP(C1789,'[14]Resumen Peso'!$B$1:$D$65536,3,0)*$C$14</f>
        <v>7362.0439731540719</v>
      </c>
      <c r="H1789" s="46"/>
      <c r="I1789" s="41"/>
      <c r="J1789" s="42">
        <f>+VLOOKUP(C1789,'[14]Resumen Peso'!$B$1:$D$65536,3,0)</f>
        <v>5649.0829030886889</v>
      </c>
    </row>
    <row r="1790" spans="1:10" x14ac:dyDescent="0.25">
      <c r="A1790" s="26"/>
      <c r="B1790" s="34">
        <f t="shared" si="27"/>
        <v>1774</v>
      </c>
      <c r="C1790" s="35" t="s">
        <v>1794</v>
      </c>
      <c r="D1790" s="36" t="str">
        <f>+"Torre de ángulo mayor tipo B"&amp;IF(MID(C1790,3,3)="220","C",IF(MID(C1790,3,3)="138","S",""))&amp;IF(MID(C1790,10,1)="D",2,1)&amp;" (65°)Tipo B"&amp;IF(MID(C1790,3,3)="220","C",IF(MID(C1790,3,3)="138","S",""))&amp;IF(MID(C1790,10,1)="D",2,1)&amp;RIGHT(C1790,2)</f>
        <v>Torre de ángulo mayor tipo B1 (65°)Tipo B1±0</v>
      </c>
      <c r="E1790" s="37" t="s">
        <v>2918</v>
      </c>
      <c r="F1790" s="38">
        <v>0</v>
      </c>
      <c r="G1790" s="39">
        <f>VLOOKUP(C1790,'[14]Resumen Peso'!$B$1:$D$65536,3,0)*$C$14</f>
        <v>8198.2672306838231</v>
      </c>
      <c r="H1790" s="46"/>
      <c r="I1790" s="41"/>
      <c r="J1790" s="42">
        <f>+VLOOKUP(C1790,'[14]Resumen Peso'!$B$1:$D$65536,3,0)</f>
        <v>6290.7381994306115</v>
      </c>
    </row>
    <row r="1791" spans="1:10" x14ac:dyDescent="0.25">
      <c r="A1791" s="26"/>
      <c r="B1791" s="34">
        <f t="shared" si="27"/>
        <v>1775</v>
      </c>
      <c r="C1791" s="35" t="s">
        <v>1795</v>
      </c>
      <c r="D1791" s="36" t="str">
        <f>+"Torre de ángulo mayor tipo B"&amp;IF(MID(C1791,3,3)="220","C",IF(MID(C1791,3,3)="138","S",""))&amp;IF(MID(C1791,10,1)="D",2,1)&amp;" (65°)Tipo B"&amp;IF(MID(C1791,3,3)="220","C",IF(MID(C1791,3,3)="138","S",""))&amp;IF(MID(C1791,10,1)="D",2,1)&amp;RIGHT(C1791,2)</f>
        <v>Torre de ángulo mayor tipo B1 (65°)Tipo B1+3</v>
      </c>
      <c r="E1791" s="37" t="s">
        <v>2918</v>
      </c>
      <c r="F1791" s="38">
        <v>0</v>
      </c>
      <c r="G1791" s="39">
        <f>VLOOKUP(C1791,'[14]Resumen Peso'!$B$1:$D$65536,3,0)*$C$14</f>
        <v>9182.0592983658826</v>
      </c>
      <c r="H1791" s="46"/>
      <c r="I1791" s="41"/>
      <c r="J1791" s="42">
        <f>+VLOOKUP(C1791,'[14]Resumen Peso'!$B$1:$D$65536,3,0)</f>
        <v>7045.626783362286</v>
      </c>
    </row>
    <row r="1792" spans="1:10" x14ac:dyDescent="0.25">
      <c r="A1792" s="26"/>
      <c r="B1792" s="34">
        <f t="shared" si="27"/>
        <v>1776</v>
      </c>
      <c r="C1792" s="35" t="s">
        <v>1796</v>
      </c>
      <c r="D1792" s="36" t="str">
        <f>+"Torre de anclaje, retención intermedia y terminal (15°) Tipo R"&amp;IF(MID(C1792,3,3)="220","C",IF(MID(C1792,3,3)="138","S",""))&amp;IF(MID(C1792,10,1)="D",2,1)&amp;RIGHT(C1792,2)</f>
        <v>Torre de anclaje, retención intermedia y terminal (15°) Tipo R1-3</v>
      </c>
      <c r="E1792" s="37" t="s">
        <v>2918</v>
      </c>
      <c r="F1792" s="38">
        <v>0</v>
      </c>
      <c r="G1792" s="39">
        <f>VLOOKUP(C1792,'[14]Resumen Peso'!$B$1:$D$65536,3,0)*$C$14</f>
        <v>9479.1071149352483</v>
      </c>
      <c r="H1792" s="46"/>
      <c r="I1792" s="41"/>
      <c r="J1792" s="42">
        <f>+VLOOKUP(C1792,'[14]Resumen Peso'!$B$1:$D$65536,3,0)</f>
        <v>7273.5591005422539</v>
      </c>
    </row>
    <row r="1793" spans="1:10" x14ac:dyDescent="0.25">
      <c r="A1793" s="26"/>
      <c r="B1793" s="34">
        <f t="shared" si="27"/>
        <v>1777</v>
      </c>
      <c r="C1793" s="35" t="s">
        <v>1797</v>
      </c>
      <c r="D1793" s="36" t="str">
        <f>+"Torre de anclaje, retención intermedia y terminal (15°) Tipo R"&amp;IF(MID(C1793,3,3)="220","C",IF(MID(C1793,3,3)="138","S",""))&amp;IF(MID(C1793,10,1)="D",2,1)&amp;RIGHT(C1793,2)</f>
        <v>Torre de anclaje, retención intermedia y terminal (15°) Tipo R1±0</v>
      </c>
      <c r="E1793" s="37" t="s">
        <v>2918</v>
      </c>
      <c r="F1793" s="38">
        <v>0</v>
      </c>
      <c r="G1793" s="39">
        <f>VLOOKUP(C1793,'[14]Resumen Peso'!$B$1:$D$65536,3,0)*$C$14</f>
        <v>10567.566460351447</v>
      </c>
      <c r="H1793" s="46"/>
      <c r="I1793" s="41"/>
      <c r="J1793" s="42">
        <f>+VLOOKUP(C1793,'[14]Resumen Peso'!$B$1:$D$65536,3,0)</f>
        <v>8108.7615390660576</v>
      </c>
    </row>
    <row r="1794" spans="1:10" x14ac:dyDescent="0.25">
      <c r="A1794" s="26"/>
      <c r="B1794" s="34">
        <f t="shared" si="27"/>
        <v>1778</v>
      </c>
      <c r="C1794" s="35" t="s">
        <v>1798</v>
      </c>
      <c r="D1794" s="36" t="str">
        <f>+"Torre de anclaje, retención intermedia y terminal (15°) Tipo R"&amp;IF(MID(C1794,3,3)="220","C",IF(MID(C1794,3,3)="138","S",""))&amp;IF(MID(C1794,10,1)="D",2,1)&amp;RIGHT(C1794,2)</f>
        <v>Torre de anclaje, retención intermedia y terminal (15°) Tipo R1+3</v>
      </c>
      <c r="E1794" s="37" t="s">
        <v>2918</v>
      </c>
      <c r="F1794" s="38">
        <v>0</v>
      </c>
      <c r="G1794" s="39">
        <f>VLOOKUP(C1794,'[14]Resumen Peso'!$B$1:$D$65536,3,0)*$C$14</f>
        <v>11656.025805767646</v>
      </c>
      <c r="H1794" s="46"/>
      <c r="I1794" s="41"/>
      <c r="J1794" s="42">
        <f>+VLOOKUP(C1794,'[14]Resumen Peso'!$B$1:$D$65536,3,0)</f>
        <v>8943.9639775898613</v>
      </c>
    </row>
    <row r="1795" spans="1:10" x14ac:dyDescent="0.25">
      <c r="A1795" s="26"/>
      <c r="B1795" s="34">
        <f t="shared" si="27"/>
        <v>1779</v>
      </c>
      <c r="C1795" s="35" t="s">
        <v>1799</v>
      </c>
      <c r="D1795" s="36" t="str">
        <f>+"Torre de suspensión tipo S"&amp;IF(MID(C1795,3,3)="220","C",IF(MID(C1795,3,3)="138","S",""))&amp;IF(MID(C1795,10,1)="D",2,1)&amp;" (5°)Tipo S"&amp;IF(MID(C1795,3,3)="220","C",IF(MID(C1795,3,3)="138","S",""))&amp;IF(MID(C1795,10,1)="D",2,1)&amp;RIGHT(C1795,2)</f>
        <v>Torre de suspensión tipo S2 (5°)Tipo S2-6</v>
      </c>
      <c r="E1795" s="37" t="s">
        <v>2918</v>
      </c>
      <c r="F1795" s="38">
        <v>0</v>
      </c>
      <c r="G1795" s="39">
        <f>VLOOKUP(C1795,'[14]Resumen Peso'!$B$1:$D$65536,3,0)*$C$14</f>
        <v>4704.5342135695582</v>
      </c>
      <c r="H1795" s="46"/>
      <c r="I1795" s="41"/>
      <c r="J1795" s="42">
        <f>+VLOOKUP(C1795,'[14]Resumen Peso'!$B$1:$D$65536,3,0)</f>
        <v>3609.9083202685179</v>
      </c>
    </row>
    <row r="1796" spans="1:10" x14ac:dyDescent="0.25">
      <c r="A1796" s="26"/>
      <c r="B1796" s="34">
        <f t="shared" si="27"/>
        <v>1780</v>
      </c>
      <c r="C1796" s="35" t="s">
        <v>1800</v>
      </c>
      <c r="D1796" s="36" t="str">
        <f>+"Torre de suspensión tipo S"&amp;IF(MID(C1796,3,3)="220","C",IF(MID(C1796,3,3)="138","S",""))&amp;IF(MID(C1796,10,1)="D",2,1)&amp;" (5°)Tipo S"&amp;IF(MID(C1796,3,3)="220","C",IF(MID(C1796,3,3)="138","S",""))&amp;IF(MID(C1796,10,1)="D",2,1)&amp;RIGHT(C1796,2)</f>
        <v>Torre de suspensión tipo S2 (5°)Tipo S2-3</v>
      </c>
      <c r="E1796" s="37" t="s">
        <v>2918</v>
      </c>
      <c r="F1796" s="38">
        <v>0</v>
      </c>
      <c r="G1796" s="39">
        <f>VLOOKUP(C1796,'[14]Resumen Peso'!$B$1:$D$65536,3,0)*$C$14</f>
        <v>5382.6652713813864</v>
      </c>
      <c r="H1796" s="46"/>
      <c r="I1796" s="41"/>
      <c r="J1796" s="42">
        <f>+VLOOKUP(C1796,'[14]Resumen Peso'!$B$1:$D$65536,3,0)</f>
        <v>4130.2554655324484</v>
      </c>
    </row>
    <row r="1797" spans="1:10" x14ac:dyDescent="0.25">
      <c r="A1797" s="26"/>
      <c r="B1797" s="34">
        <f t="shared" si="27"/>
        <v>1781</v>
      </c>
      <c r="C1797" s="35" t="s">
        <v>1801</v>
      </c>
      <c r="D1797" s="36" t="str">
        <f>+"Torre de suspensión tipo S"&amp;IF(MID(C1797,3,3)="220","C",IF(MID(C1797,3,3)="138","S",""))&amp;IF(MID(C1797,10,1)="D",2,1)&amp;" (5°)Tipo S"&amp;IF(MID(C1797,3,3)="220","C",IF(MID(C1797,3,3)="138","S",""))&amp;IF(MID(C1797,10,1)="D",2,1)&amp;RIGHT(C1797,2)</f>
        <v>Torre de suspensión tipo S2 (5°)Tipo S2±0</v>
      </c>
      <c r="E1797" s="37" t="s">
        <v>2918</v>
      </c>
      <c r="F1797" s="38">
        <v>0</v>
      </c>
      <c r="G1797" s="39">
        <f>VLOOKUP(C1797,'[14]Resumen Peso'!$B$1:$D$65536,3,0)*$C$14</f>
        <v>6054.7415876056084</v>
      </c>
      <c r="H1797" s="46"/>
      <c r="I1797" s="41"/>
      <c r="J1797" s="42">
        <f>+VLOOKUP(C1797,'[14]Resumen Peso'!$B$1:$D$65536,3,0)</f>
        <v>4645.9566541422364</v>
      </c>
    </row>
    <row r="1798" spans="1:10" x14ac:dyDescent="0.25">
      <c r="A1798" s="26"/>
      <c r="B1798" s="34">
        <f t="shared" si="27"/>
        <v>1782</v>
      </c>
      <c r="C1798" s="35" t="s">
        <v>1802</v>
      </c>
      <c r="D1798" s="36" t="str">
        <f>+"Torre de suspensión tipo S"&amp;IF(MID(C1798,3,3)="220","C",IF(MID(C1798,3,3)="138","S",""))&amp;IF(MID(C1798,10,1)="D",2,1)&amp;" (5°)Tipo S"&amp;IF(MID(C1798,3,3)="220","C",IF(MID(C1798,3,3)="138","S",""))&amp;IF(MID(C1798,10,1)="D",2,1)&amp;RIGHT(C1798,2)</f>
        <v>Torre de suspensión tipo S2 (5°)Tipo S2+3</v>
      </c>
      <c r="E1798" s="37" t="s">
        <v>2918</v>
      </c>
      <c r="F1798" s="38">
        <v>0</v>
      </c>
      <c r="G1798" s="39">
        <f>VLOOKUP(C1798,'[14]Resumen Peso'!$B$1:$D$65536,3,0)*$C$14</f>
        <v>6720.7631622422259</v>
      </c>
      <c r="H1798" s="46"/>
      <c r="I1798" s="41"/>
      <c r="J1798" s="42">
        <f>+VLOOKUP(C1798,'[14]Resumen Peso'!$B$1:$D$65536,3,0)</f>
        <v>5157.0118860978828</v>
      </c>
    </row>
    <row r="1799" spans="1:10" x14ac:dyDescent="0.25">
      <c r="A1799" s="26"/>
      <c r="B1799" s="34">
        <f t="shared" si="27"/>
        <v>1783</v>
      </c>
      <c r="C1799" s="35" t="s">
        <v>1803</v>
      </c>
      <c r="D1799" s="36" t="str">
        <f>+"Torre de suspensión tipo S"&amp;IF(MID(C1799,3,3)="220","C",IF(MID(C1799,3,3)="138","S",""))&amp;IF(MID(C1799,10,1)="D",2,1)&amp;" (5°)Tipo S"&amp;IF(MID(C1799,3,3)="220","C",IF(MID(C1799,3,3)="138","S",""))&amp;IF(MID(C1799,10,1)="D",2,1)&amp;RIGHT(C1799,2)</f>
        <v>Torre de suspensión tipo S2 (5°)Tipo S2+6</v>
      </c>
      <c r="E1799" s="37" t="s">
        <v>2918</v>
      </c>
      <c r="F1799" s="38">
        <v>0</v>
      </c>
      <c r="G1799" s="39">
        <f>VLOOKUP(C1799,'[14]Resumen Peso'!$B$1:$D$65536,3,0)*$C$14</f>
        <v>7386.7847368788425</v>
      </c>
      <c r="H1799" s="46"/>
      <c r="I1799" s="41"/>
      <c r="J1799" s="42">
        <f>+VLOOKUP(C1799,'[14]Resumen Peso'!$B$1:$D$65536,3,0)</f>
        <v>5668.0671180535282</v>
      </c>
    </row>
    <row r="1800" spans="1:10" x14ac:dyDescent="0.25">
      <c r="A1800" s="26"/>
      <c r="B1800" s="34">
        <f t="shared" si="27"/>
        <v>1784</v>
      </c>
      <c r="C1800" s="35" t="s">
        <v>1804</v>
      </c>
      <c r="D1800" s="36" t="str">
        <f>+"Torre de ángulo menor tipo A"&amp;IF(MID(C1800,3,3)="220","C",IF(MID(C1800,3,3)="138","S",""))&amp;IF(MID(C1800,10,1)="D",2,1)&amp;" (30°)Tipo A"&amp;IF(MID(C1800,3,3)="220","C",IF(MID(C1800,3,3)="138","S",""))&amp;IF(MID(C1800,10,1)="D",2,1)&amp;RIGHT(C1800,2)</f>
        <v>Torre de ángulo menor tipo A2 (30°)Tipo A2-3</v>
      </c>
      <c r="E1800" s="37" t="s">
        <v>2918</v>
      </c>
      <c r="F1800" s="38">
        <v>0</v>
      </c>
      <c r="G1800" s="39">
        <f>VLOOKUP(C1800,'[14]Resumen Peso'!$B$1:$D$65536,3,0)*$C$14</f>
        <v>8281.1790547167693</v>
      </c>
      <c r="H1800" s="46"/>
      <c r="I1800" s="41"/>
      <c r="J1800" s="42">
        <f>+VLOOKUP(C1800,'[14]Resumen Peso'!$B$1:$D$65536,3,0)</f>
        <v>6354.3585430901121</v>
      </c>
    </row>
    <row r="1801" spans="1:10" x14ac:dyDescent="0.25">
      <c r="A1801" s="26"/>
      <c r="B1801" s="34">
        <f t="shared" si="27"/>
        <v>1785</v>
      </c>
      <c r="C1801" s="35" t="s">
        <v>1805</v>
      </c>
      <c r="D1801" s="36" t="str">
        <f>+"Torre de ángulo menor tipo A"&amp;IF(MID(C1801,3,3)="220","C",IF(MID(C1801,3,3)="138","S",""))&amp;IF(MID(C1801,10,1)="D",2,1)&amp;" (30°)Tipo A"&amp;IF(MID(C1801,3,3)="220","C",IF(MID(C1801,3,3)="138","S",""))&amp;IF(MID(C1801,10,1)="D",2,1)&amp;RIGHT(C1801,2)</f>
        <v>Torre de ángulo menor tipo A2 (30°)Tipo A2±0</v>
      </c>
      <c r="E1801" s="37" t="s">
        <v>2918</v>
      </c>
      <c r="F1801" s="38">
        <v>0</v>
      </c>
      <c r="G1801" s="39">
        <f>VLOOKUP(C1801,'[14]Resumen Peso'!$B$1:$D$65536,3,0)*$C$14</f>
        <v>9191.0977299853148</v>
      </c>
      <c r="H1801" s="46"/>
      <c r="I1801" s="41"/>
      <c r="J1801" s="42">
        <f>+VLOOKUP(C1801,'[14]Resumen Peso'!$B$1:$D$65536,3,0)</f>
        <v>7052.5622009879153</v>
      </c>
    </row>
    <row r="1802" spans="1:10" x14ac:dyDescent="0.25">
      <c r="A1802" s="26"/>
      <c r="B1802" s="34">
        <f t="shared" si="27"/>
        <v>1786</v>
      </c>
      <c r="C1802" s="35" t="s">
        <v>1806</v>
      </c>
      <c r="D1802" s="36" t="str">
        <f>+"Torre de ángulo menor tipo A"&amp;IF(MID(C1802,3,3)="220","C",IF(MID(C1802,3,3)="138","S",""))&amp;IF(MID(C1802,10,1)="D",2,1)&amp;" (30°)Tipo A"&amp;IF(MID(C1802,3,3)="220","C",IF(MID(C1802,3,3)="138","S",""))&amp;IF(MID(C1802,10,1)="D",2,1)&amp;RIGHT(C1802,2)</f>
        <v>Torre de ángulo menor tipo A2 (30°)Tipo A2+3</v>
      </c>
      <c r="E1802" s="37" t="s">
        <v>2918</v>
      </c>
      <c r="F1802" s="38">
        <v>0</v>
      </c>
      <c r="G1802" s="39">
        <f>VLOOKUP(C1802,'[14]Resumen Peso'!$B$1:$D$65536,3,0)*$C$14</f>
        <v>10101.01640525386</v>
      </c>
      <c r="H1802" s="46"/>
      <c r="I1802" s="41"/>
      <c r="J1802" s="42">
        <f>+VLOOKUP(C1802,'[14]Resumen Peso'!$B$1:$D$65536,3,0)</f>
        <v>7750.7658588857184</v>
      </c>
    </row>
    <row r="1803" spans="1:10" x14ac:dyDescent="0.25">
      <c r="A1803" s="26"/>
      <c r="B1803" s="34">
        <f t="shared" si="27"/>
        <v>1787</v>
      </c>
      <c r="C1803" s="35" t="s">
        <v>1807</v>
      </c>
      <c r="D1803" s="36" t="str">
        <f>+"Torre de ángulo mayor tipo B"&amp;IF(MID(C1803,3,3)="220","C",IF(MID(C1803,3,3)="138","S",""))&amp;IF(MID(C1803,10,1)="D",2,1)&amp;" (65°)Tipo B"&amp;IF(MID(C1803,3,3)="220","C",IF(MID(C1803,3,3)="138","S",""))&amp;IF(MID(C1803,10,1)="D",2,1)&amp;RIGHT(C1803,2)</f>
        <v>Torre de ángulo mayor tipo B2 (65°)Tipo B2-3</v>
      </c>
      <c r="E1803" s="37" t="s">
        <v>2918</v>
      </c>
      <c r="F1803" s="38">
        <v>0</v>
      </c>
      <c r="G1803" s="39">
        <f>VLOOKUP(C1803,'[14]Resumen Peso'!$B$1:$D$65536,3,0)*$C$14</f>
        <v>11175.382201107306</v>
      </c>
      <c r="H1803" s="46"/>
      <c r="I1803" s="41"/>
      <c r="J1803" s="42">
        <f>+VLOOKUP(C1803,'[14]Resumen Peso'!$B$1:$D$65536,3,0)</f>
        <v>8575.1539596835992</v>
      </c>
    </row>
    <row r="1804" spans="1:10" x14ac:dyDescent="0.25">
      <c r="A1804" s="26"/>
      <c r="B1804" s="34">
        <f t="shared" si="27"/>
        <v>1788</v>
      </c>
      <c r="C1804" s="35" t="s">
        <v>1808</v>
      </c>
      <c r="D1804" s="36" t="str">
        <f>+"Torre de ángulo mayor tipo B"&amp;IF(MID(C1804,3,3)="220","C",IF(MID(C1804,3,3)="138","S",""))&amp;IF(MID(C1804,10,1)="D",2,1)&amp;" (65°)Tipo B"&amp;IF(MID(C1804,3,3)="220","C",IF(MID(C1804,3,3)="138","S",""))&amp;IF(MID(C1804,10,1)="D",2,1)&amp;RIGHT(C1804,2)</f>
        <v>Torre de ángulo mayor tipo B2 (65°)Tipo B2±0</v>
      </c>
      <c r="E1804" s="37" t="s">
        <v>2918</v>
      </c>
      <c r="F1804" s="38">
        <v>0</v>
      </c>
      <c r="G1804" s="39">
        <f>VLOOKUP(C1804,'[14]Resumen Peso'!$B$1:$D$65536,3,0)*$C$14</f>
        <v>12444.746326400116</v>
      </c>
      <c r="H1804" s="46"/>
      <c r="I1804" s="41"/>
      <c r="J1804" s="42">
        <f>+VLOOKUP(C1804,'[14]Resumen Peso'!$B$1:$D$65536,3,0)</f>
        <v>9549.1692201376372</v>
      </c>
    </row>
    <row r="1805" spans="1:10" x14ac:dyDescent="0.25">
      <c r="A1805" s="26"/>
      <c r="B1805" s="34">
        <f t="shared" si="27"/>
        <v>1789</v>
      </c>
      <c r="C1805" s="35" t="s">
        <v>1809</v>
      </c>
      <c r="D1805" s="36" t="str">
        <f>+"Torre de ángulo mayor tipo B"&amp;IF(MID(C1805,3,3)="220","C",IF(MID(C1805,3,3)="138","S",""))&amp;IF(MID(C1805,10,1)="D",2,1)&amp;" (65°)Tipo B"&amp;IF(MID(C1805,3,3)="220","C",IF(MID(C1805,3,3)="138","S",""))&amp;IF(MID(C1805,10,1)="D",2,1)&amp;RIGHT(C1805,2)</f>
        <v>Torre de ángulo mayor tipo B2 (65°)Tipo B2+3</v>
      </c>
      <c r="E1805" s="37" t="s">
        <v>2918</v>
      </c>
      <c r="F1805" s="38">
        <v>0</v>
      </c>
      <c r="G1805" s="39">
        <f>VLOOKUP(C1805,'[14]Resumen Peso'!$B$1:$D$65536,3,0)*$C$14</f>
        <v>13938.115885568131</v>
      </c>
      <c r="H1805" s="46"/>
      <c r="I1805" s="41"/>
      <c r="J1805" s="42">
        <f>+VLOOKUP(C1805,'[14]Resumen Peso'!$B$1:$D$65536,3,0)</f>
        <v>10695.069526554154</v>
      </c>
    </row>
    <row r="1806" spans="1:10" x14ac:dyDescent="0.25">
      <c r="A1806" s="26"/>
      <c r="B1806" s="34">
        <f t="shared" si="27"/>
        <v>1790</v>
      </c>
      <c r="C1806" s="35" t="s">
        <v>1810</v>
      </c>
      <c r="D1806" s="36" t="str">
        <f>+"Torre de anclaje, retención intermedia y terminal (15°) Tipo R"&amp;IF(MID(C1806,3,3)="220","C",IF(MID(C1806,3,3)="138","S",""))&amp;IF(MID(C1806,10,1)="D",2,1)&amp;RIGHT(C1806,2)</f>
        <v>Torre de anclaje, retención intermedia y terminal (15°) Tipo R2-3</v>
      </c>
      <c r="E1806" s="37" t="s">
        <v>2918</v>
      </c>
      <c r="F1806" s="38">
        <v>0</v>
      </c>
      <c r="G1806" s="39">
        <f>VLOOKUP(C1806,'[14]Resumen Peso'!$B$1:$D$65536,3,0)*$C$14</f>
        <v>14389.026379212586</v>
      </c>
      <c r="H1806" s="46"/>
      <c r="I1806" s="41"/>
      <c r="J1806" s="42">
        <f>+VLOOKUP(C1806,'[14]Resumen Peso'!$B$1:$D$65536,3,0)</f>
        <v>11041.064574907401</v>
      </c>
    </row>
    <row r="1807" spans="1:10" x14ac:dyDescent="0.25">
      <c r="A1807" s="26"/>
      <c r="B1807" s="34">
        <f t="shared" si="27"/>
        <v>1791</v>
      </c>
      <c r="C1807" s="35" t="s">
        <v>1811</v>
      </c>
      <c r="D1807" s="36" t="str">
        <f>+"Torre de anclaje, retención intermedia y terminal (15°) Tipo R"&amp;IF(MID(C1807,3,3)="220","C",IF(MID(C1807,3,3)="138","S",""))&amp;IF(MID(C1807,10,1)="D",2,1)&amp;RIGHT(C1807,2)</f>
        <v>Torre de anclaje, retención intermedia y terminal (15°) Tipo R2±0</v>
      </c>
      <c r="E1807" s="37" t="s">
        <v>2918</v>
      </c>
      <c r="F1807" s="38">
        <v>0</v>
      </c>
      <c r="G1807" s="39">
        <f>VLOOKUP(C1807,'[14]Resumen Peso'!$B$1:$D$65536,3,0)*$C$14</f>
        <v>16041.278014729749</v>
      </c>
      <c r="H1807" s="46"/>
      <c r="I1807" s="41"/>
      <c r="J1807" s="42">
        <f>+VLOOKUP(C1807,'[14]Resumen Peso'!$B$1:$D$65536,3,0)</f>
        <v>12308.879124757414</v>
      </c>
    </row>
    <row r="1808" spans="1:10" x14ac:dyDescent="0.25">
      <c r="A1808" s="26"/>
      <c r="B1808" s="34">
        <f t="shared" si="27"/>
        <v>1792</v>
      </c>
      <c r="C1808" s="35" t="s">
        <v>1812</v>
      </c>
      <c r="D1808" s="36" t="str">
        <f>+"Torre de anclaje, retención intermedia y terminal (15°) Tipo R"&amp;IF(MID(C1808,3,3)="220","C",IF(MID(C1808,3,3)="138","S",""))&amp;IF(MID(C1808,10,1)="D",2,1)&amp;RIGHT(C1808,2)</f>
        <v>Torre de anclaje, retención intermedia y terminal (15°) Tipo R2+3</v>
      </c>
      <c r="E1808" s="37" t="s">
        <v>2918</v>
      </c>
      <c r="F1808" s="38">
        <v>0</v>
      </c>
      <c r="G1808" s="39">
        <f>VLOOKUP(C1808,'[14]Resumen Peso'!$B$1:$D$65536,3,0)*$C$14</f>
        <v>17693.52965024691</v>
      </c>
      <c r="H1808" s="46"/>
      <c r="I1808" s="41"/>
      <c r="J1808" s="42">
        <f>+VLOOKUP(C1808,'[14]Resumen Peso'!$B$1:$D$65536,3,0)</f>
        <v>13576.693674607426</v>
      </c>
    </row>
    <row r="1809" spans="1:10" x14ac:dyDescent="0.25">
      <c r="A1809" s="26"/>
      <c r="B1809" s="34">
        <f t="shared" si="27"/>
        <v>1793</v>
      </c>
      <c r="C1809" s="35" t="s">
        <v>1813</v>
      </c>
      <c r="D1809" s="36" t="str">
        <f>+"Torre de suspensión tipo S"&amp;IF(MID(C1809,3,3)="220","C",IF(MID(C1809,3,3)="138","S",""))&amp;IF(MID(C1809,10,1)="D",2,1)&amp;" (5°)Tipo S"&amp;IF(MID(C1809,3,3)="220","C",IF(MID(C1809,3,3)="138","S",""))&amp;IF(MID(C1809,10,1)="D",2,1)&amp;RIGHT(C1809,2)</f>
        <v>Torre de suspensión tipo S2 (5°)Tipo S2-6</v>
      </c>
      <c r="E1809" s="37" t="s">
        <v>2918</v>
      </c>
      <c r="F1809" s="38">
        <v>0</v>
      </c>
      <c r="G1809" s="39">
        <f>VLOOKUP(C1809,'[14]Resumen Peso'!$B$1:$D$65536,3,0)*$C$14</f>
        <v>3934.6038222326897</v>
      </c>
      <c r="H1809" s="46"/>
      <c r="I1809" s="41"/>
      <c r="J1809" s="42">
        <f>+VLOOKUP(C1809,'[14]Resumen Peso'!$B$1:$D$65536,3,0)</f>
        <v>3019.121220092301</v>
      </c>
    </row>
    <row r="1810" spans="1:10" x14ac:dyDescent="0.25">
      <c r="A1810" s="26"/>
      <c r="B1810" s="34">
        <f t="shared" ref="B1810:B1873" si="28">1+B1809</f>
        <v>1794</v>
      </c>
      <c r="C1810" s="35" t="s">
        <v>1814</v>
      </c>
      <c r="D1810" s="36" t="str">
        <f>+"Torre de suspensión tipo S"&amp;IF(MID(C1810,3,3)="220","C",IF(MID(C1810,3,3)="138","S",""))&amp;IF(MID(C1810,10,1)="D",2,1)&amp;" (5°)Tipo S"&amp;IF(MID(C1810,3,3)="220","C",IF(MID(C1810,3,3)="138","S",""))&amp;IF(MID(C1810,10,1)="D",2,1)&amp;RIGHT(C1810,2)</f>
        <v>Torre de suspensión tipo S2 (5°)Tipo S2-3</v>
      </c>
      <c r="E1810" s="37" t="s">
        <v>2918</v>
      </c>
      <c r="F1810" s="38">
        <v>0</v>
      </c>
      <c r="G1810" s="39">
        <f>VLOOKUP(C1810,'[14]Resumen Peso'!$B$1:$D$65536,3,0)*$C$14</f>
        <v>4501.7539227346988</v>
      </c>
      <c r="H1810" s="46"/>
      <c r="I1810" s="41"/>
      <c r="J1810" s="42">
        <f>+VLOOKUP(C1810,'[14]Resumen Peso'!$B$1:$D$65536,3,0)</f>
        <v>3454.3098644299298</v>
      </c>
    </row>
    <row r="1811" spans="1:10" x14ac:dyDescent="0.25">
      <c r="A1811" s="26"/>
      <c r="B1811" s="34">
        <f t="shared" si="28"/>
        <v>1795</v>
      </c>
      <c r="C1811" s="35" t="s">
        <v>1815</v>
      </c>
      <c r="D1811" s="36" t="str">
        <f>+"Torre de suspensión tipo S"&amp;IF(MID(C1811,3,3)="220","C",IF(MID(C1811,3,3)="138","S",""))&amp;IF(MID(C1811,10,1)="D",2,1)&amp;" (5°)Tipo S"&amp;IF(MID(C1811,3,3)="220","C",IF(MID(C1811,3,3)="138","S",""))&amp;IF(MID(C1811,10,1)="D",2,1)&amp;RIGHT(C1811,2)</f>
        <v>Torre de suspensión tipo S2 (5°)Tipo S2±0</v>
      </c>
      <c r="E1811" s="37" t="s">
        <v>2918</v>
      </c>
      <c r="F1811" s="38">
        <v>0</v>
      </c>
      <c r="G1811" s="39">
        <f>VLOOKUP(C1811,'[14]Resumen Peso'!$B$1:$D$65536,3,0)*$C$14</f>
        <v>5063.8401830536541</v>
      </c>
      <c r="H1811" s="46"/>
      <c r="I1811" s="41"/>
      <c r="J1811" s="42">
        <f>+VLOOKUP(C1811,'[14]Resumen Peso'!$B$1:$D$65536,3,0)</f>
        <v>3885.6128958716872</v>
      </c>
    </row>
    <row r="1812" spans="1:10" x14ac:dyDescent="0.25">
      <c r="A1812" s="26"/>
      <c r="B1812" s="34">
        <f t="shared" si="28"/>
        <v>1796</v>
      </c>
      <c r="C1812" s="35" t="s">
        <v>1816</v>
      </c>
      <c r="D1812" s="36" t="str">
        <f>+"Torre de suspensión tipo S"&amp;IF(MID(C1812,3,3)="220","C",IF(MID(C1812,3,3)="138","S",""))&amp;IF(MID(C1812,10,1)="D",2,1)&amp;" (5°)Tipo S"&amp;IF(MID(C1812,3,3)="220","C",IF(MID(C1812,3,3)="138","S",""))&amp;IF(MID(C1812,10,1)="D",2,1)&amp;RIGHT(C1812,2)</f>
        <v>Torre de suspensión tipo S2 (5°)Tipo S2+3</v>
      </c>
      <c r="E1812" s="37" t="s">
        <v>2918</v>
      </c>
      <c r="F1812" s="38">
        <v>0</v>
      </c>
      <c r="G1812" s="39">
        <f>VLOOKUP(C1812,'[14]Resumen Peso'!$B$1:$D$65536,3,0)*$C$14</f>
        <v>5620.8626031895574</v>
      </c>
      <c r="H1812" s="46"/>
      <c r="I1812" s="41"/>
      <c r="J1812" s="42">
        <f>+VLOOKUP(C1812,'[14]Resumen Peso'!$B$1:$D$65536,3,0)</f>
        <v>4313.0303144175732</v>
      </c>
    </row>
    <row r="1813" spans="1:10" x14ac:dyDescent="0.25">
      <c r="A1813" s="26"/>
      <c r="B1813" s="34">
        <f t="shared" si="28"/>
        <v>1797</v>
      </c>
      <c r="C1813" s="35" t="s">
        <v>1817</v>
      </c>
      <c r="D1813" s="36" t="str">
        <f>+"Torre de suspensión tipo S"&amp;IF(MID(C1813,3,3)="220","C",IF(MID(C1813,3,3)="138","S",""))&amp;IF(MID(C1813,10,1)="D",2,1)&amp;" (5°)Tipo S"&amp;IF(MID(C1813,3,3)="220","C",IF(MID(C1813,3,3)="138","S",""))&amp;IF(MID(C1813,10,1)="D",2,1)&amp;RIGHT(C1813,2)</f>
        <v>Torre de suspensión tipo S2 (5°)Tipo S2+6</v>
      </c>
      <c r="E1813" s="37" t="s">
        <v>2918</v>
      </c>
      <c r="F1813" s="38">
        <v>0</v>
      </c>
      <c r="G1813" s="39">
        <f>VLOOKUP(C1813,'[14]Resumen Peso'!$B$1:$D$65536,3,0)*$C$14</f>
        <v>6177.885023325458</v>
      </c>
      <c r="H1813" s="46"/>
      <c r="I1813" s="41"/>
      <c r="J1813" s="42">
        <f>+VLOOKUP(C1813,'[14]Resumen Peso'!$B$1:$D$65536,3,0)</f>
        <v>4740.4477329634583</v>
      </c>
    </row>
    <row r="1814" spans="1:10" x14ac:dyDescent="0.25">
      <c r="A1814" s="26"/>
      <c r="B1814" s="34">
        <f t="shared" si="28"/>
        <v>1798</v>
      </c>
      <c r="C1814" s="35" t="s">
        <v>1818</v>
      </c>
      <c r="D1814" s="36" t="str">
        <f>+"Torre de ángulo menor tipo A"&amp;IF(MID(C1814,3,3)="220","C",IF(MID(C1814,3,3)="138","S",""))&amp;IF(MID(C1814,10,1)="D",2,1)&amp;" (30°)Tipo A"&amp;IF(MID(C1814,3,3)="220","C",IF(MID(C1814,3,3)="138","S",""))&amp;IF(MID(C1814,10,1)="D",2,1)&amp;RIGHT(C1814,2)</f>
        <v>Torre de ángulo menor tipo A2 (30°)Tipo A2-3</v>
      </c>
      <c r="E1814" s="37" t="s">
        <v>2918</v>
      </c>
      <c r="F1814" s="38">
        <v>0</v>
      </c>
      <c r="G1814" s="39">
        <f>VLOOKUP(C1814,'[14]Resumen Peso'!$B$1:$D$65536,3,0)*$C$14</f>
        <v>6925.9053674857778</v>
      </c>
      <c r="H1814" s="46"/>
      <c r="I1814" s="41"/>
      <c r="J1814" s="42">
        <f>+VLOOKUP(C1814,'[14]Resumen Peso'!$B$1:$D$65536,3,0)</f>
        <v>5314.4226987158318</v>
      </c>
    </row>
    <row r="1815" spans="1:10" x14ac:dyDescent="0.25">
      <c r="A1815" s="26"/>
      <c r="B1815" s="34">
        <f t="shared" si="28"/>
        <v>1799</v>
      </c>
      <c r="C1815" s="35" t="s">
        <v>1819</v>
      </c>
      <c r="D1815" s="36" t="str">
        <f>+"Torre de ángulo menor tipo A"&amp;IF(MID(C1815,3,3)="220","C",IF(MID(C1815,3,3)="138","S",""))&amp;IF(MID(C1815,10,1)="D",2,1)&amp;" (30°)Tipo A"&amp;IF(MID(C1815,3,3)="220","C",IF(MID(C1815,3,3)="138","S",""))&amp;IF(MID(C1815,10,1)="D",2,1)&amp;RIGHT(C1815,2)</f>
        <v>Torre de ángulo menor tipo A2 (30°)Tipo A2±0</v>
      </c>
      <c r="E1815" s="37" t="s">
        <v>2918</v>
      </c>
      <c r="F1815" s="38">
        <v>0</v>
      </c>
      <c r="G1815" s="39">
        <f>VLOOKUP(C1815,'[14]Resumen Peso'!$B$1:$D$65536,3,0)*$C$14</f>
        <v>7686.9093978754472</v>
      </c>
      <c r="H1815" s="46"/>
      <c r="I1815" s="41"/>
      <c r="J1815" s="42">
        <f>+VLOOKUP(C1815,'[14]Resumen Peso'!$B$1:$D$65536,3,0)</f>
        <v>5898.3603759332209</v>
      </c>
    </row>
    <row r="1816" spans="1:10" x14ac:dyDescent="0.25">
      <c r="A1816" s="26"/>
      <c r="B1816" s="34">
        <f t="shared" si="28"/>
        <v>1800</v>
      </c>
      <c r="C1816" s="35" t="s">
        <v>1820</v>
      </c>
      <c r="D1816" s="36" t="str">
        <f>+"Torre de ángulo menor tipo A"&amp;IF(MID(C1816,3,3)="220","C",IF(MID(C1816,3,3)="138","S",""))&amp;IF(MID(C1816,10,1)="D",2,1)&amp;" (30°)Tipo A"&amp;IF(MID(C1816,3,3)="220","C",IF(MID(C1816,3,3)="138","S",""))&amp;IF(MID(C1816,10,1)="D",2,1)&amp;RIGHT(C1816,2)</f>
        <v>Torre de ángulo menor tipo A2 (30°)Tipo A2+3</v>
      </c>
      <c r="E1816" s="37" t="s">
        <v>2918</v>
      </c>
      <c r="F1816" s="38">
        <v>0</v>
      </c>
      <c r="G1816" s="39">
        <f>VLOOKUP(C1816,'[14]Resumen Peso'!$B$1:$D$65536,3,0)*$C$14</f>
        <v>8447.9134282651175</v>
      </c>
      <c r="H1816" s="46"/>
      <c r="I1816" s="41"/>
      <c r="J1816" s="42">
        <f>+VLOOKUP(C1816,'[14]Resumen Peso'!$B$1:$D$65536,3,0)</f>
        <v>6482.29805315061</v>
      </c>
    </row>
    <row r="1817" spans="1:10" x14ac:dyDescent="0.25">
      <c r="A1817" s="26"/>
      <c r="B1817" s="34">
        <f t="shared" si="28"/>
        <v>1801</v>
      </c>
      <c r="C1817" s="35" t="s">
        <v>1821</v>
      </c>
      <c r="D1817" s="36" t="str">
        <f>+"Torre de ángulo mayor tipo B"&amp;IF(MID(C1817,3,3)="220","C",IF(MID(C1817,3,3)="138","S",""))&amp;IF(MID(C1817,10,1)="D",2,1)&amp;" (65°)Tipo B"&amp;IF(MID(C1817,3,3)="220","C",IF(MID(C1817,3,3)="138","S",""))&amp;IF(MID(C1817,10,1)="D",2,1)&amp;RIGHT(C1817,2)</f>
        <v>Torre de ángulo mayor tipo B2 (65°)Tipo B2-3</v>
      </c>
      <c r="E1817" s="37" t="s">
        <v>2918</v>
      </c>
      <c r="F1817" s="38">
        <v>0</v>
      </c>
      <c r="G1817" s="39">
        <f>VLOOKUP(C1817,'[14]Resumen Peso'!$B$1:$D$65536,3,0)*$C$14</f>
        <v>9346.451641601574</v>
      </c>
      <c r="H1817" s="46"/>
      <c r="I1817" s="41"/>
      <c r="J1817" s="42">
        <f>+VLOOKUP(C1817,'[14]Resumen Peso'!$B$1:$D$65536,3,0)</f>
        <v>7171.7691942141964</v>
      </c>
    </row>
    <row r="1818" spans="1:10" x14ac:dyDescent="0.25">
      <c r="A1818" s="26"/>
      <c r="B1818" s="34">
        <f t="shared" si="28"/>
        <v>1802</v>
      </c>
      <c r="C1818" s="35" t="s">
        <v>1822</v>
      </c>
      <c r="D1818" s="36" t="str">
        <f>+"Torre de ángulo mayor tipo B"&amp;IF(MID(C1818,3,3)="220","C",IF(MID(C1818,3,3)="138","S",""))&amp;IF(MID(C1818,10,1)="D",2,1)&amp;" (65°)Tipo B"&amp;IF(MID(C1818,3,3)="220","C",IF(MID(C1818,3,3)="138","S",""))&amp;IF(MID(C1818,10,1)="D",2,1)&amp;RIGHT(C1818,2)</f>
        <v>Torre de ángulo mayor tipo B2 (65°)Tipo B2±0</v>
      </c>
      <c r="E1818" s="37" t="s">
        <v>2918</v>
      </c>
      <c r="F1818" s="38">
        <v>0</v>
      </c>
      <c r="G1818" s="39">
        <f>VLOOKUP(C1818,'[14]Resumen Peso'!$B$1:$D$65536,3,0)*$C$14</f>
        <v>10408.075324723355</v>
      </c>
      <c r="H1818" s="46"/>
      <c r="I1818" s="41"/>
      <c r="J1818" s="42">
        <f>+VLOOKUP(C1818,'[14]Resumen Peso'!$B$1:$D$65536,3,0)</f>
        <v>7986.3799490135816</v>
      </c>
    </row>
    <row r="1819" spans="1:10" x14ac:dyDescent="0.25">
      <c r="A1819" s="26"/>
      <c r="B1819" s="34">
        <f t="shared" si="28"/>
        <v>1803</v>
      </c>
      <c r="C1819" s="35" t="s">
        <v>1823</v>
      </c>
      <c r="D1819" s="36" t="str">
        <f>+"Torre de ángulo mayor tipo B"&amp;IF(MID(C1819,3,3)="220","C",IF(MID(C1819,3,3)="138","S",""))&amp;IF(MID(C1819,10,1)="D",2,1)&amp;" (65°)Tipo B"&amp;IF(MID(C1819,3,3)="220","C",IF(MID(C1819,3,3)="138","S",""))&amp;IF(MID(C1819,10,1)="D",2,1)&amp;RIGHT(C1819,2)</f>
        <v>Torre de ángulo mayor tipo B2 (65°)Tipo B2+3</v>
      </c>
      <c r="E1819" s="37" t="s">
        <v>2918</v>
      </c>
      <c r="F1819" s="38">
        <v>0</v>
      </c>
      <c r="G1819" s="39">
        <f>VLOOKUP(C1819,'[14]Resumen Peso'!$B$1:$D$65536,3,0)*$C$14</f>
        <v>11657.04436369016</v>
      </c>
      <c r="H1819" s="46"/>
      <c r="I1819" s="41"/>
      <c r="J1819" s="42">
        <f>+VLOOKUP(C1819,'[14]Resumen Peso'!$B$1:$D$65536,3,0)</f>
        <v>8944.7455428952126</v>
      </c>
    </row>
    <row r="1820" spans="1:10" x14ac:dyDescent="0.25">
      <c r="A1820" s="26"/>
      <c r="B1820" s="34">
        <f t="shared" si="28"/>
        <v>1804</v>
      </c>
      <c r="C1820" s="35" t="s">
        <v>1824</v>
      </c>
      <c r="D1820" s="36" t="str">
        <f>+"Torre de anclaje, retención intermedia y terminal (15°) Tipo R"&amp;IF(MID(C1820,3,3)="220","C",IF(MID(C1820,3,3)="138","S",""))&amp;IF(MID(C1820,10,1)="D",2,1)&amp;RIGHT(C1820,2)</f>
        <v>Torre de anclaje, retención intermedia y terminal (15°) Tipo R2-3</v>
      </c>
      <c r="E1820" s="37" t="s">
        <v>2918</v>
      </c>
      <c r="F1820" s="38">
        <v>0</v>
      </c>
      <c r="G1820" s="39">
        <f>VLOOKUP(C1820,'[14]Resumen Peso'!$B$1:$D$65536,3,0)*$C$14</f>
        <v>12034.160156930857</v>
      </c>
      <c r="H1820" s="46"/>
      <c r="I1820" s="41"/>
      <c r="J1820" s="42">
        <f>+VLOOKUP(C1820,'[14]Resumen Peso'!$B$1:$D$65536,3,0)</f>
        <v>9234.1160475878187</v>
      </c>
    </row>
    <row r="1821" spans="1:10" x14ac:dyDescent="0.25">
      <c r="A1821" s="26"/>
      <c r="B1821" s="34">
        <f t="shared" si="28"/>
        <v>1805</v>
      </c>
      <c r="C1821" s="35" t="s">
        <v>1825</v>
      </c>
      <c r="D1821" s="36" t="str">
        <f>+"Torre de anclaje, retención intermedia y terminal (15°) Tipo R"&amp;IF(MID(C1821,3,3)="220","C",IF(MID(C1821,3,3)="138","S",""))&amp;IF(MID(C1821,10,1)="D",2,1)&amp;RIGHT(C1821,2)</f>
        <v>Torre de anclaje, retención intermedia y terminal (15°) Tipo R2±0</v>
      </c>
      <c r="E1821" s="37" t="s">
        <v>2918</v>
      </c>
      <c r="F1821" s="38">
        <v>0</v>
      </c>
      <c r="G1821" s="39">
        <f>VLOOKUP(C1821,'[14]Resumen Peso'!$B$1:$D$65536,3,0)*$C$14</f>
        <v>13416.009093568404</v>
      </c>
      <c r="H1821" s="46"/>
      <c r="I1821" s="41"/>
      <c r="J1821" s="42">
        <f>+VLOOKUP(C1821,'[14]Resumen Peso'!$B$1:$D$65536,3,0)</f>
        <v>10294.443754278505</v>
      </c>
    </row>
    <row r="1822" spans="1:10" x14ac:dyDescent="0.25">
      <c r="A1822" s="26"/>
      <c r="B1822" s="34">
        <f t="shared" si="28"/>
        <v>1806</v>
      </c>
      <c r="C1822" s="35" t="s">
        <v>1826</v>
      </c>
      <c r="D1822" s="36" t="str">
        <f>+"Torre de anclaje, retención intermedia y terminal (15°) Tipo R"&amp;IF(MID(C1822,3,3)="220","C",IF(MID(C1822,3,3)="138","S",""))&amp;IF(MID(C1822,10,1)="D",2,1)&amp;RIGHT(C1822,2)</f>
        <v>Torre de anclaje, retención intermedia y terminal (15°) Tipo R2+3</v>
      </c>
      <c r="E1822" s="37" t="s">
        <v>2918</v>
      </c>
      <c r="F1822" s="38">
        <v>0</v>
      </c>
      <c r="G1822" s="39">
        <f>VLOOKUP(C1822,'[14]Resumen Peso'!$B$1:$D$65536,3,0)*$C$14</f>
        <v>14797.858030205951</v>
      </c>
      <c r="H1822" s="46"/>
      <c r="I1822" s="41"/>
      <c r="J1822" s="42">
        <f>+VLOOKUP(C1822,'[14]Resumen Peso'!$B$1:$D$65536,3,0)</f>
        <v>11354.771460969192</v>
      </c>
    </row>
    <row r="1823" spans="1:10" x14ac:dyDescent="0.25">
      <c r="A1823" s="26"/>
      <c r="B1823" s="34">
        <f t="shared" si="28"/>
        <v>1807</v>
      </c>
      <c r="C1823" s="35" t="s">
        <v>1827</v>
      </c>
      <c r="D1823" s="36" t="str">
        <f>+"Torre de suspensión tipo S"&amp;IF(MID(C1823,3,3)="220","C",IF(MID(C1823,3,3)="138","S",""))&amp;IF(MID(C1823,10,1)="D",2,1)&amp;" (5°)Tipo S"&amp;IF(MID(C1823,3,3)="220","C",IF(MID(C1823,3,3)="138","S",""))&amp;IF(MID(C1823,10,1)="D",2,1)&amp;RIGHT(C1823,2)</f>
        <v>Torre de suspensión tipo S1 (5°)Tipo S1-6</v>
      </c>
      <c r="E1823" s="37" t="s">
        <v>2918</v>
      </c>
      <c r="F1823" s="38">
        <v>0</v>
      </c>
      <c r="G1823" s="39">
        <f>VLOOKUP(C1823,'[14]Resumen Peso'!$B$1:$D$65536,3,0)*$C$14</f>
        <v>3800.1837616283092</v>
      </c>
      <c r="H1823" s="46"/>
      <c r="I1823" s="41"/>
      <c r="J1823" s="42">
        <f>+VLOOKUP(C1823,'[14]Resumen Peso'!$B$1:$D$65536,3,0)</f>
        <v>2915.977301234801</v>
      </c>
    </row>
    <row r="1824" spans="1:10" x14ac:dyDescent="0.25">
      <c r="A1824" s="26"/>
      <c r="B1824" s="34">
        <f t="shared" si="28"/>
        <v>1808</v>
      </c>
      <c r="C1824" s="35" t="s">
        <v>1828</v>
      </c>
      <c r="D1824" s="36" t="str">
        <f>+"Torre de suspensión tipo S"&amp;IF(MID(C1824,3,3)="220","C",IF(MID(C1824,3,3)="138","S",""))&amp;IF(MID(C1824,10,1)="D",2,1)&amp;" (5°)Tipo S"&amp;IF(MID(C1824,3,3)="220","C",IF(MID(C1824,3,3)="138","S",""))&amp;IF(MID(C1824,10,1)="D",2,1)&amp;RIGHT(C1824,2)</f>
        <v>Torre de suspensión tipo S1 (5°)Tipo S1-3</v>
      </c>
      <c r="E1824" s="37" t="s">
        <v>2918</v>
      </c>
      <c r="F1824" s="38">
        <v>0</v>
      </c>
      <c r="G1824" s="39">
        <f>VLOOKUP(C1824,'[14]Resumen Peso'!$B$1:$D$65536,3,0)*$C$14</f>
        <v>4347.957997538696</v>
      </c>
      <c r="H1824" s="46"/>
      <c r="I1824" s="41"/>
      <c r="J1824" s="42">
        <f>+VLOOKUP(C1824,'[14]Resumen Peso'!$B$1:$D$65536,3,0)</f>
        <v>3336.2983536650422</v>
      </c>
    </row>
    <row r="1825" spans="1:10" x14ac:dyDescent="0.25">
      <c r="A1825" s="26"/>
      <c r="B1825" s="34">
        <f t="shared" si="28"/>
        <v>1809</v>
      </c>
      <c r="C1825" s="35" t="s">
        <v>1829</v>
      </c>
      <c r="D1825" s="36" t="str">
        <f>+"Torre de suspensión tipo S"&amp;IF(MID(C1825,3,3)="220","C",IF(MID(C1825,3,3)="138","S",""))&amp;IF(MID(C1825,10,1)="D",2,1)&amp;" (5°)Tipo S"&amp;IF(MID(C1825,3,3)="220","C",IF(MID(C1825,3,3)="138","S",""))&amp;IF(MID(C1825,10,1)="D",2,1)&amp;RIGHT(C1825,2)</f>
        <v>Torre de suspensión tipo S1 (5°)Tipo S1±0</v>
      </c>
      <c r="E1825" s="37" t="s">
        <v>2918</v>
      </c>
      <c r="F1825" s="38">
        <v>0</v>
      </c>
      <c r="G1825" s="39">
        <f>VLOOKUP(C1825,'[14]Resumen Peso'!$B$1:$D$65536,3,0)*$C$14</f>
        <v>4890.8413920570256</v>
      </c>
      <c r="H1825" s="46"/>
      <c r="I1825" s="41"/>
      <c r="J1825" s="42">
        <f>+VLOOKUP(C1825,'[14]Resumen Peso'!$B$1:$D$65536,3,0)</f>
        <v>3752.8665395557282</v>
      </c>
    </row>
    <row r="1826" spans="1:10" x14ac:dyDescent="0.25">
      <c r="A1826" s="26"/>
      <c r="B1826" s="34">
        <f t="shared" si="28"/>
        <v>1810</v>
      </c>
      <c r="C1826" s="35" t="s">
        <v>1830</v>
      </c>
      <c r="D1826" s="36" t="str">
        <f>+"Torre de suspensión tipo S"&amp;IF(MID(C1826,3,3)="220","C",IF(MID(C1826,3,3)="138","S",""))&amp;IF(MID(C1826,10,1)="D",2,1)&amp;" (5°)Tipo S"&amp;IF(MID(C1826,3,3)="220","C",IF(MID(C1826,3,3)="138","S",""))&amp;IF(MID(C1826,10,1)="D",2,1)&amp;RIGHT(C1826,2)</f>
        <v>Torre de suspensión tipo S1 (5°)Tipo S1+3</v>
      </c>
      <c r="E1826" s="37" t="s">
        <v>2918</v>
      </c>
      <c r="F1826" s="38">
        <v>0</v>
      </c>
      <c r="G1826" s="39">
        <f>VLOOKUP(C1826,'[14]Resumen Peso'!$B$1:$D$65536,3,0)*$C$14</f>
        <v>5428.833945183299</v>
      </c>
      <c r="H1826" s="46"/>
      <c r="I1826" s="41"/>
      <c r="J1826" s="42">
        <f>+VLOOKUP(C1826,'[14]Resumen Peso'!$B$1:$D$65536,3,0)</f>
        <v>4165.6818589068589</v>
      </c>
    </row>
    <row r="1827" spans="1:10" x14ac:dyDescent="0.25">
      <c r="A1827" s="26"/>
      <c r="B1827" s="34">
        <f t="shared" si="28"/>
        <v>1811</v>
      </c>
      <c r="C1827" s="35" t="s">
        <v>1831</v>
      </c>
      <c r="D1827" s="36" t="str">
        <f>+"Torre de suspensión tipo S"&amp;IF(MID(C1827,3,3)="220","C",IF(MID(C1827,3,3)="138","S",""))&amp;IF(MID(C1827,10,1)="D",2,1)&amp;" (5°)Tipo S"&amp;IF(MID(C1827,3,3)="220","C",IF(MID(C1827,3,3)="138","S",""))&amp;IF(MID(C1827,10,1)="D",2,1)&amp;RIGHT(C1827,2)</f>
        <v>Torre de suspensión tipo S1 (5°)Tipo S1+6</v>
      </c>
      <c r="E1827" s="37" t="s">
        <v>2918</v>
      </c>
      <c r="F1827" s="38">
        <v>0</v>
      </c>
      <c r="G1827" s="39">
        <f>VLOOKUP(C1827,'[14]Resumen Peso'!$B$1:$D$65536,3,0)*$C$14</f>
        <v>5966.8264983095714</v>
      </c>
      <c r="H1827" s="46"/>
      <c r="I1827" s="41"/>
      <c r="J1827" s="42">
        <f>+VLOOKUP(C1827,'[14]Resumen Peso'!$B$1:$D$65536,3,0)</f>
        <v>4578.4971782579887</v>
      </c>
    </row>
    <row r="1828" spans="1:10" x14ac:dyDescent="0.25">
      <c r="A1828" s="26"/>
      <c r="B1828" s="34">
        <f t="shared" si="28"/>
        <v>1812</v>
      </c>
      <c r="C1828" s="35" t="s">
        <v>1832</v>
      </c>
      <c r="D1828" s="36" t="str">
        <f>+"Torre de ángulo menor tipo A"&amp;IF(MID(C1828,3,3)="220","C",IF(MID(C1828,3,3)="138","S",""))&amp;IF(MID(C1828,10,1)="D",2,1)&amp;" (30°)Tipo A"&amp;IF(MID(C1828,3,3)="220","C",IF(MID(C1828,3,3)="138","S",""))&amp;IF(MID(C1828,10,1)="D",2,1)&amp;RIGHT(C1828,2)</f>
        <v>Torre de ángulo menor tipo A1 (30°)Tipo A1-3</v>
      </c>
      <c r="E1828" s="37" t="s">
        <v>2918</v>
      </c>
      <c r="F1828" s="38">
        <v>0</v>
      </c>
      <c r="G1828" s="39">
        <f>VLOOKUP(C1828,'[14]Resumen Peso'!$B$1:$D$65536,3,0)*$C$14</f>
        <v>6689.2918070614514</v>
      </c>
      <c r="H1828" s="46"/>
      <c r="I1828" s="41"/>
      <c r="J1828" s="42">
        <f>+VLOOKUP(C1828,'[14]Resumen Peso'!$B$1:$D$65536,3,0)</f>
        <v>5132.863117748082</v>
      </c>
    </row>
    <row r="1829" spans="1:10" x14ac:dyDescent="0.25">
      <c r="A1829" s="26"/>
      <c r="B1829" s="34">
        <f t="shared" si="28"/>
        <v>1813</v>
      </c>
      <c r="C1829" s="35" t="s">
        <v>1833</v>
      </c>
      <c r="D1829" s="36" t="str">
        <f>+"Torre de ángulo menor tipo A"&amp;IF(MID(C1829,3,3)="220","C",IF(MID(C1829,3,3)="138","S",""))&amp;IF(MID(C1829,10,1)="D",2,1)&amp;" (30°)Tipo A"&amp;IF(MID(C1829,3,3)="220","C",IF(MID(C1829,3,3)="138","S",""))&amp;IF(MID(C1829,10,1)="D",2,1)&amp;RIGHT(C1829,2)</f>
        <v>Torre de ángulo menor tipo A1 (30°)Tipo A1±0</v>
      </c>
      <c r="E1829" s="37" t="s">
        <v>2918</v>
      </c>
      <c r="F1829" s="38">
        <v>0</v>
      </c>
      <c r="G1829" s="39">
        <f>VLOOKUP(C1829,'[14]Resumen Peso'!$B$1:$D$65536,3,0)*$C$14</f>
        <v>7424.2972331425653</v>
      </c>
      <c r="H1829" s="46"/>
      <c r="I1829" s="41"/>
      <c r="J1829" s="42">
        <f>+VLOOKUP(C1829,'[14]Resumen Peso'!$B$1:$D$65536,3,0)</f>
        <v>5696.8514070455958</v>
      </c>
    </row>
    <row r="1830" spans="1:10" x14ac:dyDescent="0.25">
      <c r="A1830" s="26"/>
      <c r="B1830" s="34">
        <f t="shared" si="28"/>
        <v>1814</v>
      </c>
      <c r="C1830" s="35" t="s">
        <v>1834</v>
      </c>
      <c r="D1830" s="36" t="str">
        <f>+"Torre de ángulo menor tipo A"&amp;IF(MID(C1830,3,3)="220","C",IF(MID(C1830,3,3)="138","S",""))&amp;IF(MID(C1830,10,1)="D",2,1)&amp;" (30°)Tipo A"&amp;IF(MID(C1830,3,3)="220","C",IF(MID(C1830,3,3)="138","S",""))&amp;IF(MID(C1830,10,1)="D",2,1)&amp;RIGHT(C1830,2)</f>
        <v>Torre de ángulo menor tipo A1 (30°)Tipo A1+3</v>
      </c>
      <c r="E1830" s="37" t="s">
        <v>2918</v>
      </c>
      <c r="F1830" s="38">
        <v>0</v>
      </c>
      <c r="G1830" s="39">
        <f>VLOOKUP(C1830,'[14]Resumen Peso'!$B$1:$D$65536,3,0)*$C$14</f>
        <v>8159.3026592236793</v>
      </c>
      <c r="H1830" s="46"/>
      <c r="I1830" s="41"/>
      <c r="J1830" s="42">
        <f>+VLOOKUP(C1830,'[14]Resumen Peso'!$B$1:$D$65536,3,0)</f>
        <v>6260.8396963431096</v>
      </c>
    </row>
    <row r="1831" spans="1:10" x14ac:dyDescent="0.25">
      <c r="A1831" s="26"/>
      <c r="B1831" s="34">
        <f t="shared" si="28"/>
        <v>1815</v>
      </c>
      <c r="C1831" s="35" t="s">
        <v>1835</v>
      </c>
      <c r="D1831" s="36" t="str">
        <f>+"Torre de ángulo mayor tipo B"&amp;IF(MID(C1831,3,3)="220","C",IF(MID(C1831,3,3)="138","S",""))&amp;IF(MID(C1831,10,1)="D",2,1)&amp;" (65°)Tipo B"&amp;IF(MID(C1831,3,3)="220","C",IF(MID(C1831,3,3)="138","S",""))&amp;IF(MID(C1831,10,1)="D",2,1)&amp;RIGHT(C1831,2)</f>
        <v>Torre de ángulo mayor tipo B1 (65°)Tipo B1-3</v>
      </c>
      <c r="E1831" s="37" t="s">
        <v>2918</v>
      </c>
      <c r="F1831" s="38">
        <v>0</v>
      </c>
      <c r="G1831" s="39">
        <f>VLOOKUP(C1831,'[14]Resumen Peso'!$B$1:$D$65536,3,0)*$C$14</f>
        <v>9027.1436114001808</v>
      </c>
      <c r="H1831" s="46"/>
      <c r="I1831" s="41"/>
      <c r="J1831" s="42">
        <f>+VLOOKUP(C1831,'[14]Resumen Peso'!$B$1:$D$65536,3,0)</f>
        <v>6926.7560510154844</v>
      </c>
    </row>
    <row r="1832" spans="1:10" x14ac:dyDescent="0.25">
      <c r="A1832" s="26"/>
      <c r="B1832" s="34">
        <f t="shared" si="28"/>
        <v>1816</v>
      </c>
      <c r="C1832" s="35" t="s">
        <v>1836</v>
      </c>
      <c r="D1832" s="36" t="str">
        <f>+"Torre de ángulo mayor tipo B"&amp;IF(MID(C1832,3,3)="220","C",IF(MID(C1832,3,3)="138","S",""))&amp;IF(MID(C1832,10,1)="D",2,1)&amp;" (65°)Tipo B"&amp;IF(MID(C1832,3,3)="220","C",IF(MID(C1832,3,3)="138","S",""))&amp;IF(MID(C1832,10,1)="D",2,1)&amp;RIGHT(C1832,2)</f>
        <v>Torre de ángulo mayor tipo B1 (65°)Tipo B1±0</v>
      </c>
      <c r="E1832" s="37" t="s">
        <v>2918</v>
      </c>
      <c r="F1832" s="38">
        <v>0</v>
      </c>
      <c r="G1832" s="39">
        <f>VLOOKUP(C1832,'[14]Resumen Peso'!$B$1:$D$65536,3,0)*$C$14</f>
        <v>10052.498453675034</v>
      </c>
      <c r="H1832" s="46"/>
      <c r="I1832" s="41"/>
      <c r="J1832" s="42">
        <f>+VLOOKUP(C1832,'[14]Resumen Peso'!$B$1:$D$65536,3,0)</f>
        <v>7713.5368051397372</v>
      </c>
    </row>
    <row r="1833" spans="1:10" x14ac:dyDescent="0.25">
      <c r="A1833" s="26"/>
      <c r="B1833" s="34">
        <f t="shared" si="28"/>
        <v>1817</v>
      </c>
      <c r="C1833" s="35" t="s">
        <v>1837</v>
      </c>
      <c r="D1833" s="36" t="str">
        <f>+"Torre de ángulo mayor tipo B"&amp;IF(MID(C1833,3,3)="220","C",IF(MID(C1833,3,3)="138","S",""))&amp;IF(MID(C1833,10,1)="D",2,1)&amp;" (65°)Tipo B"&amp;IF(MID(C1833,3,3)="220","C",IF(MID(C1833,3,3)="138","S",""))&amp;IF(MID(C1833,10,1)="D",2,1)&amp;RIGHT(C1833,2)</f>
        <v>Torre de ángulo mayor tipo B1 (65°)Tipo B1+3</v>
      </c>
      <c r="E1833" s="37" t="s">
        <v>2918</v>
      </c>
      <c r="F1833" s="38">
        <v>0</v>
      </c>
      <c r="G1833" s="39">
        <f>VLOOKUP(C1833,'[14]Resumen Peso'!$B$1:$D$65536,3,0)*$C$14</f>
        <v>11258.798268116041</v>
      </c>
      <c r="H1833" s="46"/>
      <c r="I1833" s="41"/>
      <c r="J1833" s="42">
        <f>+VLOOKUP(C1833,'[14]Resumen Peso'!$B$1:$D$65536,3,0)</f>
        <v>8639.1612217565071</v>
      </c>
    </row>
    <row r="1834" spans="1:10" x14ac:dyDescent="0.25">
      <c r="A1834" s="26"/>
      <c r="B1834" s="34">
        <f t="shared" si="28"/>
        <v>1818</v>
      </c>
      <c r="C1834" s="35" t="s">
        <v>1838</v>
      </c>
      <c r="D1834" s="36" t="str">
        <f>+"Torre de anclaje, retención intermedia y terminal (15°) Tipo R"&amp;IF(MID(C1834,3,3)="220","C",IF(MID(C1834,3,3)="138","S",""))&amp;IF(MID(C1834,10,1)="D",2,1)&amp;RIGHT(C1834,2)</f>
        <v>Torre de anclaje, retención intermedia y terminal (15°) Tipo R1-3</v>
      </c>
      <c r="E1834" s="37" t="s">
        <v>2918</v>
      </c>
      <c r="F1834" s="38">
        <v>0</v>
      </c>
      <c r="G1834" s="39">
        <f>VLOOKUP(C1834,'[14]Resumen Peso'!$B$1:$D$65536,3,0)*$C$14</f>
        <v>11623.030444588047</v>
      </c>
      <c r="H1834" s="46"/>
      <c r="I1834" s="41"/>
      <c r="J1834" s="42">
        <f>+VLOOKUP(C1834,'[14]Resumen Peso'!$B$1:$D$65536,3,0)</f>
        <v>8918.6458008171339</v>
      </c>
    </row>
    <row r="1835" spans="1:10" x14ac:dyDescent="0.25">
      <c r="A1835" s="26"/>
      <c r="B1835" s="34">
        <f t="shared" si="28"/>
        <v>1819</v>
      </c>
      <c r="C1835" s="35" t="s">
        <v>1839</v>
      </c>
      <c r="D1835" s="36" t="str">
        <f>+"Torre de anclaje, retención intermedia y terminal (15°) Tipo R"&amp;IF(MID(C1835,3,3)="220","C",IF(MID(C1835,3,3)="138","S",""))&amp;IF(MID(C1835,10,1)="D",2,1)&amp;RIGHT(C1835,2)</f>
        <v>Torre de anclaje, retención intermedia y terminal (15°) Tipo R1±0</v>
      </c>
      <c r="E1835" s="37" t="s">
        <v>2918</v>
      </c>
      <c r="F1835" s="38">
        <v>0</v>
      </c>
      <c r="G1835" s="39">
        <f>VLOOKUP(C1835,'[14]Resumen Peso'!$B$1:$D$65536,3,0)*$C$14</f>
        <v>12957.670506787119</v>
      </c>
      <c r="H1835" s="46"/>
      <c r="I1835" s="41"/>
      <c r="J1835" s="42">
        <f>+VLOOKUP(C1835,'[14]Resumen Peso'!$B$1:$D$65536,3,0)</f>
        <v>9942.7489418251207</v>
      </c>
    </row>
    <row r="1836" spans="1:10" x14ac:dyDescent="0.25">
      <c r="A1836" s="26"/>
      <c r="B1836" s="34">
        <f t="shared" si="28"/>
        <v>1820</v>
      </c>
      <c r="C1836" s="35" t="s">
        <v>1840</v>
      </c>
      <c r="D1836" s="36" t="str">
        <f>+"Torre de anclaje, retención intermedia y terminal (15°) Tipo R"&amp;IF(MID(C1836,3,3)="220","C",IF(MID(C1836,3,3)="138","S",""))&amp;IF(MID(C1836,10,1)="D",2,1)&amp;RIGHT(C1836,2)</f>
        <v>Torre de anclaje, retención intermedia y terminal (15°) Tipo R1+3</v>
      </c>
      <c r="E1836" s="37" t="s">
        <v>2918</v>
      </c>
      <c r="F1836" s="38">
        <v>0</v>
      </c>
      <c r="G1836" s="39">
        <f>VLOOKUP(C1836,'[14]Resumen Peso'!$B$1:$D$65536,3,0)*$C$14</f>
        <v>14292.310568986191</v>
      </c>
      <c r="H1836" s="46"/>
      <c r="I1836" s="41"/>
      <c r="J1836" s="42">
        <f>+VLOOKUP(C1836,'[14]Resumen Peso'!$B$1:$D$65536,3,0)</f>
        <v>10966.852082833107</v>
      </c>
    </row>
    <row r="1837" spans="1:10" x14ac:dyDescent="0.25">
      <c r="A1837" s="26"/>
      <c r="B1837" s="34">
        <f t="shared" si="28"/>
        <v>1821</v>
      </c>
      <c r="C1837" s="35" t="s">
        <v>1841</v>
      </c>
      <c r="D1837" s="36" t="str">
        <f>+"Torre de suspensión tipo S"&amp;IF(MID(C1837,3,3)="220","C",IF(MID(C1837,3,3)="138","S",""))&amp;IF(MID(C1837,10,1)="D",2,1)&amp;" (5°)Tipo S"&amp;IF(MID(C1837,3,3)="220","C",IF(MID(C1837,3,3)="138","S",""))&amp;IF(MID(C1837,10,1)="D",2,1)&amp;RIGHT(C1837,2)</f>
        <v>Torre de suspensión tipo S1 (5°)Tipo S1-6</v>
      </c>
      <c r="E1837" s="37" t="s">
        <v>2918</v>
      </c>
      <c r="F1837" s="38">
        <v>0</v>
      </c>
      <c r="G1837" s="39">
        <f>VLOOKUP(C1837,'[14]Resumen Peso'!$B$1:$D$65536,3,0)*$C$14</f>
        <v>3893.4689651235922</v>
      </c>
      <c r="H1837" s="46"/>
      <c r="I1837" s="41"/>
      <c r="J1837" s="42">
        <f>+VLOOKUP(C1837,'[14]Resumen Peso'!$B$1:$D$65536,3,0)</f>
        <v>2987.5574018288735</v>
      </c>
    </row>
    <row r="1838" spans="1:10" x14ac:dyDescent="0.25">
      <c r="A1838" s="26"/>
      <c r="B1838" s="34">
        <f t="shared" si="28"/>
        <v>1822</v>
      </c>
      <c r="C1838" s="35" t="s">
        <v>1842</v>
      </c>
      <c r="D1838" s="36" t="str">
        <f>+"Torre de suspensión tipo S"&amp;IF(MID(C1838,3,3)="220","C",IF(MID(C1838,3,3)="138","S",""))&amp;IF(MID(C1838,10,1)="D",2,1)&amp;" (5°)Tipo S"&amp;IF(MID(C1838,3,3)="220","C",IF(MID(C1838,3,3)="138","S",""))&amp;IF(MID(C1838,10,1)="D",2,1)&amp;RIGHT(C1838,2)</f>
        <v>Torre de suspensión tipo S1 (5°)Tipo S1-3</v>
      </c>
      <c r="E1838" s="37" t="s">
        <v>2918</v>
      </c>
      <c r="F1838" s="38">
        <v>0</v>
      </c>
      <c r="G1838" s="39">
        <f>VLOOKUP(C1838,'[14]Resumen Peso'!$B$1:$D$65536,3,0)*$C$14</f>
        <v>4454.6897168531195</v>
      </c>
      <c r="H1838" s="46"/>
      <c r="I1838" s="41"/>
      <c r="J1838" s="42">
        <f>+VLOOKUP(C1838,'[14]Resumen Peso'!$B$1:$D$65536,3,0)</f>
        <v>3418.1963065969994</v>
      </c>
    </row>
    <row r="1839" spans="1:10" x14ac:dyDescent="0.25">
      <c r="A1839" s="26"/>
      <c r="B1839" s="34">
        <f t="shared" si="28"/>
        <v>1823</v>
      </c>
      <c r="C1839" s="35" t="s">
        <v>1843</v>
      </c>
      <c r="D1839" s="36" t="str">
        <f>+"Torre de suspensión tipo S"&amp;IF(MID(C1839,3,3)="220","C",IF(MID(C1839,3,3)="138","S",""))&amp;IF(MID(C1839,10,1)="D",2,1)&amp;" (5°)Tipo S"&amp;IF(MID(C1839,3,3)="220","C",IF(MID(C1839,3,3)="138","S",""))&amp;IF(MID(C1839,10,1)="D",2,1)&amp;RIGHT(C1839,2)</f>
        <v>Torre de suspensión tipo S1 (5°)Tipo S1±0</v>
      </c>
      <c r="E1839" s="37" t="s">
        <v>2918</v>
      </c>
      <c r="F1839" s="38">
        <v>0</v>
      </c>
      <c r="G1839" s="39">
        <f>VLOOKUP(C1839,'[14]Resumen Peso'!$B$1:$D$65536,3,0)*$C$14</f>
        <v>5010.8995690136326</v>
      </c>
      <c r="H1839" s="46"/>
      <c r="I1839" s="41"/>
      <c r="J1839" s="42">
        <f>+VLOOKUP(C1839,'[14]Resumen Peso'!$B$1:$D$65536,3,0)</f>
        <v>3844.9902211439812</v>
      </c>
    </row>
    <row r="1840" spans="1:10" x14ac:dyDescent="0.25">
      <c r="A1840" s="26"/>
      <c r="B1840" s="34">
        <f t="shared" si="28"/>
        <v>1824</v>
      </c>
      <c r="C1840" s="35" t="s">
        <v>1844</v>
      </c>
      <c r="D1840" s="36" t="str">
        <f>+"Torre de suspensión tipo S"&amp;IF(MID(C1840,3,3)="220","C",IF(MID(C1840,3,3)="138","S",""))&amp;IF(MID(C1840,10,1)="D",2,1)&amp;" (5°)Tipo S"&amp;IF(MID(C1840,3,3)="220","C",IF(MID(C1840,3,3)="138","S",""))&amp;IF(MID(C1840,10,1)="D",2,1)&amp;RIGHT(C1840,2)</f>
        <v>Torre de suspensión tipo S1 (5°)Tipo S1+3</v>
      </c>
      <c r="E1840" s="37" t="s">
        <v>2918</v>
      </c>
      <c r="F1840" s="38">
        <v>0</v>
      </c>
      <c r="G1840" s="39">
        <f>VLOOKUP(C1840,'[14]Resumen Peso'!$B$1:$D$65536,3,0)*$C$14</f>
        <v>5562.0985216051331</v>
      </c>
      <c r="H1840" s="46"/>
      <c r="I1840" s="41"/>
      <c r="J1840" s="42">
        <f>+VLOOKUP(C1840,'[14]Resumen Peso'!$B$1:$D$65536,3,0)</f>
        <v>4267.9391454698198</v>
      </c>
    </row>
    <row r="1841" spans="1:10" x14ac:dyDescent="0.25">
      <c r="A1841" s="26"/>
      <c r="B1841" s="34">
        <f t="shared" si="28"/>
        <v>1825</v>
      </c>
      <c r="C1841" s="35" t="s">
        <v>1845</v>
      </c>
      <c r="D1841" s="36" t="str">
        <f>+"Torre de suspensión tipo S"&amp;IF(MID(C1841,3,3)="220","C",IF(MID(C1841,3,3)="138","S",""))&amp;IF(MID(C1841,10,1)="D",2,1)&amp;" (5°)Tipo S"&amp;IF(MID(C1841,3,3)="220","C",IF(MID(C1841,3,3)="138","S",""))&amp;IF(MID(C1841,10,1)="D",2,1)&amp;RIGHT(C1841,2)</f>
        <v>Torre de suspensión tipo S1 (5°)Tipo S1+6</v>
      </c>
      <c r="E1841" s="37" t="s">
        <v>2918</v>
      </c>
      <c r="F1841" s="38">
        <v>0</v>
      </c>
      <c r="G1841" s="39">
        <f>VLOOKUP(C1841,'[14]Resumen Peso'!$B$1:$D$65536,3,0)*$C$14</f>
        <v>6113.2974741966318</v>
      </c>
      <c r="H1841" s="46"/>
      <c r="I1841" s="41"/>
      <c r="J1841" s="42">
        <f>+VLOOKUP(C1841,'[14]Resumen Peso'!$B$1:$D$65536,3,0)</f>
        <v>4690.8880697956574</v>
      </c>
    </row>
    <row r="1842" spans="1:10" x14ac:dyDescent="0.25">
      <c r="A1842" s="26"/>
      <c r="B1842" s="34">
        <f t="shared" si="28"/>
        <v>1826</v>
      </c>
      <c r="C1842" s="35" t="s">
        <v>1846</v>
      </c>
      <c r="D1842" s="36" t="str">
        <f>+"Torre de ángulo menor tipo A"&amp;IF(MID(C1842,3,3)="220","C",IF(MID(C1842,3,3)="138","S",""))&amp;IF(MID(C1842,10,1)="D",2,1)&amp;" (30°)Tipo A"&amp;IF(MID(C1842,3,3)="220","C",IF(MID(C1842,3,3)="138","S",""))&amp;IF(MID(C1842,10,1)="D",2,1)&amp;RIGHT(C1842,2)</f>
        <v>Torre de ángulo menor tipo A1 (30°)Tipo A1-3</v>
      </c>
      <c r="E1842" s="37" t="s">
        <v>2918</v>
      </c>
      <c r="F1842" s="38">
        <v>0</v>
      </c>
      <c r="G1842" s="39">
        <f>VLOOKUP(C1842,'[14]Resumen Peso'!$B$1:$D$65536,3,0)*$C$14</f>
        <v>6853.4975367321867</v>
      </c>
      <c r="H1842" s="46"/>
      <c r="I1842" s="41"/>
      <c r="J1842" s="42">
        <f>+VLOOKUP(C1842,'[14]Resumen Peso'!$B$1:$D$65536,3,0)</f>
        <v>5258.8623352826035</v>
      </c>
    </row>
    <row r="1843" spans="1:10" x14ac:dyDescent="0.25">
      <c r="A1843" s="26"/>
      <c r="B1843" s="34">
        <f t="shared" si="28"/>
        <v>1827</v>
      </c>
      <c r="C1843" s="35" t="s">
        <v>1847</v>
      </c>
      <c r="D1843" s="36" t="str">
        <f>+"Torre de ángulo menor tipo A"&amp;IF(MID(C1843,3,3)="220","C",IF(MID(C1843,3,3)="138","S",""))&amp;IF(MID(C1843,10,1)="D",2,1)&amp;" (30°)Tipo A"&amp;IF(MID(C1843,3,3)="220","C",IF(MID(C1843,3,3)="138","S",""))&amp;IF(MID(C1843,10,1)="D",2,1)&amp;RIGHT(C1843,2)</f>
        <v>Torre de ángulo menor tipo A1 (30°)Tipo A1±0</v>
      </c>
      <c r="E1843" s="37" t="s">
        <v>2918</v>
      </c>
      <c r="F1843" s="38">
        <v>0</v>
      </c>
      <c r="G1843" s="39">
        <f>VLOOKUP(C1843,'[14]Resumen Peso'!$B$1:$D$65536,3,0)*$C$14</f>
        <v>7606.5455457626931</v>
      </c>
      <c r="H1843" s="46"/>
      <c r="I1843" s="41"/>
      <c r="J1843" s="42">
        <f>+VLOOKUP(C1843,'[14]Resumen Peso'!$B$1:$D$65536,3,0)</f>
        <v>5836.6951556965632</v>
      </c>
    </row>
    <row r="1844" spans="1:10" x14ac:dyDescent="0.25">
      <c r="A1844" s="26"/>
      <c r="B1844" s="34">
        <f t="shared" si="28"/>
        <v>1828</v>
      </c>
      <c r="C1844" s="35" t="s">
        <v>1848</v>
      </c>
      <c r="D1844" s="36" t="str">
        <f>+"Torre de ángulo menor tipo A"&amp;IF(MID(C1844,3,3)="220","C",IF(MID(C1844,3,3)="138","S",""))&amp;IF(MID(C1844,10,1)="D",2,1)&amp;" (30°)Tipo A"&amp;IF(MID(C1844,3,3)="220","C",IF(MID(C1844,3,3)="138","S",""))&amp;IF(MID(C1844,10,1)="D",2,1)&amp;RIGHT(C1844,2)</f>
        <v>Torre de ángulo menor tipo A1 (30°)Tipo A1+3</v>
      </c>
      <c r="E1844" s="37" t="s">
        <v>2918</v>
      </c>
      <c r="F1844" s="38">
        <v>0</v>
      </c>
      <c r="G1844" s="39">
        <f>VLOOKUP(C1844,'[14]Resumen Peso'!$B$1:$D$65536,3,0)*$C$14</f>
        <v>8359.5935547932004</v>
      </c>
      <c r="H1844" s="46"/>
      <c r="I1844" s="41"/>
      <c r="J1844" s="42">
        <f>+VLOOKUP(C1844,'[14]Resumen Peso'!$B$1:$D$65536,3,0)</f>
        <v>6414.527976110523</v>
      </c>
    </row>
    <row r="1845" spans="1:10" x14ac:dyDescent="0.25">
      <c r="A1845" s="26"/>
      <c r="B1845" s="34">
        <f t="shared" si="28"/>
        <v>1829</v>
      </c>
      <c r="C1845" s="35" t="s">
        <v>1849</v>
      </c>
      <c r="D1845" s="36" t="str">
        <f>+"Torre de ángulo mayor tipo B"&amp;IF(MID(C1845,3,3)="220","C",IF(MID(C1845,3,3)="138","S",""))&amp;IF(MID(C1845,10,1)="D",2,1)&amp;" (65°)Tipo B"&amp;IF(MID(C1845,3,3)="220","C",IF(MID(C1845,3,3)="138","S",""))&amp;IF(MID(C1845,10,1)="D",2,1)&amp;RIGHT(C1845,2)</f>
        <v>Torre de ángulo mayor tipo B1 (65°)Tipo B1-3</v>
      </c>
      <c r="E1845" s="37" t="s">
        <v>2918</v>
      </c>
      <c r="F1845" s="38">
        <v>0</v>
      </c>
      <c r="G1845" s="39">
        <f>VLOOKUP(C1845,'[14]Resumen Peso'!$B$1:$D$65536,3,0)*$C$14</f>
        <v>9248.7378767284936</v>
      </c>
      <c r="H1845" s="46"/>
      <c r="I1845" s="41"/>
      <c r="J1845" s="42">
        <f>+VLOOKUP(C1845,'[14]Resumen Peso'!$B$1:$D$65536,3,0)</f>
        <v>7096.7909462502057</v>
      </c>
    </row>
    <row r="1846" spans="1:10" x14ac:dyDescent="0.25">
      <c r="A1846" s="26"/>
      <c r="B1846" s="34">
        <f t="shared" si="28"/>
        <v>1830</v>
      </c>
      <c r="C1846" s="35" t="s">
        <v>1850</v>
      </c>
      <c r="D1846" s="36" t="str">
        <f>+"Torre de ángulo mayor tipo B"&amp;IF(MID(C1846,3,3)="220","C",IF(MID(C1846,3,3)="138","S",""))&amp;IF(MID(C1846,10,1)="D",2,1)&amp;" (65°)Tipo B"&amp;IF(MID(C1846,3,3)="220","C",IF(MID(C1846,3,3)="138","S",""))&amp;IF(MID(C1846,10,1)="D",2,1)&amp;RIGHT(C1846,2)</f>
        <v>Torre de ángulo mayor tipo B1 (65°)Tipo B1±0</v>
      </c>
      <c r="E1846" s="37" t="s">
        <v>2918</v>
      </c>
      <c r="F1846" s="38">
        <v>0</v>
      </c>
      <c r="G1846" s="39">
        <f>VLOOKUP(C1846,'[14]Resumen Peso'!$B$1:$D$65536,3,0)*$C$14</f>
        <v>10299.262668962687</v>
      </c>
      <c r="H1846" s="46"/>
      <c r="I1846" s="41"/>
      <c r="J1846" s="42">
        <f>+VLOOKUP(C1846,'[14]Resumen Peso'!$B$1:$D$65536,3,0)</f>
        <v>7902.885240813147</v>
      </c>
    </row>
    <row r="1847" spans="1:10" x14ac:dyDescent="0.25">
      <c r="A1847" s="26"/>
      <c r="B1847" s="34">
        <f t="shared" si="28"/>
        <v>1831</v>
      </c>
      <c r="C1847" s="35" t="s">
        <v>1851</v>
      </c>
      <c r="D1847" s="36" t="str">
        <f>+"Torre de ángulo mayor tipo B"&amp;IF(MID(C1847,3,3)="220","C",IF(MID(C1847,3,3)="138","S",""))&amp;IF(MID(C1847,10,1)="D",2,1)&amp;" (65°)Tipo B"&amp;IF(MID(C1847,3,3)="220","C",IF(MID(C1847,3,3)="138","S",""))&amp;IF(MID(C1847,10,1)="D",2,1)&amp;RIGHT(C1847,2)</f>
        <v>Torre de ángulo mayor tipo B1 (65°)Tipo B1+3</v>
      </c>
      <c r="E1847" s="37" t="s">
        <v>2918</v>
      </c>
      <c r="F1847" s="38">
        <v>0</v>
      </c>
      <c r="G1847" s="39">
        <f>VLOOKUP(C1847,'[14]Resumen Peso'!$B$1:$D$65536,3,0)*$C$14</f>
        <v>11535.174189238211</v>
      </c>
      <c r="H1847" s="46"/>
      <c r="I1847" s="41"/>
      <c r="J1847" s="42">
        <f>+VLOOKUP(C1847,'[14]Resumen Peso'!$B$1:$D$65536,3,0)</f>
        <v>8851.2314697107249</v>
      </c>
    </row>
    <row r="1848" spans="1:10" x14ac:dyDescent="0.25">
      <c r="A1848" s="26"/>
      <c r="B1848" s="34">
        <f t="shared" si="28"/>
        <v>1832</v>
      </c>
      <c r="C1848" s="35" t="s">
        <v>1852</v>
      </c>
      <c r="D1848" s="36" t="str">
        <f>+"Torre de anclaje, retención intermedia y terminal (15°) Tipo R"&amp;IF(MID(C1848,3,3)="220","C",IF(MID(C1848,3,3)="138","S",""))&amp;IF(MID(C1848,10,1)="D",2,1)&amp;RIGHT(C1848,2)</f>
        <v>Torre de anclaje, retención intermedia y terminal (15°) Tipo R1-3</v>
      </c>
      <c r="E1848" s="37" t="s">
        <v>2918</v>
      </c>
      <c r="F1848" s="38">
        <v>0</v>
      </c>
      <c r="G1848" s="39">
        <f>VLOOKUP(C1848,'[14]Resumen Peso'!$B$1:$D$65536,3,0)*$C$14</f>
        <v>11908.347373522736</v>
      </c>
      <c r="H1848" s="46"/>
      <c r="I1848" s="41"/>
      <c r="J1848" s="42">
        <f>+VLOOKUP(C1848,'[14]Resumen Peso'!$B$1:$D$65536,3,0)</f>
        <v>9137.5767106411076</v>
      </c>
    </row>
    <row r="1849" spans="1:10" x14ac:dyDescent="0.25">
      <c r="A1849" s="26"/>
      <c r="B1849" s="34">
        <f t="shared" si="28"/>
        <v>1833</v>
      </c>
      <c r="C1849" s="35" t="s">
        <v>1853</v>
      </c>
      <c r="D1849" s="36" t="str">
        <f>+"Torre de anclaje, retención intermedia y terminal (15°) Tipo R"&amp;IF(MID(C1849,3,3)="220","C",IF(MID(C1849,3,3)="138","S",""))&amp;IF(MID(C1849,10,1)="D",2,1)&amp;RIGHT(C1849,2)</f>
        <v>Torre de anclaje, retención intermedia y terminal (15°) Tipo R1±0</v>
      </c>
      <c r="E1849" s="37" t="s">
        <v>2918</v>
      </c>
      <c r="F1849" s="38">
        <v>0</v>
      </c>
      <c r="G1849" s="39">
        <f>VLOOKUP(C1849,'[14]Resumen Peso'!$B$1:$D$65536,3,0)*$C$14</f>
        <v>13275.749580292904</v>
      </c>
      <c r="H1849" s="46"/>
      <c r="I1849" s="41"/>
      <c r="J1849" s="42">
        <f>+VLOOKUP(C1849,'[14]Resumen Peso'!$B$1:$D$65536,3,0)</f>
        <v>10186.819075408146</v>
      </c>
    </row>
    <row r="1850" spans="1:10" x14ac:dyDescent="0.25">
      <c r="A1850" s="26"/>
      <c r="B1850" s="34">
        <f t="shared" si="28"/>
        <v>1834</v>
      </c>
      <c r="C1850" s="35" t="s">
        <v>1854</v>
      </c>
      <c r="D1850" s="36" t="str">
        <f>+"Torre de anclaje, retención intermedia y terminal (15°) Tipo R"&amp;IF(MID(C1850,3,3)="220","C",IF(MID(C1850,3,3)="138","S",""))&amp;IF(MID(C1850,10,1)="D",2,1)&amp;RIGHT(C1850,2)</f>
        <v>Torre de anclaje, retención intermedia y terminal (15°) Tipo R1+3</v>
      </c>
      <c r="E1850" s="37" t="s">
        <v>2918</v>
      </c>
      <c r="F1850" s="38">
        <v>0</v>
      </c>
      <c r="G1850" s="39">
        <f>VLOOKUP(C1850,'[14]Resumen Peso'!$B$1:$D$65536,3,0)*$C$14</f>
        <v>14643.151787063072</v>
      </c>
      <c r="H1850" s="46"/>
      <c r="I1850" s="41"/>
      <c r="J1850" s="42">
        <f>+VLOOKUP(C1850,'[14]Resumen Peso'!$B$1:$D$65536,3,0)</f>
        <v>11236.061440175185</v>
      </c>
    </row>
    <row r="1851" spans="1:10" x14ac:dyDescent="0.25">
      <c r="A1851" s="26"/>
      <c r="B1851" s="34">
        <f t="shared" si="28"/>
        <v>1835</v>
      </c>
      <c r="C1851" s="35" t="s">
        <v>1855</v>
      </c>
      <c r="D1851" s="36" t="str">
        <f>+"Torre de suspensión tipo S"&amp;IF(MID(C1851,3,3)="220","C",IF(MID(C1851,3,3)="138","S",""))&amp;IF(MID(C1851,10,1)="D",2,1)&amp;" (5°)Tipo S"&amp;IF(MID(C1851,3,3)="220","C",IF(MID(C1851,3,3)="138","S",""))&amp;IF(MID(C1851,10,1)="D",2,1)&amp;RIGHT(C1851,2)</f>
        <v>Torre de suspensión tipo S1 (5°)Tipo S1-6</v>
      </c>
      <c r="E1851" s="37" t="s">
        <v>2918</v>
      </c>
      <c r="F1851" s="38">
        <v>0</v>
      </c>
      <c r="G1851" s="39">
        <f>VLOOKUP(C1851,'[14]Resumen Peso'!$B$1:$D$65536,3,0)*$C$14</f>
        <v>3361.7191096473898</v>
      </c>
      <c r="H1851" s="46"/>
      <c r="I1851" s="41"/>
      <c r="J1851" s="42">
        <f>+VLOOKUP(C1851,'[14]Resumen Peso'!$B$1:$D$65536,3,0)</f>
        <v>2579.5322625816329</v>
      </c>
    </row>
    <row r="1852" spans="1:10" x14ac:dyDescent="0.25">
      <c r="A1852" s="26"/>
      <c r="B1852" s="34">
        <f t="shared" si="28"/>
        <v>1836</v>
      </c>
      <c r="C1852" s="35" t="s">
        <v>1856</v>
      </c>
      <c r="D1852" s="36" t="str">
        <f>+"Torre de suspensión tipo S"&amp;IF(MID(C1852,3,3)="220","C",IF(MID(C1852,3,3)="138","S",""))&amp;IF(MID(C1852,10,1)="D",2,1)&amp;" (5°)Tipo S"&amp;IF(MID(C1852,3,3)="220","C",IF(MID(C1852,3,3)="138","S",""))&amp;IF(MID(C1852,10,1)="D",2,1)&amp;RIGHT(C1852,2)</f>
        <v>Torre de suspensión tipo S1 (5°)Tipo S1-3</v>
      </c>
      <c r="E1852" s="37" t="s">
        <v>2918</v>
      </c>
      <c r="F1852" s="38">
        <v>0</v>
      </c>
      <c r="G1852" s="39">
        <f>VLOOKUP(C1852,'[14]Resumen Peso'!$B$1:$D$65536,3,0)*$C$14</f>
        <v>3846.2912335605265</v>
      </c>
      <c r="H1852" s="46"/>
      <c r="I1852" s="41"/>
      <c r="J1852" s="42">
        <f>+VLOOKUP(C1852,'[14]Resumen Peso'!$B$1:$D$65536,3,0)</f>
        <v>2951.35673286367</v>
      </c>
    </row>
    <row r="1853" spans="1:10" x14ac:dyDescent="0.25">
      <c r="A1853" s="26"/>
      <c r="B1853" s="34">
        <f t="shared" si="28"/>
        <v>1837</v>
      </c>
      <c r="C1853" s="35" t="s">
        <v>1857</v>
      </c>
      <c r="D1853" s="36" t="str">
        <f>+"Torre de suspensión tipo S"&amp;IF(MID(C1853,3,3)="220","C",IF(MID(C1853,3,3)="138","S",""))&amp;IF(MID(C1853,10,1)="D",2,1)&amp;" (5°)Tipo S"&amp;IF(MID(C1853,3,3)="220","C",IF(MID(C1853,3,3)="138","S",""))&amp;IF(MID(C1853,10,1)="D",2,1)&amp;RIGHT(C1853,2)</f>
        <v>Torre de suspensión tipo S1 (5°)Tipo S1±0</v>
      </c>
      <c r="E1853" s="37" t="s">
        <v>2918</v>
      </c>
      <c r="F1853" s="38">
        <v>0</v>
      </c>
      <c r="G1853" s="39">
        <f>VLOOKUP(C1853,'[14]Resumen Peso'!$B$1:$D$65536,3,0)*$C$14</f>
        <v>4326.5368206530111</v>
      </c>
      <c r="H1853" s="46"/>
      <c r="I1853" s="41"/>
      <c r="J1853" s="42">
        <f>+VLOOKUP(C1853,'[14]Resumen Peso'!$B$1:$D$65536,3,0)</f>
        <v>3319.8613418039031</v>
      </c>
    </row>
    <row r="1854" spans="1:10" x14ac:dyDescent="0.25">
      <c r="A1854" s="26"/>
      <c r="B1854" s="34">
        <f t="shared" si="28"/>
        <v>1838</v>
      </c>
      <c r="C1854" s="35" t="s">
        <v>1858</v>
      </c>
      <c r="D1854" s="36" t="str">
        <f>+"Torre de suspensión tipo S"&amp;IF(MID(C1854,3,3)="220","C",IF(MID(C1854,3,3)="138","S",""))&amp;IF(MID(C1854,10,1)="D",2,1)&amp;" (5°)Tipo S"&amp;IF(MID(C1854,3,3)="220","C",IF(MID(C1854,3,3)="138","S",""))&amp;IF(MID(C1854,10,1)="D",2,1)&amp;RIGHT(C1854,2)</f>
        <v>Torre de suspensión tipo S1 (5°)Tipo S1+3</v>
      </c>
      <c r="E1854" s="37" t="s">
        <v>2918</v>
      </c>
      <c r="F1854" s="38">
        <v>0</v>
      </c>
      <c r="G1854" s="39">
        <f>VLOOKUP(C1854,'[14]Resumen Peso'!$B$1:$D$65536,3,0)*$C$14</f>
        <v>4802.4558709248422</v>
      </c>
      <c r="H1854" s="46"/>
      <c r="I1854" s="41"/>
      <c r="J1854" s="42">
        <f>+VLOOKUP(C1854,'[14]Resumen Peso'!$B$1:$D$65536,3,0)</f>
        <v>3685.0460894023327</v>
      </c>
    </row>
    <row r="1855" spans="1:10" x14ac:dyDescent="0.25">
      <c r="A1855" s="26"/>
      <c r="B1855" s="34">
        <f t="shared" si="28"/>
        <v>1839</v>
      </c>
      <c r="C1855" s="35" t="s">
        <v>1859</v>
      </c>
      <c r="D1855" s="36" t="str">
        <f>+"Torre de suspensión tipo S"&amp;IF(MID(C1855,3,3)="220","C",IF(MID(C1855,3,3)="138","S",""))&amp;IF(MID(C1855,10,1)="D",2,1)&amp;" (5°)Tipo S"&amp;IF(MID(C1855,3,3)="220","C",IF(MID(C1855,3,3)="138","S",""))&amp;IF(MID(C1855,10,1)="D",2,1)&amp;RIGHT(C1855,2)</f>
        <v>Torre de suspensión tipo S1 (5°)Tipo S1+6</v>
      </c>
      <c r="E1855" s="37" t="s">
        <v>2918</v>
      </c>
      <c r="F1855" s="38">
        <v>0</v>
      </c>
      <c r="G1855" s="39">
        <f>VLOOKUP(C1855,'[14]Resumen Peso'!$B$1:$D$65536,3,0)*$C$14</f>
        <v>5278.3749211966733</v>
      </c>
      <c r="H1855" s="46"/>
      <c r="I1855" s="41"/>
      <c r="J1855" s="42">
        <f>+VLOOKUP(C1855,'[14]Resumen Peso'!$B$1:$D$65536,3,0)</f>
        <v>4050.2308370007618</v>
      </c>
    </row>
    <row r="1856" spans="1:10" x14ac:dyDescent="0.25">
      <c r="A1856" s="26"/>
      <c r="B1856" s="34">
        <f t="shared" si="28"/>
        <v>1840</v>
      </c>
      <c r="C1856" s="35" t="s">
        <v>1860</v>
      </c>
      <c r="D1856" s="36" t="str">
        <f>+"Torre de ángulo menor tipo A"&amp;IF(MID(C1856,3,3)="220","C",IF(MID(C1856,3,3)="138","S",""))&amp;IF(MID(C1856,10,1)="D",2,1)&amp;" (30°)Tipo A"&amp;IF(MID(C1856,3,3)="220","C",IF(MID(C1856,3,3)="138","S",""))&amp;IF(MID(C1856,10,1)="D",2,1)&amp;RIGHT(C1856,2)</f>
        <v>Torre de ángulo menor tipo A1 (30°)Tipo A1-3</v>
      </c>
      <c r="E1856" s="37" t="s">
        <v>2918</v>
      </c>
      <c r="F1856" s="38">
        <v>0</v>
      </c>
      <c r="G1856" s="39">
        <f>VLOOKUP(C1856,'[14]Resumen Peso'!$B$1:$D$65536,3,0)*$C$14</f>
        <v>5917.4822872698951</v>
      </c>
      <c r="H1856" s="46"/>
      <c r="I1856" s="41"/>
      <c r="J1856" s="42">
        <f>+VLOOKUP(C1856,'[14]Resumen Peso'!$B$1:$D$65536,3,0)</f>
        <v>4540.634114689351</v>
      </c>
    </row>
    <row r="1857" spans="1:10" x14ac:dyDescent="0.25">
      <c r="A1857" s="26"/>
      <c r="B1857" s="34">
        <f t="shared" si="28"/>
        <v>1841</v>
      </c>
      <c r="C1857" s="35" t="s">
        <v>1861</v>
      </c>
      <c r="D1857" s="36" t="str">
        <f>+"Torre de ángulo menor tipo A"&amp;IF(MID(C1857,3,3)="220","C",IF(MID(C1857,3,3)="138","S",""))&amp;IF(MID(C1857,10,1)="D",2,1)&amp;" (30°)Tipo A"&amp;IF(MID(C1857,3,3)="220","C",IF(MID(C1857,3,3)="138","S",""))&amp;IF(MID(C1857,10,1)="D",2,1)&amp;RIGHT(C1857,2)</f>
        <v>Torre de ángulo menor tipo A1 (30°)Tipo A1±0</v>
      </c>
      <c r="E1857" s="37" t="s">
        <v>2918</v>
      </c>
      <c r="F1857" s="38">
        <v>0</v>
      </c>
      <c r="G1857" s="39">
        <f>VLOOKUP(C1857,'[14]Resumen Peso'!$B$1:$D$65536,3,0)*$C$14</f>
        <v>6567.6828937512701</v>
      </c>
      <c r="H1857" s="46"/>
      <c r="I1857" s="41"/>
      <c r="J1857" s="42">
        <f>+VLOOKUP(C1857,'[14]Resumen Peso'!$B$1:$D$65536,3,0)</f>
        <v>5039.5495168583248</v>
      </c>
    </row>
    <row r="1858" spans="1:10" x14ac:dyDescent="0.25">
      <c r="A1858" s="26"/>
      <c r="B1858" s="34">
        <f t="shared" si="28"/>
        <v>1842</v>
      </c>
      <c r="C1858" s="35" t="s">
        <v>1862</v>
      </c>
      <c r="D1858" s="36" t="str">
        <f>+"Torre de ángulo menor tipo A"&amp;IF(MID(C1858,3,3)="220","C",IF(MID(C1858,3,3)="138","S",""))&amp;IF(MID(C1858,10,1)="D",2,1)&amp;" (30°)Tipo A"&amp;IF(MID(C1858,3,3)="220","C",IF(MID(C1858,3,3)="138","S",""))&amp;IF(MID(C1858,10,1)="D",2,1)&amp;RIGHT(C1858,2)</f>
        <v>Torre de ángulo menor tipo A1 (30°)Tipo A1+3</v>
      </c>
      <c r="E1858" s="37" t="s">
        <v>2918</v>
      </c>
      <c r="F1858" s="38">
        <v>0</v>
      </c>
      <c r="G1858" s="39">
        <f>VLOOKUP(C1858,'[14]Resumen Peso'!$B$1:$D$65536,3,0)*$C$14</f>
        <v>7217.883500232645</v>
      </c>
      <c r="H1858" s="46"/>
      <c r="I1858" s="41"/>
      <c r="J1858" s="42">
        <f>+VLOOKUP(C1858,'[14]Resumen Peso'!$B$1:$D$65536,3,0)</f>
        <v>5538.4649190272985</v>
      </c>
    </row>
    <row r="1859" spans="1:10" x14ac:dyDescent="0.25">
      <c r="A1859" s="26"/>
      <c r="B1859" s="34">
        <f t="shared" si="28"/>
        <v>1843</v>
      </c>
      <c r="C1859" s="35" t="s">
        <v>1863</v>
      </c>
      <c r="D1859" s="36" t="str">
        <f>+"Torre de ángulo mayor tipo B"&amp;IF(MID(C1859,3,3)="220","C",IF(MID(C1859,3,3)="138","S",""))&amp;IF(MID(C1859,10,1)="D",2,1)&amp;" (65°)Tipo B"&amp;IF(MID(C1859,3,3)="220","C",IF(MID(C1859,3,3)="138","S",""))&amp;IF(MID(C1859,10,1)="D",2,1)&amp;RIGHT(C1859,2)</f>
        <v>Torre de ángulo mayor tipo B1 (65°)Tipo B1-3</v>
      </c>
      <c r="E1859" s="37" t="s">
        <v>2918</v>
      </c>
      <c r="F1859" s="38">
        <v>0</v>
      </c>
      <c r="G1859" s="39">
        <f>VLOOKUP(C1859,'[14]Resumen Peso'!$B$1:$D$65536,3,0)*$C$14</f>
        <v>7985.5930890490199</v>
      </c>
      <c r="H1859" s="46"/>
      <c r="I1859" s="41"/>
      <c r="J1859" s="42">
        <f>+VLOOKUP(C1859,'[14]Resumen Peso'!$B$1:$D$65536,3,0)</f>
        <v>6127.5479411519027</v>
      </c>
    </row>
    <row r="1860" spans="1:10" x14ac:dyDescent="0.25">
      <c r="A1860" s="26"/>
      <c r="B1860" s="34">
        <f t="shared" si="28"/>
        <v>1844</v>
      </c>
      <c r="C1860" s="35" t="s">
        <v>1864</v>
      </c>
      <c r="D1860" s="36" t="str">
        <f>+"Torre de ángulo mayor tipo B"&amp;IF(MID(C1860,3,3)="220","C",IF(MID(C1860,3,3)="138","S",""))&amp;IF(MID(C1860,10,1)="D",2,1)&amp;" (65°)Tipo B"&amp;IF(MID(C1860,3,3)="220","C",IF(MID(C1860,3,3)="138","S",""))&amp;IF(MID(C1860,10,1)="D",2,1)&amp;RIGHT(C1860,2)</f>
        <v>Torre de ángulo mayor tipo B1 (65°)Tipo B1±0</v>
      </c>
      <c r="E1860" s="37" t="s">
        <v>2918</v>
      </c>
      <c r="F1860" s="38">
        <v>0</v>
      </c>
      <c r="G1860" s="39">
        <f>VLOOKUP(C1860,'[14]Resumen Peso'!$B$1:$D$65536,3,0)*$C$14</f>
        <v>8892.6426381392212</v>
      </c>
      <c r="H1860" s="46"/>
      <c r="I1860" s="41"/>
      <c r="J1860" s="42">
        <f>+VLOOKUP(C1860,'[14]Resumen Peso'!$B$1:$D$65536,3,0)</f>
        <v>6823.5500458261722</v>
      </c>
    </row>
    <row r="1861" spans="1:10" x14ac:dyDescent="0.25">
      <c r="A1861" s="26"/>
      <c r="B1861" s="34">
        <f t="shared" si="28"/>
        <v>1845</v>
      </c>
      <c r="C1861" s="35" t="s">
        <v>1865</v>
      </c>
      <c r="D1861" s="36" t="str">
        <f>+"Torre de ángulo mayor tipo B"&amp;IF(MID(C1861,3,3)="220","C",IF(MID(C1861,3,3)="138","S",""))&amp;IF(MID(C1861,10,1)="D",2,1)&amp;" (65°)Tipo B"&amp;IF(MID(C1861,3,3)="220","C",IF(MID(C1861,3,3)="138","S",""))&amp;IF(MID(C1861,10,1)="D",2,1)&amp;RIGHT(C1861,2)</f>
        <v>Torre de ángulo mayor tipo B1 (65°)Tipo B1+3</v>
      </c>
      <c r="E1861" s="37" t="s">
        <v>2918</v>
      </c>
      <c r="F1861" s="38">
        <v>0</v>
      </c>
      <c r="G1861" s="39">
        <f>VLOOKUP(C1861,'[14]Resumen Peso'!$B$1:$D$65536,3,0)*$C$14</f>
        <v>9959.7597547159276</v>
      </c>
      <c r="H1861" s="46"/>
      <c r="I1861" s="41"/>
      <c r="J1861" s="42">
        <f>+VLOOKUP(C1861,'[14]Resumen Peso'!$B$1:$D$65536,3,0)</f>
        <v>7642.3760513253137</v>
      </c>
    </row>
    <row r="1862" spans="1:10" x14ac:dyDescent="0.25">
      <c r="A1862" s="26"/>
      <c r="B1862" s="34">
        <f t="shared" si="28"/>
        <v>1846</v>
      </c>
      <c r="C1862" s="35" t="s">
        <v>1866</v>
      </c>
      <c r="D1862" s="36" t="str">
        <f>+"Torre de anclaje, retención intermedia y terminal (15°) Tipo R"&amp;IF(MID(C1862,3,3)="220","C",IF(MID(C1862,3,3)="138","S",""))&amp;IF(MID(C1862,10,1)="D",2,1)&amp;RIGHT(C1862,2)</f>
        <v>Torre de anclaje, retención intermedia y terminal (15°) Tipo R1-3</v>
      </c>
      <c r="E1862" s="37" t="s">
        <v>2918</v>
      </c>
      <c r="F1862" s="38">
        <v>0</v>
      </c>
      <c r="G1862" s="39">
        <f>VLOOKUP(C1862,'[14]Resumen Peso'!$B$1:$D$65536,3,0)*$C$14</f>
        <v>10281.966875423625</v>
      </c>
      <c r="H1862" s="46"/>
      <c r="I1862" s="41"/>
      <c r="J1862" s="42">
        <f>+VLOOKUP(C1862,'[14]Resumen Peso'!$B$1:$D$65536,3,0)</f>
        <v>7889.6137401357319</v>
      </c>
    </row>
    <row r="1863" spans="1:10" x14ac:dyDescent="0.25">
      <c r="A1863" s="26"/>
      <c r="B1863" s="34">
        <f t="shared" si="28"/>
        <v>1847</v>
      </c>
      <c r="C1863" s="35" t="s">
        <v>1867</v>
      </c>
      <c r="D1863" s="36" t="str">
        <f>+"Torre de anclaje, retención intermedia y terminal (15°) Tipo R"&amp;IF(MID(C1863,3,3)="220","C",IF(MID(C1863,3,3)="138","S",""))&amp;IF(MID(C1863,10,1)="D",2,1)&amp;RIGHT(C1863,2)</f>
        <v>Torre de anclaje, retención intermedia y terminal (15°) Tipo R1±0</v>
      </c>
      <c r="E1863" s="37" t="s">
        <v>2918</v>
      </c>
      <c r="F1863" s="38">
        <v>0</v>
      </c>
      <c r="G1863" s="39">
        <f>VLOOKUP(C1863,'[14]Resumen Peso'!$B$1:$D$65536,3,0)*$C$14</f>
        <v>11462.616360561453</v>
      </c>
      <c r="H1863" s="46"/>
      <c r="I1863" s="41"/>
      <c r="J1863" s="42">
        <f>+VLOOKUP(C1863,'[14]Resumen Peso'!$B$1:$D$65536,3,0)</f>
        <v>8795.5560090699346</v>
      </c>
    </row>
    <row r="1864" spans="1:10" x14ac:dyDescent="0.25">
      <c r="A1864" s="26"/>
      <c r="B1864" s="34">
        <f t="shared" si="28"/>
        <v>1848</v>
      </c>
      <c r="C1864" s="35" t="s">
        <v>1868</v>
      </c>
      <c r="D1864" s="36" t="str">
        <f>+"Torre de anclaje, retención intermedia y terminal (15°) Tipo R"&amp;IF(MID(C1864,3,3)="220","C",IF(MID(C1864,3,3)="138","S",""))&amp;IF(MID(C1864,10,1)="D",2,1)&amp;RIGHT(C1864,2)</f>
        <v>Torre de anclaje, retención intermedia y terminal (15°) Tipo R1+3</v>
      </c>
      <c r="E1864" s="37" t="s">
        <v>2918</v>
      </c>
      <c r="F1864" s="38">
        <v>0</v>
      </c>
      <c r="G1864" s="39">
        <f>VLOOKUP(C1864,'[14]Resumen Peso'!$B$1:$D$65536,3,0)*$C$14</f>
        <v>12643.265845699281</v>
      </c>
      <c r="H1864" s="46"/>
      <c r="I1864" s="41"/>
      <c r="J1864" s="42">
        <f>+VLOOKUP(C1864,'[14]Resumen Peso'!$B$1:$D$65536,3,0)</f>
        <v>9701.4982780041373</v>
      </c>
    </row>
    <row r="1865" spans="1:10" x14ac:dyDescent="0.25">
      <c r="A1865" s="26"/>
      <c r="B1865" s="34">
        <f t="shared" si="28"/>
        <v>1849</v>
      </c>
      <c r="C1865" s="35" t="s">
        <v>1869</v>
      </c>
      <c r="D1865" s="36" t="str">
        <f>+"Torre de suspensión tipo S"&amp;IF(MID(C1865,3,3)="220","C",IF(MID(C1865,3,3)="138","S",""))&amp;IF(MID(C1865,10,1)="D",2,1)&amp;" (5°)Tipo S"&amp;IF(MID(C1865,3,3)="220","C",IF(MID(C1865,3,3)="138","S",""))&amp;IF(MID(C1865,10,1)="D",2,1)&amp;RIGHT(C1865,2)</f>
        <v>Torre de suspensión tipo S1 (5°)Tipo S1-6</v>
      </c>
      <c r="E1865" s="37" t="s">
        <v>2918</v>
      </c>
      <c r="F1865" s="38">
        <v>0</v>
      </c>
      <c r="G1865" s="39">
        <f>VLOOKUP(C1865,'[14]Resumen Peso'!$B$1:$D$65536,3,0)*$C$14</f>
        <v>3125.0944382712278</v>
      </c>
      <c r="H1865" s="46"/>
      <c r="I1865" s="41"/>
      <c r="J1865" s="42">
        <f>+VLOOKUP(C1865,'[14]Resumen Peso'!$B$1:$D$65536,3,0)</f>
        <v>2397.9641558989752</v>
      </c>
    </row>
    <row r="1866" spans="1:10" x14ac:dyDescent="0.25">
      <c r="A1866" s="26"/>
      <c r="B1866" s="34">
        <f t="shared" si="28"/>
        <v>1850</v>
      </c>
      <c r="C1866" s="35" t="s">
        <v>1870</v>
      </c>
      <c r="D1866" s="36" t="str">
        <f>+"Torre de suspensión tipo S"&amp;IF(MID(C1866,3,3)="220","C",IF(MID(C1866,3,3)="138","S",""))&amp;IF(MID(C1866,10,1)="D",2,1)&amp;" (5°)Tipo S"&amp;IF(MID(C1866,3,3)="220","C",IF(MID(C1866,3,3)="138","S",""))&amp;IF(MID(C1866,10,1)="D",2,1)&amp;RIGHT(C1866,2)</f>
        <v>Torre de suspensión tipo S1 (5°)Tipo S1-3</v>
      </c>
      <c r="E1866" s="37" t="s">
        <v>2918</v>
      </c>
      <c r="F1866" s="38">
        <v>0</v>
      </c>
      <c r="G1866" s="39">
        <f>VLOOKUP(C1866,'[14]Resumen Peso'!$B$1:$D$65536,3,0)*$C$14</f>
        <v>3575.5585014454587</v>
      </c>
      <c r="H1866" s="46"/>
      <c r="I1866" s="41"/>
      <c r="J1866" s="42">
        <f>+VLOOKUP(C1866,'[14]Resumen Peso'!$B$1:$D$65536,3,0)</f>
        <v>2743.6166468393681</v>
      </c>
    </row>
    <row r="1867" spans="1:10" x14ac:dyDescent="0.25">
      <c r="A1867" s="26"/>
      <c r="B1867" s="34">
        <f t="shared" si="28"/>
        <v>1851</v>
      </c>
      <c r="C1867" s="35" t="s">
        <v>1871</v>
      </c>
      <c r="D1867" s="36" t="str">
        <f>+"Torre de suspensión tipo S"&amp;IF(MID(C1867,3,3)="220","C",IF(MID(C1867,3,3)="138","S",""))&amp;IF(MID(C1867,10,1)="D",2,1)&amp;" (5°)Tipo S"&amp;IF(MID(C1867,3,3)="220","C",IF(MID(C1867,3,3)="138","S",""))&amp;IF(MID(C1867,10,1)="D",2,1)&amp;RIGHT(C1867,2)</f>
        <v>Torre de suspensión tipo S1 (5°)Tipo S1±0</v>
      </c>
      <c r="E1867" s="37" t="s">
        <v>2918</v>
      </c>
      <c r="F1867" s="38">
        <v>0</v>
      </c>
      <c r="G1867" s="39">
        <f>VLOOKUP(C1867,'[14]Resumen Peso'!$B$1:$D$65536,3,0)*$C$14</f>
        <v>4022.0005640556337</v>
      </c>
      <c r="H1867" s="46"/>
      <c r="I1867" s="41"/>
      <c r="J1867" s="42">
        <f>+VLOOKUP(C1867,'[14]Resumen Peso'!$B$1:$D$65536,3,0)</f>
        <v>3086.1829548249357</v>
      </c>
    </row>
    <row r="1868" spans="1:10" x14ac:dyDescent="0.25">
      <c r="A1868" s="26"/>
      <c r="B1868" s="34">
        <f t="shared" si="28"/>
        <v>1852</v>
      </c>
      <c r="C1868" s="35" t="s">
        <v>1872</v>
      </c>
      <c r="D1868" s="36" t="str">
        <f>+"Torre de suspensión tipo S"&amp;IF(MID(C1868,3,3)="220","C",IF(MID(C1868,3,3)="138","S",""))&amp;IF(MID(C1868,10,1)="D",2,1)&amp;" (5°)Tipo S"&amp;IF(MID(C1868,3,3)="220","C",IF(MID(C1868,3,3)="138","S",""))&amp;IF(MID(C1868,10,1)="D",2,1)&amp;RIGHT(C1868,2)</f>
        <v>Torre de suspensión tipo S1 (5°)Tipo S1+3</v>
      </c>
      <c r="E1868" s="37" t="s">
        <v>2918</v>
      </c>
      <c r="F1868" s="38">
        <v>0</v>
      </c>
      <c r="G1868" s="39">
        <f>VLOOKUP(C1868,'[14]Resumen Peso'!$B$1:$D$65536,3,0)*$C$14</f>
        <v>4464.4206261017534</v>
      </c>
      <c r="H1868" s="46"/>
      <c r="I1868" s="41"/>
      <c r="J1868" s="42">
        <f>+VLOOKUP(C1868,'[14]Resumen Peso'!$B$1:$D$65536,3,0)</f>
        <v>3425.6630798556789</v>
      </c>
    </row>
    <row r="1869" spans="1:10" x14ac:dyDescent="0.25">
      <c r="A1869" s="26"/>
      <c r="B1869" s="34">
        <f t="shared" si="28"/>
        <v>1853</v>
      </c>
      <c r="C1869" s="35" t="s">
        <v>1873</v>
      </c>
      <c r="D1869" s="36" t="str">
        <f>+"Torre de suspensión tipo S"&amp;IF(MID(C1869,3,3)="220","C",IF(MID(C1869,3,3)="138","S",""))&amp;IF(MID(C1869,10,1)="D",2,1)&amp;" (5°)Tipo S"&amp;IF(MID(C1869,3,3)="220","C",IF(MID(C1869,3,3)="138","S",""))&amp;IF(MID(C1869,10,1)="D",2,1)&amp;RIGHT(C1869,2)</f>
        <v>Torre de suspensión tipo S1 (5°)Tipo S1+6</v>
      </c>
      <c r="E1869" s="37" t="s">
        <v>2918</v>
      </c>
      <c r="F1869" s="38">
        <v>0</v>
      </c>
      <c r="G1869" s="39">
        <f>VLOOKUP(C1869,'[14]Resumen Peso'!$B$1:$D$65536,3,0)*$C$14</f>
        <v>4906.8406881478732</v>
      </c>
      <c r="H1869" s="46"/>
      <c r="I1869" s="41"/>
      <c r="J1869" s="42">
        <f>+VLOOKUP(C1869,'[14]Resumen Peso'!$B$1:$D$65536,3,0)</f>
        <v>3765.1432048864212</v>
      </c>
    </row>
    <row r="1870" spans="1:10" x14ac:dyDescent="0.25">
      <c r="A1870" s="26"/>
      <c r="B1870" s="34">
        <f t="shared" si="28"/>
        <v>1854</v>
      </c>
      <c r="C1870" s="35" t="s">
        <v>1874</v>
      </c>
      <c r="D1870" s="36" t="str">
        <f>+"Torre de ángulo menor tipo A"&amp;IF(MID(C1870,3,3)="220","C",IF(MID(C1870,3,3)="138","S",""))&amp;IF(MID(C1870,10,1)="D",2,1)&amp;" (30°)Tipo A"&amp;IF(MID(C1870,3,3)="220","C",IF(MID(C1870,3,3)="138","S",""))&amp;IF(MID(C1870,10,1)="D",2,1)&amp;RIGHT(C1870,2)</f>
        <v>Torre de ángulo menor tipo A1 (30°)Tipo A1-3</v>
      </c>
      <c r="E1870" s="37" t="s">
        <v>2918</v>
      </c>
      <c r="F1870" s="38">
        <v>0</v>
      </c>
      <c r="G1870" s="39">
        <f>VLOOKUP(C1870,'[14]Resumen Peso'!$B$1:$D$65536,3,0)*$C$14</f>
        <v>5500.9625674690433</v>
      </c>
      <c r="H1870" s="46"/>
      <c r="I1870" s="41"/>
      <c r="J1870" s="42">
        <f>+VLOOKUP(C1870,'[14]Resumen Peso'!$B$1:$D$65536,3,0)</f>
        <v>4221.0279786072515</v>
      </c>
    </row>
    <row r="1871" spans="1:10" x14ac:dyDescent="0.25">
      <c r="A1871" s="26"/>
      <c r="B1871" s="34">
        <f t="shared" si="28"/>
        <v>1855</v>
      </c>
      <c r="C1871" s="35" t="s">
        <v>1875</v>
      </c>
      <c r="D1871" s="36" t="str">
        <f>+"Torre de ángulo menor tipo A"&amp;IF(MID(C1871,3,3)="220","C",IF(MID(C1871,3,3)="138","S",""))&amp;IF(MID(C1871,10,1)="D",2,1)&amp;" (30°)Tipo A"&amp;IF(MID(C1871,3,3)="220","C",IF(MID(C1871,3,3)="138","S",""))&amp;IF(MID(C1871,10,1)="D",2,1)&amp;RIGHT(C1871,2)</f>
        <v>Torre de ángulo menor tipo A1 (30°)Tipo A1±0</v>
      </c>
      <c r="E1871" s="37" t="s">
        <v>2918</v>
      </c>
      <c r="F1871" s="38">
        <v>0</v>
      </c>
      <c r="G1871" s="39">
        <f>VLOOKUP(C1871,'[14]Resumen Peso'!$B$1:$D$65536,3,0)*$C$14</f>
        <v>6105.3968562364525</v>
      </c>
      <c r="H1871" s="46"/>
      <c r="I1871" s="41"/>
      <c r="J1871" s="42">
        <f>+VLOOKUP(C1871,'[14]Resumen Peso'!$B$1:$D$65536,3,0)</f>
        <v>4684.8257254242526</v>
      </c>
    </row>
    <row r="1872" spans="1:10" x14ac:dyDescent="0.25">
      <c r="A1872" s="26"/>
      <c r="B1872" s="34">
        <f t="shared" si="28"/>
        <v>1856</v>
      </c>
      <c r="C1872" s="35" t="s">
        <v>1876</v>
      </c>
      <c r="D1872" s="36" t="str">
        <f>+"Torre de ángulo menor tipo A"&amp;IF(MID(C1872,3,3)="220","C",IF(MID(C1872,3,3)="138","S",""))&amp;IF(MID(C1872,10,1)="D",2,1)&amp;" (30°)Tipo A"&amp;IF(MID(C1872,3,3)="220","C",IF(MID(C1872,3,3)="138","S",""))&amp;IF(MID(C1872,10,1)="D",2,1)&amp;RIGHT(C1872,2)</f>
        <v>Torre de ángulo menor tipo A1 (30°)Tipo A1+3</v>
      </c>
      <c r="E1872" s="37" t="s">
        <v>2918</v>
      </c>
      <c r="F1872" s="38">
        <v>0</v>
      </c>
      <c r="G1872" s="39">
        <f>VLOOKUP(C1872,'[14]Resumen Peso'!$B$1:$D$65536,3,0)*$C$14</f>
        <v>6709.8311450038609</v>
      </c>
      <c r="H1872" s="46"/>
      <c r="I1872" s="41"/>
      <c r="J1872" s="42">
        <f>+VLOOKUP(C1872,'[14]Resumen Peso'!$B$1:$D$65536,3,0)</f>
        <v>5148.6234722412537</v>
      </c>
    </row>
    <row r="1873" spans="1:10" x14ac:dyDescent="0.25">
      <c r="A1873" s="26"/>
      <c r="B1873" s="34">
        <f t="shared" si="28"/>
        <v>1857</v>
      </c>
      <c r="C1873" s="35" t="s">
        <v>1877</v>
      </c>
      <c r="D1873" s="36" t="str">
        <f>+"Torre de ángulo mayor tipo B"&amp;IF(MID(C1873,3,3)="220","C",IF(MID(C1873,3,3)="138","S",""))&amp;IF(MID(C1873,10,1)="D",2,1)&amp;" (65°)Tipo B"&amp;IF(MID(C1873,3,3)="220","C",IF(MID(C1873,3,3)="138","S",""))&amp;IF(MID(C1873,10,1)="D",2,1)&amp;RIGHT(C1873,2)</f>
        <v>Torre de ángulo mayor tipo B1 (65°)Tipo B1-3</v>
      </c>
      <c r="E1873" s="37" t="s">
        <v>2918</v>
      </c>
      <c r="F1873" s="38">
        <v>0</v>
      </c>
      <c r="G1873" s="39">
        <f>VLOOKUP(C1873,'[14]Resumen Peso'!$B$1:$D$65536,3,0)*$C$14</f>
        <v>7423.5031943230533</v>
      </c>
      <c r="H1873" s="46"/>
      <c r="I1873" s="41"/>
      <c r="J1873" s="42">
        <f>+VLOOKUP(C1873,'[14]Resumen Peso'!$B$1:$D$65536,3,0)</f>
        <v>5696.2421209375461</v>
      </c>
    </row>
    <row r="1874" spans="1:10" x14ac:dyDescent="0.25">
      <c r="A1874" s="26"/>
      <c r="B1874" s="34">
        <f t="shared" ref="B1874:B1937" si="29">1+B1873</f>
        <v>1858</v>
      </c>
      <c r="C1874" s="35" t="s">
        <v>1878</v>
      </c>
      <c r="D1874" s="36" t="str">
        <f>+"Torre de ángulo mayor tipo B"&amp;IF(MID(C1874,3,3)="220","C",IF(MID(C1874,3,3)="138","S",""))&amp;IF(MID(C1874,10,1)="D",2,1)&amp;" (65°)Tipo B"&amp;IF(MID(C1874,3,3)="220","C",IF(MID(C1874,3,3)="138","S",""))&amp;IF(MID(C1874,10,1)="D",2,1)&amp;RIGHT(C1874,2)</f>
        <v>Torre de ángulo mayor tipo B1 (65°)Tipo B1±0</v>
      </c>
      <c r="E1874" s="37" t="s">
        <v>2918</v>
      </c>
      <c r="F1874" s="38">
        <v>0</v>
      </c>
      <c r="G1874" s="39">
        <f>VLOOKUP(C1874,'[14]Resumen Peso'!$B$1:$D$65536,3,0)*$C$14</f>
        <v>8266.7073433441565</v>
      </c>
      <c r="H1874" s="46"/>
      <c r="I1874" s="41"/>
      <c r="J1874" s="42">
        <f>+VLOOKUP(C1874,'[14]Resumen Peso'!$B$1:$D$65536,3,0)</f>
        <v>6343.2540322244386</v>
      </c>
    </row>
    <row r="1875" spans="1:10" x14ac:dyDescent="0.25">
      <c r="A1875" s="26"/>
      <c r="B1875" s="34">
        <f t="shared" si="29"/>
        <v>1859</v>
      </c>
      <c r="C1875" s="35" t="s">
        <v>1879</v>
      </c>
      <c r="D1875" s="36" t="str">
        <f>+"Torre de ángulo mayor tipo B"&amp;IF(MID(C1875,3,3)="220","C",IF(MID(C1875,3,3)="138","S",""))&amp;IF(MID(C1875,10,1)="D",2,1)&amp;" (65°)Tipo B"&amp;IF(MID(C1875,3,3)="220","C",IF(MID(C1875,3,3)="138","S",""))&amp;IF(MID(C1875,10,1)="D",2,1)&amp;RIGHT(C1875,2)</f>
        <v>Torre de ángulo mayor tipo B1 (65°)Tipo B1+3</v>
      </c>
      <c r="E1875" s="37" t="s">
        <v>2918</v>
      </c>
      <c r="F1875" s="38">
        <v>0</v>
      </c>
      <c r="G1875" s="39">
        <f>VLOOKUP(C1875,'[14]Resumen Peso'!$B$1:$D$65536,3,0)*$C$14</f>
        <v>9258.7122245454575</v>
      </c>
      <c r="H1875" s="46"/>
      <c r="I1875" s="41"/>
      <c r="J1875" s="42">
        <f>+VLOOKUP(C1875,'[14]Resumen Peso'!$B$1:$D$65536,3,0)</f>
        <v>7104.444516091372</v>
      </c>
    </row>
    <row r="1876" spans="1:10" x14ac:dyDescent="0.25">
      <c r="A1876" s="26"/>
      <c r="B1876" s="34">
        <f t="shared" si="29"/>
        <v>1860</v>
      </c>
      <c r="C1876" s="35" t="s">
        <v>1880</v>
      </c>
      <c r="D1876" s="36" t="str">
        <f>+"Torre de anclaje, retención intermedia y terminal (15°) Tipo R"&amp;IF(MID(C1876,3,3)="220","C",IF(MID(C1876,3,3)="138","S",""))&amp;IF(MID(C1876,10,1)="D",2,1)&amp;RIGHT(C1876,2)</f>
        <v>Torre de anclaje, retención intermedia y terminal (15°) Tipo R1-3</v>
      </c>
      <c r="E1876" s="37" t="s">
        <v>2918</v>
      </c>
      <c r="F1876" s="38">
        <v>0</v>
      </c>
      <c r="G1876" s="39">
        <f>VLOOKUP(C1876,'[14]Resumen Peso'!$B$1:$D$65536,3,0)*$C$14</f>
        <v>9558.2398317168445</v>
      </c>
      <c r="H1876" s="46"/>
      <c r="I1876" s="41"/>
      <c r="J1876" s="42">
        <f>+VLOOKUP(C1876,'[14]Resumen Peso'!$B$1:$D$65536,3,0)</f>
        <v>7334.2796394409588</v>
      </c>
    </row>
    <row r="1877" spans="1:10" x14ac:dyDescent="0.25">
      <c r="A1877" s="26"/>
      <c r="B1877" s="34">
        <f t="shared" si="29"/>
        <v>1861</v>
      </c>
      <c r="C1877" s="35" t="s">
        <v>1881</v>
      </c>
      <c r="D1877" s="36" t="str">
        <f>+"Torre de anclaje, retención intermedia y terminal (15°) Tipo R"&amp;IF(MID(C1877,3,3)="220","C",IF(MID(C1877,3,3)="138","S",""))&amp;IF(MID(C1877,10,1)="D",2,1)&amp;RIGHT(C1877,2)</f>
        <v>Torre de anclaje, retención intermedia y terminal (15°) Tipo R1±0</v>
      </c>
      <c r="E1877" s="37" t="s">
        <v>2918</v>
      </c>
      <c r="F1877" s="38">
        <v>0</v>
      </c>
      <c r="G1877" s="39">
        <f>VLOOKUP(C1877,'[14]Resumen Peso'!$B$1:$D$65536,3,0)*$C$14</f>
        <v>10655.785765570618</v>
      </c>
      <c r="H1877" s="46"/>
      <c r="I1877" s="41"/>
      <c r="J1877" s="42">
        <f>+VLOOKUP(C1877,'[14]Resumen Peso'!$B$1:$D$65536,3,0)</f>
        <v>8176.4544475373004</v>
      </c>
    </row>
    <row r="1878" spans="1:10" x14ac:dyDescent="0.25">
      <c r="A1878" s="26"/>
      <c r="B1878" s="34">
        <f t="shared" si="29"/>
        <v>1862</v>
      </c>
      <c r="C1878" s="35" t="s">
        <v>1882</v>
      </c>
      <c r="D1878" s="36" t="str">
        <f>+"Torre de anclaje, retención intermedia y terminal (15°) Tipo R"&amp;IF(MID(C1878,3,3)="220","C",IF(MID(C1878,3,3)="138","S",""))&amp;IF(MID(C1878,10,1)="D",2,1)&amp;RIGHT(C1878,2)</f>
        <v>Torre de anclaje, retención intermedia y terminal (15°) Tipo R1+3</v>
      </c>
      <c r="E1878" s="37" t="s">
        <v>2918</v>
      </c>
      <c r="F1878" s="38">
        <v>0</v>
      </c>
      <c r="G1878" s="39">
        <f>VLOOKUP(C1878,'[14]Resumen Peso'!$B$1:$D$65536,3,0)*$C$14</f>
        <v>11753.331699424392</v>
      </c>
      <c r="H1878" s="46"/>
      <c r="I1878" s="41"/>
      <c r="J1878" s="42">
        <f>+VLOOKUP(C1878,'[14]Resumen Peso'!$B$1:$D$65536,3,0)</f>
        <v>9018.629255633643</v>
      </c>
    </row>
    <row r="1879" spans="1:10" x14ac:dyDescent="0.25">
      <c r="A1879" s="26"/>
      <c r="B1879" s="34">
        <f t="shared" si="29"/>
        <v>1863</v>
      </c>
      <c r="C1879" s="35" t="s">
        <v>1883</v>
      </c>
      <c r="D1879" s="36" t="str">
        <f>+"Torre de suspensión tipo S"&amp;IF(MID(C1879,3,3)="220","C",IF(MID(C1879,3,3)="138","S",""))&amp;IF(MID(C1879,10,1)="D",2,1)&amp;" (5°)Tipo S"&amp;IF(MID(C1879,3,3)="220","C",IF(MID(C1879,3,3)="138","S",""))&amp;IF(MID(C1879,10,1)="D",2,1)&amp;RIGHT(C1879,2)</f>
        <v>Torre de suspensión tipo S2 (5°)Tipo S2-6</v>
      </c>
      <c r="E1879" s="37" t="s">
        <v>2918</v>
      </c>
      <c r="F1879" s="38">
        <v>0</v>
      </c>
      <c r="G1879" s="39">
        <f>VLOOKUP(C1879,'[14]Resumen Peso'!$B$1:$D$65536,3,0)*$C$14</f>
        <v>5074.0726181672471</v>
      </c>
      <c r="H1879" s="46"/>
      <c r="I1879" s="41"/>
      <c r="J1879" s="42">
        <f>+VLOOKUP(C1879,'[14]Resumen Peso'!$B$1:$D$65536,3,0)</f>
        <v>3893.4645026357794</v>
      </c>
    </row>
    <row r="1880" spans="1:10" x14ac:dyDescent="0.25">
      <c r="A1880" s="26"/>
      <c r="B1880" s="34">
        <f t="shared" si="29"/>
        <v>1864</v>
      </c>
      <c r="C1880" s="35" t="s">
        <v>1884</v>
      </c>
      <c r="D1880" s="36" t="str">
        <f>+"Torre de suspensión tipo S"&amp;IF(MID(C1880,3,3)="220","C",IF(MID(C1880,3,3)="138","S",""))&amp;IF(MID(C1880,10,1)="D",2,1)&amp;" (5°)Tipo S"&amp;IF(MID(C1880,3,3)="220","C",IF(MID(C1880,3,3)="138","S",""))&amp;IF(MID(C1880,10,1)="D",2,1)&amp;RIGHT(C1880,2)</f>
        <v>Torre de suspensión tipo S2 (5°)Tipo S2-3</v>
      </c>
      <c r="E1880" s="37" t="s">
        <v>2918</v>
      </c>
      <c r="F1880" s="38">
        <v>0</v>
      </c>
      <c r="G1880" s="39">
        <f>VLOOKUP(C1880,'[14]Resumen Peso'!$B$1:$D$65536,3,0)*$C$14</f>
        <v>5805.4704730382009</v>
      </c>
      <c r="H1880" s="46"/>
      <c r="I1880" s="41"/>
      <c r="J1880" s="42">
        <f>+VLOOKUP(C1880,'[14]Resumen Peso'!$B$1:$D$65536,3,0)</f>
        <v>4454.6846111238192</v>
      </c>
    </row>
    <row r="1881" spans="1:10" x14ac:dyDescent="0.25">
      <c r="A1881" s="26"/>
      <c r="B1881" s="34">
        <f t="shared" si="29"/>
        <v>1865</v>
      </c>
      <c r="C1881" s="35" t="s">
        <v>1885</v>
      </c>
      <c r="D1881" s="36" t="str">
        <f>+"Torre de suspensión tipo S"&amp;IF(MID(C1881,3,3)="220","C",IF(MID(C1881,3,3)="138","S",""))&amp;IF(MID(C1881,10,1)="D",2,1)&amp;" (5°)Tipo S"&amp;IF(MID(C1881,3,3)="220","C",IF(MID(C1881,3,3)="138","S",""))&amp;IF(MID(C1881,10,1)="D",2,1)&amp;RIGHT(C1881,2)</f>
        <v>Torre de suspensión tipo S2 (5°)Tipo S2±0</v>
      </c>
      <c r="E1881" s="37" t="s">
        <v>2918</v>
      </c>
      <c r="F1881" s="38">
        <v>0</v>
      </c>
      <c r="G1881" s="39">
        <f>VLOOKUP(C1881,'[14]Resumen Peso'!$B$1:$D$65536,3,0)*$C$14</f>
        <v>6530.3379899192369</v>
      </c>
      <c r="H1881" s="46"/>
      <c r="I1881" s="41"/>
      <c r="J1881" s="42">
        <f>+VLOOKUP(C1881,'[14]Resumen Peso'!$B$1:$D$65536,3,0)</f>
        <v>5010.8938257860736</v>
      </c>
    </row>
    <row r="1882" spans="1:10" x14ac:dyDescent="0.25">
      <c r="A1882" s="26"/>
      <c r="B1882" s="34">
        <f t="shared" si="29"/>
        <v>1866</v>
      </c>
      <c r="C1882" s="35" t="s">
        <v>1886</v>
      </c>
      <c r="D1882" s="36" t="str">
        <f>+"Torre de suspensión tipo S"&amp;IF(MID(C1882,3,3)="220","C",IF(MID(C1882,3,3)="138","S",""))&amp;IF(MID(C1882,10,1)="D",2,1)&amp;" (5°)Tipo S"&amp;IF(MID(C1882,3,3)="220","C",IF(MID(C1882,3,3)="138","S",""))&amp;IF(MID(C1882,10,1)="D",2,1)&amp;RIGHT(C1882,2)</f>
        <v>Torre de suspensión tipo S2 (5°)Tipo S2+3</v>
      </c>
      <c r="E1882" s="37" t="s">
        <v>2918</v>
      </c>
      <c r="F1882" s="38">
        <v>0</v>
      </c>
      <c r="G1882" s="39">
        <f>VLOOKUP(C1882,'[14]Resumen Peso'!$B$1:$D$65536,3,0)*$C$14</f>
        <v>7248.6751688103532</v>
      </c>
      <c r="H1882" s="46"/>
      <c r="I1882" s="41"/>
      <c r="J1882" s="42">
        <f>+VLOOKUP(C1882,'[14]Resumen Peso'!$B$1:$D$65536,3,0)</f>
        <v>5562.0921466225418</v>
      </c>
    </row>
    <row r="1883" spans="1:10" x14ac:dyDescent="0.25">
      <c r="A1883" s="26"/>
      <c r="B1883" s="34">
        <f t="shared" si="29"/>
        <v>1867</v>
      </c>
      <c r="C1883" s="35" t="s">
        <v>1887</v>
      </c>
      <c r="D1883" s="36" t="str">
        <f>+"Torre de suspensión tipo S"&amp;IF(MID(C1883,3,3)="220","C",IF(MID(C1883,3,3)="138","S",""))&amp;IF(MID(C1883,10,1)="D",2,1)&amp;" (5°)Tipo S"&amp;IF(MID(C1883,3,3)="220","C",IF(MID(C1883,3,3)="138","S",""))&amp;IF(MID(C1883,10,1)="D",2,1)&amp;RIGHT(C1883,2)</f>
        <v>Torre de suspensión tipo S2 (5°)Tipo S2+6</v>
      </c>
      <c r="E1883" s="37" t="s">
        <v>2918</v>
      </c>
      <c r="F1883" s="38">
        <v>0</v>
      </c>
      <c r="G1883" s="39">
        <f>VLOOKUP(C1883,'[14]Resumen Peso'!$B$1:$D$65536,3,0)*$C$14</f>
        <v>7967.0123477014686</v>
      </c>
      <c r="H1883" s="46"/>
      <c r="I1883" s="41"/>
      <c r="J1883" s="42">
        <f>+VLOOKUP(C1883,'[14]Resumen Peso'!$B$1:$D$65536,3,0)</f>
        <v>6113.29046745901</v>
      </c>
    </row>
    <row r="1884" spans="1:10" x14ac:dyDescent="0.25">
      <c r="A1884" s="26"/>
      <c r="B1884" s="34">
        <f t="shared" si="29"/>
        <v>1868</v>
      </c>
      <c r="C1884" s="35" t="s">
        <v>1888</v>
      </c>
      <c r="D1884" s="36" t="str">
        <f>+"Torre de ángulo menor tipo A"&amp;IF(MID(C1884,3,3)="220","C",IF(MID(C1884,3,3)="138","S",""))&amp;IF(MID(C1884,10,1)="D",2,1)&amp;" (30°)Tipo A"&amp;IF(MID(C1884,3,3)="220","C",IF(MID(C1884,3,3)="138","S",""))&amp;IF(MID(C1884,10,1)="D",2,1)&amp;RIGHT(C1884,2)</f>
        <v>Torre de ángulo menor tipo A2 (30°)Tipo A2-3</v>
      </c>
      <c r="E1884" s="37" t="s">
        <v>2918</v>
      </c>
      <c r="F1884" s="38">
        <v>0</v>
      </c>
      <c r="G1884" s="39">
        <f>VLOOKUP(C1884,'[14]Resumen Peso'!$B$1:$D$65536,3,0)*$C$14</f>
        <v>8931.6608148963587</v>
      </c>
      <c r="H1884" s="46"/>
      <c r="I1884" s="41"/>
      <c r="J1884" s="42">
        <f>+VLOOKUP(C1884,'[14]Resumen Peso'!$B$1:$D$65536,3,0)</f>
        <v>6853.4896816164774</v>
      </c>
    </row>
    <row r="1885" spans="1:10" x14ac:dyDescent="0.25">
      <c r="A1885" s="26"/>
      <c r="B1885" s="34">
        <f t="shared" si="29"/>
        <v>1869</v>
      </c>
      <c r="C1885" s="35" t="s">
        <v>1889</v>
      </c>
      <c r="D1885" s="36" t="str">
        <f>+"Torre de ángulo menor tipo A"&amp;IF(MID(C1885,3,3)="220","C",IF(MID(C1885,3,3)="138","S",""))&amp;IF(MID(C1885,10,1)="D",2,1)&amp;" (30°)Tipo A"&amp;IF(MID(C1885,3,3)="220","C",IF(MID(C1885,3,3)="138","S",""))&amp;IF(MID(C1885,10,1)="D",2,1)&amp;RIGHT(C1885,2)</f>
        <v>Torre de ángulo menor tipo A2 (30°)Tipo A2±0</v>
      </c>
      <c r="E1885" s="37" t="s">
        <v>2918</v>
      </c>
      <c r="F1885" s="38">
        <v>0</v>
      </c>
      <c r="G1885" s="39">
        <f>VLOOKUP(C1885,'[14]Resumen Peso'!$B$1:$D$65536,3,0)*$C$14</f>
        <v>9913.0530686974016</v>
      </c>
      <c r="H1885" s="46"/>
      <c r="I1885" s="41"/>
      <c r="J1885" s="42">
        <f>+VLOOKUP(C1885,'[14]Resumen Peso'!$B$1:$D$65536,3,0)</f>
        <v>7606.5368275432602</v>
      </c>
    </row>
    <row r="1886" spans="1:10" x14ac:dyDescent="0.25">
      <c r="A1886" s="26"/>
      <c r="B1886" s="34">
        <f t="shared" si="29"/>
        <v>1870</v>
      </c>
      <c r="C1886" s="35" t="s">
        <v>1890</v>
      </c>
      <c r="D1886" s="36" t="str">
        <f>+"Torre de ángulo menor tipo A"&amp;IF(MID(C1886,3,3)="220","C",IF(MID(C1886,3,3)="138","S",""))&amp;IF(MID(C1886,10,1)="D",2,1)&amp;" (30°)Tipo A"&amp;IF(MID(C1886,3,3)="220","C",IF(MID(C1886,3,3)="138","S",""))&amp;IF(MID(C1886,10,1)="D",2,1)&amp;RIGHT(C1886,2)</f>
        <v>Torre de ángulo menor tipo A2 (30°)Tipo A2+3</v>
      </c>
      <c r="E1886" s="37" t="s">
        <v>2918</v>
      </c>
      <c r="F1886" s="38">
        <v>0</v>
      </c>
      <c r="G1886" s="39">
        <f>VLOOKUP(C1886,'[14]Resumen Peso'!$B$1:$D$65536,3,0)*$C$14</f>
        <v>10894.445322498443</v>
      </c>
      <c r="H1886" s="46"/>
      <c r="I1886" s="41"/>
      <c r="J1886" s="42">
        <f>+VLOOKUP(C1886,'[14]Resumen Peso'!$B$1:$D$65536,3,0)</f>
        <v>8359.5839734700421</v>
      </c>
    </row>
    <row r="1887" spans="1:10" x14ac:dyDescent="0.25">
      <c r="A1887" s="26"/>
      <c r="B1887" s="34">
        <f t="shared" si="29"/>
        <v>1871</v>
      </c>
      <c r="C1887" s="35" t="s">
        <v>1891</v>
      </c>
      <c r="D1887" s="36" t="str">
        <f>+"Torre de ángulo mayor tipo B"&amp;IF(MID(C1887,3,3)="220","C",IF(MID(C1887,3,3)="138","S",""))&amp;IF(MID(C1887,10,1)="D",2,1)&amp;" (65°)Tipo B"&amp;IF(MID(C1887,3,3)="220","C",IF(MID(C1887,3,3)="138","S",""))&amp;IF(MID(C1887,10,1)="D",2,1)&amp;RIGHT(C1887,2)</f>
        <v>Torre de ángulo mayor tipo B2 (65°)Tipo B2-3</v>
      </c>
      <c r="E1887" s="37" t="s">
        <v>2918</v>
      </c>
      <c r="F1887" s="38">
        <v>0</v>
      </c>
      <c r="G1887" s="39">
        <f>VLOOKUP(C1887,'[14]Resumen Peso'!$B$1:$D$65536,3,0)*$C$14</f>
        <v>12053.201921804623</v>
      </c>
      <c r="H1887" s="46"/>
      <c r="I1887" s="41"/>
      <c r="J1887" s="42">
        <f>+VLOOKUP(C1887,'[14]Resumen Peso'!$B$1:$D$65536,3,0)</f>
        <v>9248.7272763152305</v>
      </c>
    </row>
    <row r="1888" spans="1:10" x14ac:dyDescent="0.25">
      <c r="A1888" s="26"/>
      <c r="B1888" s="34">
        <f t="shared" si="29"/>
        <v>1872</v>
      </c>
      <c r="C1888" s="35" t="s">
        <v>1892</v>
      </c>
      <c r="D1888" s="36" t="str">
        <f>+"Torre de ángulo mayor tipo B"&amp;IF(MID(C1888,3,3)="220","C",IF(MID(C1888,3,3)="138","S",""))&amp;IF(MID(C1888,10,1)="D",2,1)&amp;" (65°)Tipo B"&amp;IF(MID(C1888,3,3)="220","C",IF(MID(C1888,3,3)="138","S",""))&amp;IF(MID(C1888,10,1)="D",2,1)&amp;RIGHT(C1888,2)</f>
        <v>Torre de ángulo mayor tipo B2 (65°)Tipo B2±0</v>
      </c>
      <c r="E1888" s="37" t="s">
        <v>2918</v>
      </c>
      <c r="F1888" s="38">
        <v>0</v>
      </c>
      <c r="G1888" s="39">
        <f>VLOOKUP(C1888,'[14]Resumen Peso'!$B$1:$D$65536,3,0)*$C$14</f>
        <v>13422.273855016283</v>
      </c>
      <c r="H1888" s="46"/>
      <c r="I1888" s="41"/>
      <c r="J1888" s="42">
        <f>+VLOOKUP(C1888,'[14]Resumen Peso'!$B$1:$D$65536,3,0)</f>
        <v>10299.250864493575</v>
      </c>
    </row>
    <row r="1889" spans="1:10" x14ac:dyDescent="0.25">
      <c r="A1889" s="26"/>
      <c r="B1889" s="34">
        <f t="shared" si="29"/>
        <v>1873</v>
      </c>
      <c r="C1889" s="35" t="s">
        <v>1893</v>
      </c>
      <c r="D1889" s="36" t="str">
        <f>+"Torre de ángulo mayor tipo B"&amp;IF(MID(C1889,3,3)="220","C",IF(MID(C1889,3,3)="138","S",""))&amp;IF(MID(C1889,10,1)="D",2,1)&amp;" (65°)Tipo B"&amp;IF(MID(C1889,3,3)="220","C",IF(MID(C1889,3,3)="138","S",""))&amp;IF(MID(C1889,10,1)="D",2,1)&amp;RIGHT(C1889,2)</f>
        <v>Torre de ángulo mayor tipo B2 (65°)Tipo B2+3</v>
      </c>
      <c r="E1889" s="37" t="s">
        <v>2918</v>
      </c>
      <c r="F1889" s="38">
        <v>0</v>
      </c>
      <c r="G1889" s="39">
        <f>VLOOKUP(C1889,'[14]Resumen Peso'!$B$1:$D$65536,3,0)*$C$14</f>
        <v>15032.946717618239</v>
      </c>
      <c r="H1889" s="46"/>
      <c r="I1889" s="41"/>
      <c r="J1889" s="42">
        <f>+VLOOKUP(C1889,'[14]Resumen Peso'!$B$1:$D$65536,3,0)</f>
        <v>11535.160968232805</v>
      </c>
    </row>
    <row r="1890" spans="1:10" x14ac:dyDescent="0.25">
      <c r="A1890" s="26"/>
      <c r="B1890" s="34">
        <f t="shared" si="29"/>
        <v>1874</v>
      </c>
      <c r="C1890" s="35" t="s">
        <v>1894</v>
      </c>
      <c r="D1890" s="36" t="str">
        <f>+"Torre de anclaje, retención intermedia y terminal (15°) Tipo R"&amp;IF(MID(C1890,3,3)="220","C",IF(MID(C1890,3,3)="138","S",""))&amp;IF(MID(C1890,10,1)="D",2,1)&amp;RIGHT(C1890,2)</f>
        <v>Torre de anclaje, retención intermedia y terminal (15°) Tipo R2-3</v>
      </c>
      <c r="E1890" s="37" t="s">
        <v>2918</v>
      </c>
      <c r="F1890" s="38">
        <v>0</v>
      </c>
      <c r="G1890" s="39">
        <f>VLOOKUP(C1890,'[14]Resumen Peso'!$B$1:$D$65536,3,0)*$C$14</f>
        <v>15519.275966207042</v>
      </c>
      <c r="H1890" s="46"/>
      <c r="I1890" s="41"/>
      <c r="J1890" s="42">
        <f>+VLOOKUP(C1890,'[14]Resumen Peso'!$B$1:$D$65536,3,0)</f>
        <v>11908.333724806</v>
      </c>
    </row>
    <row r="1891" spans="1:10" x14ac:dyDescent="0.25">
      <c r="A1891" s="26"/>
      <c r="B1891" s="34">
        <f t="shared" si="29"/>
        <v>1875</v>
      </c>
      <c r="C1891" s="35" t="s">
        <v>1895</v>
      </c>
      <c r="D1891" s="36" t="str">
        <f>+"Torre de anclaje, retención intermedia y terminal (15°) Tipo R"&amp;IF(MID(C1891,3,3)="220","C",IF(MID(C1891,3,3)="138","S",""))&amp;IF(MID(C1891,10,1)="D",2,1)&amp;RIGHT(C1891,2)</f>
        <v>Torre de anclaje, retención intermedia y terminal (15°) Tipo R2±0</v>
      </c>
      <c r="E1891" s="37" t="s">
        <v>2918</v>
      </c>
      <c r="F1891" s="38">
        <v>0</v>
      </c>
      <c r="G1891" s="39">
        <f>VLOOKUP(C1891,'[14]Resumen Peso'!$B$1:$D$65536,3,0)*$C$14</f>
        <v>17301.310999115987</v>
      </c>
      <c r="H1891" s="46"/>
      <c r="I1891" s="41"/>
      <c r="J1891" s="42">
        <f>+VLOOKUP(C1891,'[14]Resumen Peso'!$B$1:$D$65536,3,0)</f>
        <v>13275.734364332218</v>
      </c>
    </row>
    <row r="1892" spans="1:10" x14ac:dyDescent="0.25">
      <c r="A1892" s="26"/>
      <c r="B1892" s="34">
        <f t="shared" si="29"/>
        <v>1876</v>
      </c>
      <c r="C1892" s="35" t="s">
        <v>1896</v>
      </c>
      <c r="D1892" s="36" t="str">
        <f>+"Torre de anclaje, retención intermedia y terminal (15°) Tipo R"&amp;IF(MID(C1892,3,3)="220","C",IF(MID(C1892,3,3)="138","S",""))&amp;IF(MID(C1892,10,1)="D",2,1)&amp;RIGHT(C1892,2)</f>
        <v>Torre de anclaje, retención intermedia y terminal (15°) Tipo R2+3</v>
      </c>
      <c r="E1892" s="37" t="s">
        <v>2918</v>
      </c>
      <c r="F1892" s="38">
        <v>0</v>
      </c>
      <c r="G1892" s="39">
        <f>VLOOKUP(C1892,'[14]Resumen Peso'!$B$1:$D$65536,3,0)*$C$14</f>
        <v>19083.346032024936</v>
      </c>
      <c r="H1892" s="46"/>
      <c r="I1892" s="41"/>
      <c r="J1892" s="42">
        <f>+VLOOKUP(C1892,'[14]Resumen Peso'!$B$1:$D$65536,3,0)</f>
        <v>14643.135003858437</v>
      </c>
    </row>
    <row r="1893" spans="1:10" x14ac:dyDescent="0.25">
      <c r="A1893" s="26"/>
      <c r="B1893" s="34">
        <f t="shared" si="29"/>
        <v>1877</v>
      </c>
      <c r="C1893" s="35" t="s">
        <v>1897</v>
      </c>
      <c r="D1893" s="36" t="str">
        <f>+"Torre de suspensión tipo S"&amp;IF(MID(C1893,3,3)="220","C",IF(MID(C1893,3,3)="138","S",""))&amp;IF(MID(C1893,10,1)="D",2,1)&amp;" (5°)Tipo S"&amp;IF(MID(C1893,3,3)="220","C",IF(MID(C1893,3,3)="138","S",""))&amp;IF(MID(C1893,10,1)="D",2,1)&amp;RIGHT(C1893,2)</f>
        <v>Torre de suspensión tipo S2 (5°)Tipo S2-6</v>
      </c>
      <c r="E1893" s="37" t="s">
        <v>2918</v>
      </c>
      <c r="F1893" s="38">
        <v>0</v>
      </c>
      <c r="G1893" s="39">
        <f>VLOOKUP(C1893,'[14]Resumen Peso'!$B$1:$D$65536,3,0)*$C$14</f>
        <v>4256.2598351147326</v>
      </c>
      <c r="H1893" s="46"/>
      <c r="I1893" s="41"/>
      <c r="J1893" s="42">
        <f>+VLOOKUP(C1893,'[14]Resumen Peso'!$B$1:$D$65536,3,0)</f>
        <v>3265.9360299024024</v>
      </c>
    </row>
    <row r="1894" spans="1:10" x14ac:dyDescent="0.25">
      <c r="A1894" s="26"/>
      <c r="B1894" s="34">
        <f t="shared" si="29"/>
        <v>1878</v>
      </c>
      <c r="C1894" s="35" t="s">
        <v>1898</v>
      </c>
      <c r="D1894" s="36" t="str">
        <f>+"Torre de suspensión tipo S"&amp;IF(MID(C1894,3,3)="220","C",IF(MID(C1894,3,3)="138","S",""))&amp;IF(MID(C1894,10,1)="D",2,1)&amp;" (5°)Tipo S"&amp;IF(MID(C1894,3,3)="220","C",IF(MID(C1894,3,3)="138","S",""))&amp;IF(MID(C1894,10,1)="D",2,1)&amp;RIGHT(C1894,2)</f>
        <v>Torre de suspensión tipo S2 (5°)Tipo S2-3</v>
      </c>
      <c r="E1894" s="37" t="s">
        <v>2918</v>
      </c>
      <c r="F1894" s="38">
        <v>0</v>
      </c>
      <c r="G1894" s="39">
        <f>VLOOKUP(C1894,'[14]Resumen Peso'!$B$1:$D$65536,3,0)*$C$14</f>
        <v>4869.774766302442</v>
      </c>
      <c r="H1894" s="46"/>
      <c r="I1894" s="41"/>
      <c r="J1894" s="42">
        <f>+VLOOKUP(C1894,'[14]Resumen Peso'!$B$1:$D$65536,3,0)</f>
        <v>3736.7015837622084</v>
      </c>
    </row>
    <row r="1895" spans="1:10" x14ac:dyDescent="0.25">
      <c r="A1895" s="26"/>
      <c r="B1895" s="34">
        <f t="shared" si="29"/>
        <v>1879</v>
      </c>
      <c r="C1895" s="35" t="s">
        <v>1899</v>
      </c>
      <c r="D1895" s="36" t="str">
        <f>+"Torre de suspensión tipo S"&amp;IF(MID(C1895,3,3)="220","C",IF(MID(C1895,3,3)="138","S",""))&amp;IF(MID(C1895,10,1)="D",2,1)&amp;" (5°)Tipo S"&amp;IF(MID(C1895,3,3)="220","C",IF(MID(C1895,3,3)="138","S",""))&amp;IF(MID(C1895,10,1)="D",2,1)&amp;RIGHT(C1895,2)</f>
        <v>Torre de suspensión tipo S2 (5°)Tipo S2±0</v>
      </c>
      <c r="E1895" s="37" t="s">
        <v>2918</v>
      </c>
      <c r="F1895" s="38">
        <v>0</v>
      </c>
      <c r="G1895" s="39">
        <f>VLOOKUP(C1895,'[14]Resumen Peso'!$B$1:$D$65536,3,0)*$C$14</f>
        <v>5477.8118856045467</v>
      </c>
      <c r="H1895" s="46"/>
      <c r="I1895" s="41"/>
      <c r="J1895" s="42">
        <f>+VLOOKUP(C1895,'[14]Resumen Peso'!$B$1:$D$65536,3,0)</f>
        <v>4203.2638737482657</v>
      </c>
    </row>
    <row r="1896" spans="1:10" x14ac:dyDescent="0.25">
      <c r="A1896" s="26"/>
      <c r="B1896" s="34">
        <f t="shared" si="29"/>
        <v>1880</v>
      </c>
      <c r="C1896" s="35" t="s">
        <v>1900</v>
      </c>
      <c r="D1896" s="36" t="str">
        <f>+"Torre de suspensión tipo S"&amp;IF(MID(C1896,3,3)="220","C",IF(MID(C1896,3,3)="138","S",""))&amp;IF(MID(C1896,10,1)="D",2,1)&amp;" (5°)Tipo S"&amp;IF(MID(C1896,3,3)="220","C",IF(MID(C1896,3,3)="138","S",""))&amp;IF(MID(C1896,10,1)="D",2,1)&amp;RIGHT(C1896,2)</f>
        <v>Torre de suspensión tipo S2 (5°)Tipo S2+3</v>
      </c>
      <c r="E1896" s="37" t="s">
        <v>2918</v>
      </c>
      <c r="F1896" s="38">
        <v>0</v>
      </c>
      <c r="G1896" s="39">
        <f>VLOOKUP(C1896,'[14]Resumen Peso'!$B$1:$D$65536,3,0)*$C$14</f>
        <v>6080.3711930210475</v>
      </c>
      <c r="H1896" s="46"/>
      <c r="I1896" s="41"/>
      <c r="J1896" s="42">
        <f>+VLOOKUP(C1896,'[14]Resumen Peso'!$B$1:$D$65536,3,0)</f>
        <v>4665.6228998605757</v>
      </c>
    </row>
    <row r="1897" spans="1:10" x14ac:dyDescent="0.25">
      <c r="A1897" s="26"/>
      <c r="B1897" s="34">
        <f t="shared" si="29"/>
        <v>1881</v>
      </c>
      <c r="C1897" s="35" t="s">
        <v>1901</v>
      </c>
      <c r="D1897" s="36" t="str">
        <f>+"Torre de suspensión tipo S"&amp;IF(MID(C1897,3,3)="220","C",IF(MID(C1897,3,3)="138","S",""))&amp;IF(MID(C1897,10,1)="D",2,1)&amp;" (5°)Tipo S"&amp;IF(MID(C1897,3,3)="220","C",IF(MID(C1897,3,3)="138","S",""))&amp;IF(MID(C1897,10,1)="D",2,1)&amp;RIGHT(C1897,2)</f>
        <v>Torre de suspensión tipo S2 (5°)Tipo S2+6</v>
      </c>
      <c r="E1897" s="37" t="s">
        <v>2918</v>
      </c>
      <c r="F1897" s="38">
        <v>0</v>
      </c>
      <c r="G1897" s="39">
        <f>VLOOKUP(C1897,'[14]Resumen Peso'!$B$1:$D$65536,3,0)*$C$14</f>
        <v>6682.9305004375465</v>
      </c>
      <c r="H1897" s="46"/>
      <c r="I1897" s="41"/>
      <c r="J1897" s="42">
        <f>+VLOOKUP(C1897,'[14]Resumen Peso'!$B$1:$D$65536,3,0)</f>
        <v>5127.9819259728838</v>
      </c>
    </row>
    <row r="1898" spans="1:10" x14ac:dyDescent="0.25">
      <c r="A1898" s="26"/>
      <c r="B1898" s="34">
        <f t="shared" si="29"/>
        <v>1882</v>
      </c>
      <c r="C1898" s="35" t="s">
        <v>1902</v>
      </c>
      <c r="D1898" s="36" t="str">
        <f>+"Torre de ángulo menor tipo A"&amp;IF(MID(C1898,3,3)="220","C",IF(MID(C1898,3,3)="138","S",""))&amp;IF(MID(C1898,10,1)="D",2,1)&amp;" (30°)Tipo A"&amp;IF(MID(C1898,3,3)="220","C",IF(MID(C1898,3,3)="138","S",""))&amp;IF(MID(C1898,10,1)="D",2,1)&amp;RIGHT(C1898,2)</f>
        <v>Torre de ángulo menor tipo A2 (30°)Tipo A2-3</v>
      </c>
      <c r="E1898" s="37" t="s">
        <v>2918</v>
      </c>
      <c r="F1898" s="38">
        <v>0</v>
      </c>
      <c r="G1898" s="39">
        <f>VLOOKUP(C1898,'[14]Resumen Peso'!$B$1:$D$65536,3,0)*$C$14</f>
        <v>7492.1019165552807</v>
      </c>
      <c r="H1898" s="46"/>
      <c r="I1898" s="41"/>
      <c r="J1898" s="42">
        <f>+VLOOKUP(C1898,'[14]Resumen Peso'!$B$1:$D$65536,3,0)</f>
        <v>5748.8796588752311</v>
      </c>
    </row>
    <row r="1899" spans="1:10" x14ac:dyDescent="0.25">
      <c r="A1899" s="26"/>
      <c r="B1899" s="34">
        <f t="shared" si="29"/>
        <v>1883</v>
      </c>
      <c r="C1899" s="35" t="s">
        <v>1903</v>
      </c>
      <c r="D1899" s="36" t="str">
        <f>+"Torre de ángulo menor tipo A"&amp;IF(MID(C1899,3,3)="220","C",IF(MID(C1899,3,3)="138","S",""))&amp;IF(MID(C1899,10,1)="D",2,1)&amp;" (30°)Tipo A"&amp;IF(MID(C1899,3,3)="220","C",IF(MID(C1899,3,3)="138","S",""))&amp;IF(MID(C1899,10,1)="D",2,1)&amp;RIGHT(C1899,2)</f>
        <v>Torre de ángulo menor tipo A2 (30°)Tipo A2±0</v>
      </c>
      <c r="E1899" s="37" t="s">
        <v>2918</v>
      </c>
      <c r="F1899" s="38">
        <v>0</v>
      </c>
      <c r="G1899" s="39">
        <f>VLOOKUP(C1899,'[14]Resumen Peso'!$B$1:$D$65536,3,0)*$C$14</f>
        <v>8315.3184423477032</v>
      </c>
      <c r="H1899" s="46"/>
      <c r="I1899" s="41"/>
      <c r="J1899" s="42">
        <f>+VLOOKUP(C1899,'[14]Resumen Peso'!$B$1:$D$65536,3,0)</f>
        <v>6380.5545603498676</v>
      </c>
    </row>
    <row r="1900" spans="1:10" x14ac:dyDescent="0.25">
      <c r="A1900" s="26"/>
      <c r="B1900" s="34">
        <f t="shared" si="29"/>
        <v>1884</v>
      </c>
      <c r="C1900" s="35" t="s">
        <v>1904</v>
      </c>
      <c r="D1900" s="36" t="str">
        <f>+"Torre de ángulo menor tipo A"&amp;IF(MID(C1900,3,3)="220","C",IF(MID(C1900,3,3)="138","S",""))&amp;IF(MID(C1900,10,1)="D",2,1)&amp;" (30°)Tipo A"&amp;IF(MID(C1900,3,3)="220","C",IF(MID(C1900,3,3)="138","S",""))&amp;IF(MID(C1900,10,1)="D",2,1)&amp;RIGHT(C1900,2)</f>
        <v>Torre de ángulo menor tipo A2 (30°)Tipo A2+3</v>
      </c>
      <c r="E1900" s="37" t="s">
        <v>2918</v>
      </c>
      <c r="F1900" s="38">
        <v>0</v>
      </c>
      <c r="G1900" s="39">
        <f>VLOOKUP(C1900,'[14]Resumen Peso'!$B$1:$D$65536,3,0)*$C$14</f>
        <v>9138.534968140124</v>
      </c>
      <c r="H1900" s="46"/>
      <c r="I1900" s="41"/>
      <c r="J1900" s="42">
        <f>+VLOOKUP(C1900,'[14]Resumen Peso'!$B$1:$D$65536,3,0)</f>
        <v>7012.2294618245041</v>
      </c>
    </row>
    <row r="1901" spans="1:10" x14ac:dyDescent="0.25">
      <c r="A1901" s="26"/>
      <c r="B1901" s="34">
        <f t="shared" si="29"/>
        <v>1885</v>
      </c>
      <c r="C1901" s="35" t="s">
        <v>1905</v>
      </c>
      <c r="D1901" s="36" t="str">
        <f>+"Torre de ángulo mayor tipo B"&amp;IF(MID(C1901,3,3)="220","C",IF(MID(C1901,3,3)="138","S",""))&amp;IF(MID(C1901,10,1)="D",2,1)&amp;" (65°)Tipo B"&amp;IF(MID(C1901,3,3)="220","C",IF(MID(C1901,3,3)="138","S",""))&amp;IF(MID(C1901,10,1)="D",2,1)&amp;RIGHT(C1901,2)</f>
        <v>Torre de ángulo mayor tipo B2 (65°)Tipo B2-3</v>
      </c>
      <c r="E1901" s="37" t="s">
        <v>2918</v>
      </c>
      <c r="F1901" s="38">
        <v>0</v>
      </c>
      <c r="G1901" s="39">
        <f>VLOOKUP(C1901,'[14]Resumen Peso'!$B$1:$D$65536,3,0)*$C$14</f>
        <v>10110.529171503034</v>
      </c>
      <c r="H1901" s="46"/>
      <c r="I1901" s="41"/>
      <c r="J1901" s="42">
        <f>+VLOOKUP(C1901,'[14]Resumen Peso'!$B$1:$D$65536,3,0)</f>
        <v>7758.0652454929223</v>
      </c>
    </row>
    <row r="1902" spans="1:10" x14ac:dyDescent="0.25">
      <c r="A1902" s="26"/>
      <c r="B1902" s="34">
        <f t="shared" si="29"/>
        <v>1886</v>
      </c>
      <c r="C1902" s="35" t="s">
        <v>1906</v>
      </c>
      <c r="D1902" s="36" t="str">
        <f>+"Torre de ángulo mayor tipo B"&amp;IF(MID(C1902,3,3)="220","C",IF(MID(C1902,3,3)="138","S",""))&amp;IF(MID(C1902,10,1)="D",2,1)&amp;" (65°)Tipo B"&amp;IF(MID(C1902,3,3)="220","C",IF(MID(C1902,3,3)="138","S",""))&amp;IF(MID(C1902,10,1)="D",2,1)&amp;RIGHT(C1902,2)</f>
        <v>Torre de ángulo mayor tipo B2 (65°)Tipo B2±0</v>
      </c>
      <c r="E1902" s="37" t="s">
        <v>2918</v>
      </c>
      <c r="F1902" s="38">
        <v>0</v>
      </c>
      <c r="G1902" s="39">
        <f>VLOOKUP(C1902,'[14]Resumen Peso'!$B$1:$D$65536,3,0)*$C$14</f>
        <v>11258.941170938791</v>
      </c>
      <c r="H1902" s="46"/>
      <c r="I1902" s="41"/>
      <c r="J1902" s="42">
        <f>+VLOOKUP(C1902,'[14]Resumen Peso'!$B$1:$D$65536,3,0)</f>
        <v>8639.2708747137222</v>
      </c>
    </row>
    <row r="1903" spans="1:10" x14ac:dyDescent="0.25">
      <c r="A1903" s="26"/>
      <c r="B1903" s="34">
        <f t="shared" si="29"/>
        <v>1887</v>
      </c>
      <c r="C1903" s="35" t="s">
        <v>1907</v>
      </c>
      <c r="D1903" s="36" t="str">
        <f>+"Torre de ángulo mayor tipo B"&amp;IF(MID(C1903,3,3)="220","C",IF(MID(C1903,3,3)="138","S",""))&amp;IF(MID(C1903,10,1)="D",2,1)&amp;" (65°)Tipo B"&amp;IF(MID(C1903,3,3)="220","C",IF(MID(C1903,3,3)="138","S",""))&amp;IF(MID(C1903,10,1)="D",2,1)&amp;RIGHT(C1903,2)</f>
        <v>Torre de ángulo mayor tipo B2 (65°)Tipo B2+3</v>
      </c>
      <c r="E1903" s="37" t="s">
        <v>2918</v>
      </c>
      <c r="F1903" s="38">
        <v>0</v>
      </c>
      <c r="G1903" s="39">
        <f>VLOOKUP(C1903,'[14]Resumen Peso'!$B$1:$D$65536,3,0)*$C$14</f>
        <v>12610.014111451448</v>
      </c>
      <c r="H1903" s="46"/>
      <c r="I1903" s="41"/>
      <c r="J1903" s="42">
        <f>+VLOOKUP(C1903,'[14]Resumen Peso'!$B$1:$D$65536,3,0)</f>
        <v>9675.98337967937</v>
      </c>
    </row>
    <row r="1904" spans="1:10" x14ac:dyDescent="0.25">
      <c r="A1904" s="26"/>
      <c r="B1904" s="34">
        <f t="shared" si="29"/>
        <v>1888</v>
      </c>
      <c r="C1904" s="35" t="s">
        <v>1908</v>
      </c>
      <c r="D1904" s="36" t="str">
        <f>+"Torre de anclaje, retención intermedia y terminal (15°) Tipo R"&amp;IF(MID(C1904,3,3)="220","C",IF(MID(C1904,3,3)="138","S",""))&amp;IF(MID(C1904,10,1)="D",2,1)&amp;RIGHT(C1904,2)</f>
        <v>Torre de anclaje, retención intermedia y terminal (15°) Tipo R2-3</v>
      </c>
      <c r="E1904" s="37" t="s">
        <v>2918</v>
      </c>
      <c r="F1904" s="38">
        <v>0</v>
      </c>
      <c r="G1904" s="39">
        <f>VLOOKUP(C1904,'[14]Resumen Peso'!$B$1:$D$65536,3,0)*$C$14</f>
        <v>13017.959326898072</v>
      </c>
      <c r="H1904" s="46"/>
      <c r="I1904" s="41"/>
      <c r="J1904" s="42">
        <f>+VLOOKUP(C1904,'[14]Resumen Peso'!$B$1:$D$65536,3,0)</f>
        <v>9989.0100812828714</v>
      </c>
    </row>
    <row r="1905" spans="1:10" x14ac:dyDescent="0.25">
      <c r="A1905" s="26"/>
      <c r="B1905" s="34">
        <f t="shared" si="29"/>
        <v>1889</v>
      </c>
      <c r="C1905" s="35" t="s">
        <v>1909</v>
      </c>
      <c r="D1905" s="36" t="str">
        <f>+"Torre de anclaje, retención intermedia y terminal (15°) Tipo R"&amp;IF(MID(C1905,3,3)="220","C",IF(MID(C1905,3,3)="138","S",""))&amp;IF(MID(C1905,10,1)="D",2,1)&amp;RIGHT(C1905,2)</f>
        <v>Torre de anclaje, retención intermedia y terminal (15°) Tipo R2±0</v>
      </c>
      <c r="E1905" s="37" t="s">
        <v>2918</v>
      </c>
      <c r="F1905" s="38">
        <v>0</v>
      </c>
      <c r="G1905" s="39">
        <f>VLOOKUP(C1905,'[14]Resumen Peso'!$B$1:$D$65536,3,0)*$C$14</f>
        <v>14512.775169340101</v>
      </c>
      <c r="H1905" s="46"/>
      <c r="I1905" s="41"/>
      <c r="J1905" s="42">
        <f>+VLOOKUP(C1905,'[14]Resumen Peso'!$B$1:$D$65536,3,0)</f>
        <v>11136.020157505987</v>
      </c>
    </row>
    <row r="1906" spans="1:10" x14ac:dyDescent="0.25">
      <c r="A1906" s="26"/>
      <c r="B1906" s="34">
        <f t="shared" si="29"/>
        <v>1890</v>
      </c>
      <c r="C1906" s="35" t="s">
        <v>1910</v>
      </c>
      <c r="D1906" s="36" t="str">
        <f>+"Torre de anclaje, retención intermedia y terminal (15°) Tipo R"&amp;IF(MID(C1906,3,3)="220","C",IF(MID(C1906,3,3)="138","S",""))&amp;IF(MID(C1906,10,1)="D",2,1)&amp;RIGHT(C1906,2)</f>
        <v>Torre de anclaje, retención intermedia y terminal (15°) Tipo R2+3</v>
      </c>
      <c r="E1906" s="37" t="s">
        <v>2918</v>
      </c>
      <c r="F1906" s="38">
        <v>0</v>
      </c>
      <c r="G1906" s="39">
        <f>VLOOKUP(C1906,'[14]Resumen Peso'!$B$1:$D$65536,3,0)*$C$14</f>
        <v>16007.591011782129</v>
      </c>
      <c r="H1906" s="46"/>
      <c r="I1906" s="41"/>
      <c r="J1906" s="42">
        <f>+VLOOKUP(C1906,'[14]Resumen Peso'!$B$1:$D$65536,3,0)</f>
        <v>12283.030233729103</v>
      </c>
    </row>
    <row r="1907" spans="1:10" x14ac:dyDescent="0.25">
      <c r="A1907" s="26"/>
      <c r="B1907" s="34">
        <f t="shared" si="29"/>
        <v>1891</v>
      </c>
      <c r="C1907" s="35" t="s">
        <v>1911</v>
      </c>
      <c r="D1907" s="36" t="str">
        <f>+"Torre de suspensión tipo S"&amp;IF(MID(C1907,3,3)="220","C",IF(MID(C1907,3,3)="138","S",""))&amp;IF(MID(C1907,10,1)="D",2,1)&amp;" (5°)Tipo S"&amp;IF(MID(C1907,3,3)="220","C",IF(MID(C1907,3,3)="138","S",""))&amp;IF(MID(C1907,10,1)="D",2,1)&amp;RIGHT(C1907,2)</f>
        <v>Torre de suspensión tipo S2 (5°)Tipo S2-6</v>
      </c>
      <c r="E1907" s="37" t="s">
        <v>2918</v>
      </c>
      <c r="F1907" s="38">
        <v>0</v>
      </c>
      <c r="G1907" s="39">
        <f>VLOOKUP(C1907,'[14]Resumen Peso'!$B$1:$D$65536,3,0)*$C$14</f>
        <v>3875.8345494646105</v>
      </c>
      <c r="H1907" s="46"/>
      <c r="I1907" s="41"/>
      <c r="J1907" s="42">
        <f>+VLOOKUP(C1907,'[14]Resumen Peso'!$B$1:$D$65536,3,0)</f>
        <v>2974.0260678177788</v>
      </c>
    </row>
    <row r="1908" spans="1:10" x14ac:dyDescent="0.25">
      <c r="A1908" s="26"/>
      <c r="B1908" s="34">
        <f t="shared" si="29"/>
        <v>1892</v>
      </c>
      <c r="C1908" s="35" t="s">
        <v>1912</v>
      </c>
      <c r="D1908" s="36" t="str">
        <f>+"Torre de suspensión tipo S"&amp;IF(MID(C1908,3,3)="220","C",IF(MID(C1908,3,3)="138","S",""))&amp;IF(MID(C1908,10,1)="D",2,1)&amp;" (5°)Tipo S"&amp;IF(MID(C1908,3,3)="220","C",IF(MID(C1908,3,3)="138","S",""))&amp;IF(MID(C1908,10,1)="D",2,1)&amp;RIGHT(C1908,2)</f>
        <v>Torre de suspensión tipo S2 (5°)Tipo S2-3</v>
      </c>
      <c r="E1908" s="37" t="s">
        <v>2918</v>
      </c>
      <c r="F1908" s="38">
        <v>0</v>
      </c>
      <c r="G1908" s="39">
        <f>VLOOKUP(C1908,'[14]Resumen Peso'!$B$1:$D$65536,3,0)*$C$14</f>
        <v>4434.5134034414905</v>
      </c>
      <c r="H1908" s="46"/>
      <c r="I1908" s="41"/>
      <c r="J1908" s="42">
        <f>+VLOOKUP(C1908,'[14]Resumen Peso'!$B$1:$D$65536,3,0)</f>
        <v>3402.7145100257467</v>
      </c>
    </row>
    <row r="1909" spans="1:10" x14ac:dyDescent="0.25">
      <c r="A1909" s="26"/>
      <c r="B1909" s="34">
        <f t="shared" si="29"/>
        <v>1893</v>
      </c>
      <c r="C1909" s="35" t="s">
        <v>1913</v>
      </c>
      <c r="D1909" s="36" t="str">
        <f>+"Torre de suspensión tipo S"&amp;IF(MID(C1909,3,3)="220","C",IF(MID(C1909,3,3)="138","S",""))&amp;IF(MID(C1909,10,1)="D",2,1)&amp;" (5°)Tipo S"&amp;IF(MID(C1909,3,3)="220","C",IF(MID(C1909,3,3)="138","S",""))&amp;IF(MID(C1909,10,1)="D",2,1)&amp;RIGHT(C1909,2)</f>
        <v>Torre de suspensión tipo S2 (5°)Tipo S2±0</v>
      </c>
      <c r="E1909" s="37" t="s">
        <v>2918</v>
      </c>
      <c r="F1909" s="38">
        <v>0</v>
      </c>
      <c r="G1909" s="39">
        <f>VLOOKUP(C1909,'[14]Resumen Peso'!$B$1:$D$65536,3,0)*$C$14</f>
        <v>4988.204053365007</v>
      </c>
      <c r="H1909" s="46"/>
      <c r="I1909" s="41"/>
      <c r="J1909" s="42">
        <f>+VLOOKUP(C1909,'[14]Resumen Peso'!$B$1:$D$65536,3,0)</f>
        <v>3827.5753768568579</v>
      </c>
    </row>
    <row r="1910" spans="1:10" x14ac:dyDescent="0.25">
      <c r="A1910" s="26"/>
      <c r="B1910" s="34">
        <f t="shared" si="29"/>
        <v>1894</v>
      </c>
      <c r="C1910" s="35" t="s">
        <v>1914</v>
      </c>
      <c r="D1910" s="36" t="str">
        <f>+"Torre de suspensión tipo S"&amp;IF(MID(C1910,3,3)="220","C",IF(MID(C1910,3,3)="138","S",""))&amp;IF(MID(C1910,10,1)="D",2,1)&amp;" (5°)Tipo S"&amp;IF(MID(C1910,3,3)="220","C",IF(MID(C1910,3,3)="138","S",""))&amp;IF(MID(C1910,10,1)="D",2,1)&amp;RIGHT(C1910,2)</f>
        <v>Torre de suspensión tipo S2 (5°)Tipo S2+3</v>
      </c>
      <c r="E1910" s="37" t="s">
        <v>2918</v>
      </c>
      <c r="F1910" s="38">
        <v>0</v>
      </c>
      <c r="G1910" s="39">
        <f>VLOOKUP(C1910,'[14]Resumen Peso'!$B$1:$D$65536,3,0)*$C$14</f>
        <v>5536.9064992351578</v>
      </c>
      <c r="H1910" s="46"/>
      <c r="I1910" s="41"/>
      <c r="J1910" s="42">
        <f>+VLOOKUP(C1910,'[14]Resumen Peso'!$B$1:$D$65536,3,0)</f>
        <v>4248.6086683111125</v>
      </c>
    </row>
    <row r="1911" spans="1:10" x14ac:dyDescent="0.25">
      <c r="A1911" s="26"/>
      <c r="B1911" s="34">
        <f t="shared" si="29"/>
        <v>1895</v>
      </c>
      <c r="C1911" s="35" t="s">
        <v>1915</v>
      </c>
      <c r="D1911" s="36" t="str">
        <f>+"Torre de suspensión tipo S"&amp;IF(MID(C1911,3,3)="220","C",IF(MID(C1911,3,3)="138","S",""))&amp;IF(MID(C1911,10,1)="D",2,1)&amp;" (5°)Tipo S"&amp;IF(MID(C1911,3,3)="220","C",IF(MID(C1911,3,3)="138","S",""))&amp;IF(MID(C1911,10,1)="D",2,1)&amp;RIGHT(C1911,2)</f>
        <v>Torre de suspensión tipo S2 (5°)Tipo S2+6</v>
      </c>
      <c r="E1911" s="37" t="s">
        <v>2918</v>
      </c>
      <c r="F1911" s="38">
        <v>0</v>
      </c>
      <c r="G1911" s="39">
        <f>VLOOKUP(C1911,'[14]Resumen Peso'!$B$1:$D$65536,3,0)*$C$14</f>
        <v>6085.6089451053085</v>
      </c>
      <c r="H1911" s="46"/>
      <c r="I1911" s="41"/>
      <c r="J1911" s="42">
        <f>+VLOOKUP(C1911,'[14]Resumen Peso'!$B$1:$D$65536,3,0)</f>
        <v>4669.6419597653667</v>
      </c>
    </row>
    <row r="1912" spans="1:10" x14ac:dyDescent="0.25">
      <c r="A1912" s="26"/>
      <c r="B1912" s="34">
        <f t="shared" si="29"/>
        <v>1896</v>
      </c>
      <c r="C1912" s="35" t="s">
        <v>1916</v>
      </c>
      <c r="D1912" s="36" t="str">
        <f>+"Torre de ángulo menor tipo A"&amp;IF(MID(C1912,3,3)="220","C",IF(MID(C1912,3,3)="138","S",""))&amp;IF(MID(C1912,10,1)="D",2,1)&amp;" (30°)Tipo A"&amp;IF(MID(C1912,3,3)="220","C",IF(MID(C1912,3,3)="138","S",""))&amp;IF(MID(C1912,10,1)="D",2,1)&amp;RIGHT(C1912,2)</f>
        <v>Torre de ángulo menor tipo A2 (30°)Tipo A2-3</v>
      </c>
      <c r="E1912" s="37" t="s">
        <v>2918</v>
      </c>
      <c r="F1912" s="38">
        <v>0</v>
      </c>
      <c r="G1912" s="39">
        <f>VLOOKUP(C1912,'[14]Resumen Peso'!$B$1:$D$65536,3,0)*$C$14</f>
        <v>6822.4564714602811</v>
      </c>
      <c r="H1912" s="46"/>
      <c r="I1912" s="41"/>
      <c r="J1912" s="42">
        <f>+VLOOKUP(C1912,'[14]Resumen Peso'!$B$1:$D$65536,3,0)</f>
        <v>5235.0437392839085</v>
      </c>
    </row>
    <row r="1913" spans="1:10" x14ac:dyDescent="0.25">
      <c r="A1913" s="26"/>
      <c r="B1913" s="34">
        <f t="shared" si="29"/>
        <v>1897</v>
      </c>
      <c r="C1913" s="35" t="s">
        <v>1917</v>
      </c>
      <c r="D1913" s="36" t="str">
        <f>+"Torre de ángulo menor tipo A"&amp;IF(MID(C1913,3,3)="220","C",IF(MID(C1913,3,3)="138","S",""))&amp;IF(MID(C1913,10,1)="D",2,1)&amp;" (30°)Tipo A"&amp;IF(MID(C1913,3,3)="220","C",IF(MID(C1913,3,3)="138","S",""))&amp;IF(MID(C1913,10,1)="D",2,1)&amp;RIGHT(C1913,2)</f>
        <v>Torre de ángulo menor tipo A2 (30°)Tipo A2±0</v>
      </c>
      <c r="E1913" s="37" t="s">
        <v>2918</v>
      </c>
      <c r="F1913" s="38">
        <v>0</v>
      </c>
      <c r="G1913" s="39">
        <f>VLOOKUP(C1913,'[14]Resumen Peso'!$B$1:$D$65536,3,0)*$C$14</f>
        <v>7572.093753008081</v>
      </c>
      <c r="H1913" s="46"/>
      <c r="I1913" s="41"/>
      <c r="J1913" s="42">
        <f>+VLOOKUP(C1913,'[14]Resumen Peso'!$B$1:$D$65536,3,0)</f>
        <v>5810.2594220687106</v>
      </c>
    </row>
    <row r="1914" spans="1:10" x14ac:dyDescent="0.25">
      <c r="A1914" s="26"/>
      <c r="B1914" s="34">
        <f t="shared" si="29"/>
        <v>1898</v>
      </c>
      <c r="C1914" s="35" t="s">
        <v>1918</v>
      </c>
      <c r="D1914" s="36" t="str">
        <f>+"Torre de ángulo menor tipo A"&amp;IF(MID(C1914,3,3)="220","C",IF(MID(C1914,3,3)="138","S",""))&amp;IF(MID(C1914,10,1)="D",2,1)&amp;" (30°)Tipo A"&amp;IF(MID(C1914,3,3)="220","C",IF(MID(C1914,3,3)="138","S",""))&amp;IF(MID(C1914,10,1)="D",2,1)&amp;RIGHT(C1914,2)</f>
        <v>Torre de ángulo menor tipo A2 (30°)Tipo A2+3</v>
      </c>
      <c r="E1914" s="37" t="s">
        <v>2918</v>
      </c>
      <c r="F1914" s="38">
        <v>0</v>
      </c>
      <c r="G1914" s="39">
        <f>VLOOKUP(C1914,'[14]Resumen Peso'!$B$1:$D$65536,3,0)*$C$14</f>
        <v>8321.7310345558799</v>
      </c>
      <c r="H1914" s="46"/>
      <c r="I1914" s="41"/>
      <c r="J1914" s="42">
        <f>+VLOOKUP(C1914,'[14]Resumen Peso'!$B$1:$D$65536,3,0)</f>
        <v>6385.4751048535127</v>
      </c>
    </row>
    <row r="1915" spans="1:10" x14ac:dyDescent="0.25">
      <c r="A1915" s="26"/>
      <c r="B1915" s="34">
        <f t="shared" si="29"/>
        <v>1899</v>
      </c>
      <c r="C1915" s="35" t="s">
        <v>1919</v>
      </c>
      <c r="D1915" s="36" t="str">
        <f>+"Torre de ángulo mayor tipo B"&amp;IF(MID(C1915,3,3)="220","C",IF(MID(C1915,3,3)="138","S",""))&amp;IF(MID(C1915,10,1)="D",2,1)&amp;" (65°)Tipo B"&amp;IF(MID(C1915,3,3)="220","C",IF(MID(C1915,3,3)="138","S",""))&amp;IF(MID(C1915,10,1)="D",2,1)&amp;RIGHT(C1915,2)</f>
        <v>Torre de ángulo mayor tipo B2 (65°)Tipo B2-3</v>
      </c>
      <c r="E1915" s="37" t="s">
        <v>2918</v>
      </c>
      <c r="F1915" s="38">
        <v>0</v>
      </c>
      <c r="G1915" s="39">
        <f>VLOOKUP(C1915,'[14]Resumen Peso'!$B$1:$D$65536,3,0)*$C$14</f>
        <v>9206.8482175325007</v>
      </c>
      <c r="H1915" s="46"/>
      <c r="I1915" s="41"/>
      <c r="J1915" s="42">
        <f>+VLOOKUP(C1915,'[14]Resumen Peso'!$B$1:$D$65536,3,0)</f>
        <v>7064.6479492179687</v>
      </c>
    </row>
    <row r="1916" spans="1:10" x14ac:dyDescent="0.25">
      <c r="A1916" s="26"/>
      <c r="B1916" s="34">
        <f t="shared" si="29"/>
        <v>1900</v>
      </c>
      <c r="C1916" s="35" t="s">
        <v>1920</v>
      </c>
      <c r="D1916" s="36" t="str">
        <f>+"Torre de ángulo mayor tipo B"&amp;IF(MID(C1916,3,3)="220","C",IF(MID(C1916,3,3)="138","S",""))&amp;IF(MID(C1916,10,1)="D",2,1)&amp;" (65°)Tipo B"&amp;IF(MID(C1916,3,3)="220","C",IF(MID(C1916,3,3)="138","S",""))&amp;IF(MID(C1916,10,1)="D",2,1)&amp;RIGHT(C1916,2)</f>
        <v>Torre de ángulo mayor tipo B2 (65°)Tipo B2±0</v>
      </c>
      <c r="E1916" s="37" t="s">
        <v>2918</v>
      </c>
      <c r="F1916" s="38">
        <v>0</v>
      </c>
      <c r="G1916" s="39">
        <f>VLOOKUP(C1916,'[14]Resumen Peso'!$B$1:$D$65536,3,0)*$C$14</f>
        <v>10252.614941572941</v>
      </c>
      <c r="H1916" s="46"/>
      <c r="I1916" s="41"/>
      <c r="J1916" s="42">
        <f>+VLOOKUP(C1916,'[14]Resumen Peso'!$B$1:$D$65536,3,0)</f>
        <v>7867.0912574810345</v>
      </c>
    </row>
    <row r="1917" spans="1:10" x14ac:dyDescent="0.25">
      <c r="A1917" s="26"/>
      <c r="B1917" s="34">
        <f t="shared" si="29"/>
        <v>1901</v>
      </c>
      <c r="C1917" s="35" t="s">
        <v>1921</v>
      </c>
      <c r="D1917" s="36" t="str">
        <f>+"Torre de ángulo mayor tipo B"&amp;IF(MID(C1917,3,3)="220","C",IF(MID(C1917,3,3)="138","S",""))&amp;IF(MID(C1917,10,1)="D",2,1)&amp;" (65°)Tipo B"&amp;IF(MID(C1917,3,3)="220","C",IF(MID(C1917,3,3)="138","S",""))&amp;IF(MID(C1917,10,1)="D",2,1)&amp;RIGHT(C1917,2)</f>
        <v>Torre de ángulo mayor tipo B2 (65°)Tipo B2+3</v>
      </c>
      <c r="E1917" s="37" t="s">
        <v>2918</v>
      </c>
      <c r="F1917" s="38">
        <v>0</v>
      </c>
      <c r="G1917" s="39">
        <f>VLOOKUP(C1917,'[14]Resumen Peso'!$B$1:$D$65536,3,0)*$C$14</f>
        <v>11482.928734561696</v>
      </c>
      <c r="H1917" s="46"/>
      <c r="I1917" s="41"/>
      <c r="J1917" s="42">
        <f>+VLOOKUP(C1917,'[14]Resumen Peso'!$B$1:$D$65536,3,0)</f>
        <v>8811.1422083787602</v>
      </c>
    </row>
    <row r="1918" spans="1:10" x14ac:dyDescent="0.25">
      <c r="A1918" s="26"/>
      <c r="B1918" s="34">
        <f t="shared" si="29"/>
        <v>1902</v>
      </c>
      <c r="C1918" s="35" t="s">
        <v>1922</v>
      </c>
      <c r="D1918" s="36" t="str">
        <f>+"Torre de anclaje, retención intermedia y terminal (15°) Tipo R"&amp;IF(MID(C1918,3,3)="220","C",IF(MID(C1918,3,3)="138","S",""))&amp;IF(MID(C1918,10,1)="D",2,1)&amp;RIGHT(C1918,2)</f>
        <v>Torre de anclaje, retención intermedia y terminal (15°) Tipo R2-3</v>
      </c>
      <c r="E1918" s="37" t="s">
        <v>2918</v>
      </c>
      <c r="F1918" s="38">
        <v>0</v>
      </c>
      <c r="G1918" s="39">
        <f>VLOOKUP(C1918,'[14]Resumen Peso'!$B$1:$D$65536,3,0)*$C$14</f>
        <v>11854.411731739709</v>
      </c>
      <c r="H1918" s="46"/>
      <c r="I1918" s="41"/>
      <c r="J1918" s="42">
        <f>+VLOOKUP(C1918,'[14]Resumen Peso'!$B$1:$D$65536,3,0)</f>
        <v>9096.1905259110699</v>
      </c>
    </row>
    <row r="1919" spans="1:10" x14ac:dyDescent="0.25">
      <c r="A1919" s="26"/>
      <c r="B1919" s="34">
        <f t="shared" si="29"/>
        <v>1903</v>
      </c>
      <c r="C1919" s="35" t="s">
        <v>1923</v>
      </c>
      <c r="D1919" s="36" t="str">
        <f>+"Torre de anclaje, retención intermedia y terminal (15°) Tipo R"&amp;IF(MID(C1919,3,3)="220","C",IF(MID(C1919,3,3)="138","S",""))&amp;IF(MID(C1919,10,1)="D",2,1)&amp;RIGHT(C1919,2)</f>
        <v>Torre de anclaje, retención intermedia y terminal (15°) Tipo R2±0</v>
      </c>
      <c r="E1919" s="37" t="s">
        <v>2918</v>
      </c>
      <c r="F1919" s="38">
        <v>0</v>
      </c>
      <c r="G1919" s="39">
        <f>VLOOKUP(C1919,'[14]Resumen Peso'!$B$1:$D$65536,3,0)*$C$14</f>
        <v>13215.620659687522</v>
      </c>
      <c r="H1919" s="46"/>
      <c r="I1919" s="41"/>
      <c r="J1919" s="42">
        <f>+VLOOKUP(C1919,'[14]Resumen Peso'!$B$1:$D$65536,3,0)</f>
        <v>10140.680630893054</v>
      </c>
    </row>
    <row r="1920" spans="1:10" x14ac:dyDescent="0.25">
      <c r="A1920" s="26"/>
      <c r="B1920" s="34">
        <f t="shared" si="29"/>
        <v>1904</v>
      </c>
      <c r="C1920" s="35" t="s">
        <v>1924</v>
      </c>
      <c r="D1920" s="36" t="str">
        <f>+"Torre de anclaje, retención intermedia y terminal (15°) Tipo R"&amp;IF(MID(C1920,3,3)="220","C",IF(MID(C1920,3,3)="138","S",""))&amp;IF(MID(C1920,10,1)="D",2,1)&amp;RIGHT(C1920,2)</f>
        <v>Torre de anclaje, retención intermedia y terminal (15°) Tipo R2+3</v>
      </c>
      <c r="E1920" s="37" t="s">
        <v>2918</v>
      </c>
      <c r="F1920" s="38">
        <v>0</v>
      </c>
      <c r="G1920" s="39">
        <f>VLOOKUP(C1920,'[14]Resumen Peso'!$B$1:$D$65536,3,0)*$C$14</f>
        <v>14576.829587635335</v>
      </c>
      <c r="H1920" s="46"/>
      <c r="I1920" s="41"/>
      <c r="J1920" s="42">
        <f>+VLOOKUP(C1920,'[14]Resumen Peso'!$B$1:$D$65536,3,0)</f>
        <v>11185.170735875037</v>
      </c>
    </row>
    <row r="1921" spans="1:10" x14ac:dyDescent="0.25">
      <c r="A1921" s="26"/>
      <c r="B1921" s="34">
        <f t="shared" si="29"/>
        <v>1905</v>
      </c>
      <c r="C1921" s="35" t="s">
        <v>1925</v>
      </c>
      <c r="D1921" s="36" t="str">
        <f>+"Torre de suspensión tipo S"&amp;IF(MID(C1921,3,3)="220","C",IF(MID(C1921,3,3)="138","S",""))&amp;IF(MID(C1921,10,1)="D",2,1)&amp;" (5°)Tipo S"&amp;IF(MID(C1921,3,3)="220","C",IF(MID(C1921,3,3)="138","S",""))&amp;IF(MID(C1921,10,1)="D",2,1)&amp;RIGHT(C1921,2)</f>
        <v>Torre de suspensión tipo S1 (5°)Tipo S1-6</v>
      </c>
      <c r="E1921" s="37" t="s">
        <v>2918</v>
      </c>
      <c r="F1921" s="38">
        <v>0</v>
      </c>
      <c r="G1921" s="39">
        <f>VLOOKUP(C1921,'[14]Resumen Peso'!$B$1:$D$65536,3,0)*$C$14</f>
        <v>2539.6598657537033</v>
      </c>
      <c r="H1921" s="46"/>
      <c r="I1921" s="41"/>
      <c r="J1921" s="42">
        <f>+VLOOKUP(C1921,'[14]Resumen Peso'!$B$1:$D$65536,3,0)</f>
        <v>1948.7453728347232</v>
      </c>
    </row>
    <row r="1922" spans="1:10" x14ac:dyDescent="0.25">
      <c r="A1922" s="26"/>
      <c r="B1922" s="34">
        <f t="shared" si="29"/>
        <v>1906</v>
      </c>
      <c r="C1922" s="35" t="s">
        <v>1926</v>
      </c>
      <c r="D1922" s="36" t="str">
        <f>+"Torre de suspensión tipo S"&amp;IF(MID(C1922,3,3)="220","C",IF(MID(C1922,3,3)="138","S",""))&amp;IF(MID(C1922,10,1)="D",2,1)&amp;" (5°)Tipo S"&amp;IF(MID(C1922,3,3)="220","C",IF(MID(C1922,3,3)="138","S",""))&amp;IF(MID(C1922,10,1)="D",2,1)&amp;RIGHT(C1922,2)</f>
        <v>Torre de suspensión tipo S1 (5°)Tipo S1-3</v>
      </c>
      <c r="E1922" s="37" t="s">
        <v>2918</v>
      </c>
      <c r="F1922" s="38">
        <v>0</v>
      </c>
      <c r="G1922" s="39">
        <f>VLOOKUP(C1922,'[14]Resumen Peso'!$B$1:$D$65536,3,0)*$C$14</f>
        <v>2905.736963520003</v>
      </c>
      <c r="H1922" s="46"/>
      <c r="I1922" s="41"/>
      <c r="J1922" s="42">
        <f>+VLOOKUP(C1922,'[14]Resumen Peso'!$B$1:$D$65536,3,0)</f>
        <v>2229.6456067568456</v>
      </c>
    </row>
    <row r="1923" spans="1:10" x14ac:dyDescent="0.25">
      <c r="A1923" s="26"/>
      <c r="B1923" s="34">
        <f t="shared" si="29"/>
        <v>1907</v>
      </c>
      <c r="C1923" s="35" t="s">
        <v>1927</v>
      </c>
      <c r="D1923" s="36" t="str">
        <f>+"Torre de suspensión tipo S"&amp;IF(MID(C1923,3,3)="220","C",IF(MID(C1923,3,3)="138","S",""))&amp;IF(MID(C1923,10,1)="D",2,1)&amp;" (5°)Tipo S"&amp;IF(MID(C1923,3,3)="220","C",IF(MID(C1923,3,3)="138","S",""))&amp;IF(MID(C1923,10,1)="D",2,1)&amp;RIGHT(C1923,2)</f>
        <v>Torre de suspensión tipo S1 (5°)Tipo S1±0</v>
      </c>
      <c r="E1923" s="37" t="s">
        <v>2918</v>
      </c>
      <c r="F1923" s="38">
        <v>0</v>
      </c>
      <c r="G1923" s="39">
        <f>VLOOKUP(C1923,'[14]Resumen Peso'!$B$1:$D$65536,3,0)*$C$14</f>
        <v>3268.5455157705314</v>
      </c>
      <c r="H1923" s="46"/>
      <c r="I1923" s="41"/>
      <c r="J1923" s="42">
        <f>+VLOOKUP(C1923,'[14]Resumen Peso'!$B$1:$D$65536,3,0)</f>
        <v>2508.0378028760915</v>
      </c>
    </row>
    <row r="1924" spans="1:10" x14ac:dyDescent="0.25">
      <c r="A1924" s="26"/>
      <c r="B1924" s="34">
        <f t="shared" si="29"/>
        <v>1908</v>
      </c>
      <c r="C1924" s="35" t="s">
        <v>1928</v>
      </c>
      <c r="D1924" s="36" t="str">
        <f>+"Torre de suspensión tipo S"&amp;IF(MID(C1924,3,3)="220","C",IF(MID(C1924,3,3)="138","S",""))&amp;IF(MID(C1924,10,1)="D",2,1)&amp;" (5°)Tipo S"&amp;IF(MID(C1924,3,3)="220","C",IF(MID(C1924,3,3)="138","S",""))&amp;IF(MID(C1924,10,1)="D",2,1)&amp;RIGHT(C1924,2)</f>
        <v>Torre de suspensión tipo S1 (5°)Tipo S1+3</v>
      </c>
      <c r="E1924" s="37" t="s">
        <v>2918</v>
      </c>
      <c r="F1924" s="38">
        <v>0</v>
      </c>
      <c r="G1924" s="39">
        <f>VLOOKUP(C1924,'[14]Resumen Peso'!$B$1:$D$65536,3,0)*$C$14</f>
        <v>3628.0855225052906</v>
      </c>
      <c r="H1924" s="46"/>
      <c r="I1924" s="41"/>
      <c r="J1924" s="42">
        <f>+VLOOKUP(C1924,'[14]Resumen Peso'!$B$1:$D$65536,3,0)</f>
        <v>2783.9219611924618</v>
      </c>
    </row>
    <row r="1925" spans="1:10" x14ac:dyDescent="0.25">
      <c r="A1925" s="26"/>
      <c r="B1925" s="34">
        <f t="shared" si="29"/>
        <v>1909</v>
      </c>
      <c r="C1925" s="35" t="s">
        <v>1929</v>
      </c>
      <c r="D1925" s="36" t="str">
        <f>+"Torre de suspensión tipo S"&amp;IF(MID(C1925,3,3)="220","C",IF(MID(C1925,3,3)="138","S",""))&amp;IF(MID(C1925,10,1)="D",2,1)&amp;" (5°)Tipo S"&amp;IF(MID(C1925,3,3)="220","C",IF(MID(C1925,3,3)="138","S",""))&amp;IF(MID(C1925,10,1)="D",2,1)&amp;RIGHT(C1925,2)</f>
        <v>Torre de suspensión tipo S1 (5°)Tipo S1+6</v>
      </c>
      <c r="E1925" s="37" t="s">
        <v>2918</v>
      </c>
      <c r="F1925" s="38">
        <v>0</v>
      </c>
      <c r="G1925" s="39">
        <f>VLOOKUP(C1925,'[14]Resumen Peso'!$B$1:$D$65536,3,0)*$C$14</f>
        <v>3987.6255292400483</v>
      </c>
      <c r="H1925" s="46"/>
      <c r="I1925" s="41"/>
      <c r="J1925" s="42">
        <f>+VLOOKUP(C1925,'[14]Resumen Peso'!$B$1:$D$65536,3,0)</f>
        <v>3059.8061195088317</v>
      </c>
    </row>
    <row r="1926" spans="1:10" x14ac:dyDescent="0.25">
      <c r="A1926" s="26"/>
      <c r="B1926" s="34">
        <f t="shared" si="29"/>
        <v>1910</v>
      </c>
      <c r="C1926" s="35" t="s">
        <v>1930</v>
      </c>
      <c r="D1926" s="36" t="str">
        <f>+"Torre de ángulo menor tipo A"&amp;IF(MID(C1926,3,3)="220","C",IF(MID(C1926,3,3)="138","S",""))&amp;IF(MID(C1926,10,1)="D",2,1)&amp;" (30°)Tipo A"&amp;IF(MID(C1926,3,3)="220","C",IF(MID(C1926,3,3)="138","S",""))&amp;IF(MID(C1926,10,1)="D",2,1)&amp;RIGHT(C1926,2)</f>
        <v>Torre de ángulo menor tipo A1 (30°)Tipo A1-3</v>
      </c>
      <c r="E1926" s="37" t="s">
        <v>2918</v>
      </c>
      <c r="F1926" s="38">
        <v>0</v>
      </c>
      <c r="G1926" s="39">
        <f>VLOOKUP(C1926,'[14]Resumen Peso'!$B$1:$D$65536,3,0)*$C$14</f>
        <v>4470.4485357386402</v>
      </c>
      <c r="H1926" s="46"/>
      <c r="I1926" s="41"/>
      <c r="J1926" s="42">
        <f>+VLOOKUP(C1926,'[14]Resumen Peso'!$B$1:$D$65536,3,0)</f>
        <v>3430.2884476740824</v>
      </c>
    </row>
    <row r="1927" spans="1:10" x14ac:dyDescent="0.25">
      <c r="A1927" s="26"/>
      <c r="B1927" s="34">
        <f t="shared" si="29"/>
        <v>1911</v>
      </c>
      <c r="C1927" s="35" t="s">
        <v>1931</v>
      </c>
      <c r="D1927" s="36" t="str">
        <f>+"Torre de ángulo menor tipo A"&amp;IF(MID(C1927,3,3)="220","C",IF(MID(C1927,3,3)="138","S",""))&amp;IF(MID(C1927,10,1)="D",2,1)&amp;" (30°)Tipo A"&amp;IF(MID(C1927,3,3)="220","C",IF(MID(C1927,3,3)="138","S",""))&amp;IF(MID(C1927,10,1)="D",2,1)&amp;RIGHT(C1927,2)</f>
        <v>Torre de ángulo menor tipo A1 (30°)Tipo A1±0</v>
      </c>
      <c r="E1927" s="37" t="s">
        <v>2918</v>
      </c>
      <c r="F1927" s="38">
        <v>0</v>
      </c>
      <c r="G1927" s="39">
        <f>VLOOKUP(C1927,'[14]Resumen Peso'!$B$1:$D$65536,3,0)*$C$14</f>
        <v>4961.6520929396665</v>
      </c>
      <c r="H1927" s="46"/>
      <c r="I1927" s="41"/>
      <c r="J1927" s="42">
        <f>+VLOOKUP(C1927,'[14]Resumen Peso'!$B$1:$D$65536,3,0)</f>
        <v>3807.2013847659068</v>
      </c>
    </row>
    <row r="1928" spans="1:10" x14ac:dyDescent="0.25">
      <c r="A1928" s="26"/>
      <c r="B1928" s="34">
        <f t="shared" si="29"/>
        <v>1912</v>
      </c>
      <c r="C1928" s="35" t="s">
        <v>1932</v>
      </c>
      <c r="D1928" s="36" t="str">
        <f>+"Torre de ángulo menor tipo A"&amp;IF(MID(C1928,3,3)="220","C",IF(MID(C1928,3,3)="138","S",""))&amp;IF(MID(C1928,10,1)="D",2,1)&amp;" (30°)Tipo A"&amp;IF(MID(C1928,3,3)="220","C",IF(MID(C1928,3,3)="138","S",""))&amp;IF(MID(C1928,10,1)="D",2,1)&amp;RIGHT(C1928,2)</f>
        <v>Torre de ángulo menor tipo A1 (30°)Tipo A1+3</v>
      </c>
      <c r="E1928" s="37" t="s">
        <v>2918</v>
      </c>
      <c r="F1928" s="38">
        <v>0</v>
      </c>
      <c r="G1928" s="39">
        <f>VLOOKUP(C1928,'[14]Resumen Peso'!$B$1:$D$65536,3,0)*$C$14</f>
        <v>5452.8556501406938</v>
      </c>
      <c r="H1928" s="46"/>
      <c r="I1928" s="41"/>
      <c r="J1928" s="42">
        <f>+VLOOKUP(C1928,'[14]Resumen Peso'!$B$1:$D$65536,3,0)</f>
        <v>4184.1143218577317</v>
      </c>
    </row>
    <row r="1929" spans="1:10" x14ac:dyDescent="0.25">
      <c r="A1929" s="26"/>
      <c r="B1929" s="34">
        <f t="shared" si="29"/>
        <v>1913</v>
      </c>
      <c r="C1929" s="35" t="s">
        <v>1933</v>
      </c>
      <c r="D1929" s="36" t="str">
        <f>+"Torre de ángulo mayor tipo B"&amp;IF(MID(C1929,3,3)="220","C",IF(MID(C1929,3,3)="138","S",""))&amp;IF(MID(C1929,10,1)="D",2,1)&amp;" (65°)Tipo B"&amp;IF(MID(C1929,3,3)="220","C",IF(MID(C1929,3,3)="138","S",""))&amp;IF(MID(C1929,10,1)="D",2,1)&amp;RIGHT(C1929,2)</f>
        <v>Torre de ángulo mayor tipo B1 (65°)Tipo B1-3</v>
      </c>
      <c r="E1929" s="37" t="s">
        <v>2918</v>
      </c>
      <c r="F1929" s="38">
        <v>0</v>
      </c>
      <c r="G1929" s="39">
        <f>VLOOKUP(C1929,'[14]Resumen Peso'!$B$1:$D$65536,3,0)*$C$14</f>
        <v>6032.8330865885973</v>
      </c>
      <c r="H1929" s="46"/>
      <c r="I1929" s="41"/>
      <c r="J1929" s="42">
        <f>+VLOOKUP(C1929,'[14]Resumen Peso'!$B$1:$D$65536,3,0)</f>
        <v>4629.1457061257879</v>
      </c>
    </row>
    <row r="1930" spans="1:10" x14ac:dyDescent="0.25">
      <c r="A1930" s="26"/>
      <c r="B1930" s="34">
        <f t="shared" si="29"/>
        <v>1914</v>
      </c>
      <c r="C1930" s="35" t="s">
        <v>1934</v>
      </c>
      <c r="D1930" s="36" t="str">
        <f>+"Torre de ángulo mayor tipo B"&amp;IF(MID(C1930,3,3)="220","C",IF(MID(C1930,3,3)="138","S",""))&amp;IF(MID(C1930,10,1)="D",2,1)&amp;" (65°)Tipo B"&amp;IF(MID(C1930,3,3)="220","C",IF(MID(C1930,3,3)="138","S",""))&amp;IF(MID(C1930,10,1)="D",2,1)&amp;RIGHT(C1930,2)</f>
        <v>Torre de ángulo mayor tipo B1 (65°)Tipo B1±0</v>
      </c>
      <c r="E1930" s="37" t="s">
        <v>2918</v>
      </c>
      <c r="F1930" s="38">
        <v>0</v>
      </c>
      <c r="G1930" s="39">
        <f>VLOOKUP(C1930,'[14]Resumen Peso'!$B$1:$D$65536,3,0)*$C$14</f>
        <v>6718.0769338403088</v>
      </c>
      <c r="H1930" s="46"/>
      <c r="I1930" s="41"/>
      <c r="J1930" s="42">
        <f>+VLOOKUP(C1930,'[14]Resumen Peso'!$B$1:$D$65536,3,0)</f>
        <v>5154.9506749730381</v>
      </c>
    </row>
    <row r="1931" spans="1:10" x14ac:dyDescent="0.25">
      <c r="A1931" s="26"/>
      <c r="B1931" s="34">
        <f t="shared" si="29"/>
        <v>1915</v>
      </c>
      <c r="C1931" s="35" t="s">
        <v>1935</v>
      </c>
      <c r="D1931" s="36" t="str">
        <f>+"Torre de ángulo mayor tipo B"&amp;IF(MID(C1931,3,3)="220","C",IF(MID(C1931,3,3)="138","S",""))&amp;IF(MID(C1931,10,1)="D",2,1)&amp;" (65°)Tipo B"&amp;IF(MID(C1931,3,3)="220","C",IF(MID(C1931,3,3)="138","S",""))&amp;IF(MID(C1931,10,1)="D",2,1)&amp;RIGHT(C1931,2)</f>
        <v>Torre de ángulo mayor tipo B1 (65°)Tipo B1+3</v>
      </c>
      <c r="E1931" s="37" t="s">
        <v>2918</v>
      </c>
      <c r="F1931" s="38">
        <v>0</v>
      </c>
      <c r="G1931" s="39">
        <f>VLOOKUP(C1931,'[14]Resumen Peso'!$B$1:$D$65536,3,0)*$C$14</f>
        <v>7524.2461659011469</v>
      </c>
      <c r="H1931" s="46"/>
      <c r="I1931" s="41"/>
      <c r="J1931" s="42">
        <f>+VLOOKUP(C1931,'[14]Resumen Peso'!$B$1:$D$65536,3,0)</f>
        <v>5773.5447559698032</v>
      </c>
    </row>
    <row r="1932" spans="1:10" x14ac:dyDescent="0.25">
      <c r="A1932" s="26"/>
      <c r="B1932" s="34">
        <f t="shared" si="29"/>
        <v>1916</v>
      </c>
      <c r="C1932" s="35" t="s">
        <v>1936</v>
      </c>
      <c r="D1932" s="36" t="str">
        <f>+"Torre de anclaje, retención intermedia y terminal (15°) Tipo R"&amp;IF(MID(C1932,3,3)="220","C",IF(MID(C1932,3,3)="138","S",""))&amp;IF(MID(C1932,10,1)="D",2,1)&amp;RIGHT(C1932,2)</f>
        <v>Torre de anclaje, retención intermedia y terminal (15°) Tipo R1-3</v>
      </c>
      <c r="E1932" s="37" t="s">
        <v>2918</v>
      </c>
      <c r="F1932" s="38">
        <v>0</v>
      </c>
      <c r="G1932" s="39">
        <f>VLOOKUP(C1932,'[14]Resumen Peso'!$B$1:$D$65536,3,0)*$C$14</f>
        <v>7767.6622474449814</v>
      </c>
      <c r="H1932" s="46"/>
      <c r="I1932" s="41"/>
      <c r="J1932" s="42">
        <f>+VLOOKUP(C1932,'[14]Resumen Peso'!$B$1:$D$65536,3,0)</f>
        <v>5960.3240837761005</v>
      </c>
    </row>
    <row r="1933" spans="1:10" x14ac:dyDescent="0.25">
      <c r="A1933" s="26"/>
      <c r="B1933" s="34">
        <f t="shared" si="29"/>
        <v>1917</v>
      </c>
      <c r="C1933" s="35" t="s">
        <v>1937</v>
      </c>
      <c r="D1933" s="36" t="str">
        <f>+"Torre de anclaje, retención intermedia y terminal (15°) Tipo R"&amp;IF(MID(C1933,3,3)="220","C",IF(MID(C1933,3,3)="138","S",""))&amp;IF(MID(C1933,10,1)="D",2,1)&amp;RIGHT(C1933,2)</f>
        <v>Torre de anclaje, retención intermedia y terminal (15°) Tipo R1±0</v>
      </c>
      <c r="E1933" s="37" t="s">
        <v>2918</v>
      </c>
      <c r="F1933" s="38">
        <v>0</v>
      </c>
      <c r="G1933" s="39">
        <f>VLOOKUP(C1933,'[14]Resumen Peso'!$B$1:$D$65536,3,0)*$C$14</f>
        <v>8659.6011677201586</v>
      </c>
      <c r="H1933" s="46"/>
      <c r="I1933" s="41"/>
      <c r="J1933" s="42">
        <f>+VLOOKUP(C1933,'[14]Resumen Peso'!$B$1:$D$65536,3,0)</f>
        <v>6644.7314200402461</v>
      </c>
    </row>
    <row r="1934" spans="1:10" x14ac:dyDescent="0.25">
      <c r="A1934" s="26"/>
      <c r="B1934" s="34">
        <f t="shared" si="29"/>
        <v>1918</v>
      </c>
      <c r="C1934" s="35" t="s">
        <v>1938</v>
      </c>
      <c r="D1934" s="36" t="str">
        <f>+"Torre de anclaje, retención intermedia y terminal (15°) Tipo R"&amp;IF(MID(C1934,3,3)="220","C",IF(MID(C1934,3,3)="138","S",""))&amp;IF(MID(C1934,10,1)="D",2,1)&amp;RIGHT(C1934,2)</f>
        <v>Torre de anclaje, retención intermedia y terminal (15°) Tipo R1+3</v>
      </c>
      <c r="E1934" s="37" t="s">
        <v>2918</v>
      </c>
      <c r="F1934" s="38">
        <v>0</v>
      </c>
      <c r="G1934" s="39">
        <f>VLOOKUP(C1934,'[14]Resumen Peso'!$B$1:$D$65536,3,0)*$C$14</f>
        <v>9551.5400879953359</v>
      </c>
      <c r="H1934" s="46"/>
      <c r="I1934" s="41"/>
      <c r="J1934" s="42">
        <f>+VLOOKUP(C1934,'[14]Resumen Peso'!$B$1:$D$65536,3,0)</f>
        <v>7329.1387563043918</v>
      </c>
    </row>
    <row r="1935" spans="1:10" x14ac:dyDescent="0.25">
      <c r="A1935" s="26"/>
      <c r="B1935" s="34">
        <f t="shared" si="29"/>
        <v>1919</v>
      </c>
      <c r="C1935" s="35" t="s">
        <v>1939</v>
      </c>
      <c r="D1935" s="36" t="str">
        <f>+"Torre de suspensión tipo S"&amp;IF(MID(C1935,3,3)="220","C",IF(MID(C1935,3,3)="138","S",""))&amp;IF(MID(C1935,10,1)="D",2,1)&amp;" (5°)Tipo S"&amp;IF(MID(C1935,3,3)="220","C",IF(MID(C1935,3,3)="138","S",""))&amp;IF(MID(C1935,10,1)="D",2,1)&amp;RIGHT(C1935,2)</f>
        <v>Torre de suspensión tipo S1 (5°)Tipo S1-6</v>
      </c>
      <c r="E1935" s="37" t="s">
        <v>2918</v>
      </c>
      <c r="F1935" s="38">
        <v>0</v>
      </c>
      <c r="G1935" s="39">
        <f>VLOOKUP(C1935,'[14]Resumen Peso'!$B$1:$D$65536,3,0)*$C$14</f>
        <v>3254.8015381075529</v>
      </c>
      <c r="H1935" s="46"/>
      <c r="I1935" s="41"/>
      <c r="J1935" s="42">
        <f>+VLOOKUP(C1935,'[14]Resumen Peso'!$B$1:$D$65536,3,0)</f>
        <v>2497.4917005274115</v>
      </c>
    </row>
    <row r="1936" spans="1:10" x14ac:dyDescent="0.25">
      <c r="A1936" s="26"/>
      <c r="B1936" s="34">
        <f t="shared" si="29"/>
        <v>1920</v>
      </c>
      <c r="C1936" s="35" t="s">
        <v>1940</v>
      </c>
      <c r="D1936" s="36" t="str">
        <f>+"Torre de suspensión tipo S"&amp;IF(MID(C1936,3,3)="220","C",IF(MID(C1936,3,3)="138","S",""))&amp;IF(MID(C1936,10,1)="D",2,1)&amp;" (5°)Tipo S"&amp;IF(MID(C1936,3,3)="220","C",IF(MID(C1936,3,3)="138","S",""))&amp;IF(MID(C1936,10,1)="D",2,1)&amp;RIGHT(C1936,2)</f>
        <v>Torre de suspensión tipo S1 (5°)Tipo S1-3</v>
      </c>
      <c r="E1936" s="37" t="s">
        <v>2918</v>
      </c>
      <c r="F1936" s="38">
        <v>0</v>
      </c>
      <c r="G1936" s="39">
        <f>VLOOKUP(C1936,'[14]Resumen Peso'!$B$1:$D$65536,3,0)*$C$14</f>
        <v>3723.9621201771097</v>
      </c>
      <c r="H1936" s="46"/>
      <c r="I1936" s="41"/>
      <c r="J1936" s="42">
        <f>+VLOOKUP(C1936,'[14]Resumen Peso'!$B$1:$D$65536,3,0)</f>
        <v>2857.4905042070382</v>
      </c>
    </row>
    <row r="1937" spans="1:10" x14ac:dyDescent="0.25">
      <c r="A1937" s="26"/>
      <c r="B1937" s="34">
        <f t="shared" si="29"/>
        <v>1921</v>
      </c>
      <c r="C1937" s="35" t="s">
        <v>1941</v>
      </c>
      <c r="D1937" s="36" t="str">
        <f>+"Torre de suspensión tipo S"&amp;IF(MID(C1937,3,3)="220","C",IF(MID(C1937,3,3)="138","S",""))&amp;IF(MID(C1937,10,1)="D",2,1)&amp;" (5°)Tipo S"&amp;IF(MID(C1937,3,3)="220","C",IF(MID(C1937,3,3)="138","S",""))&amp;IF(MID(C1937,10,1)="D",2,1)&amp;RIGHT(C1937,2)</f>
        <v>Torre de suspensión tipo S1 (5°)Tipo S1±0</v>
      </c>
      <c r="E1937" s="37" t="s">
        <v>2918</v>
      </c>
      <c r="F1937" s="38">
        <v>0</v>
      </c>
      <c r="G1937" s="39">
        <f>VLOOKUP(C1937,'[14]Resumen Peso'!$B$1:$D$65536,3,0)*$C$14</f>
        <v>4188.9337684781885</v>
      </c>
      <c r="H1937" s="46"/>
      <c r="I1937" s="41"/>
      <c r="J1937" s="42">
        <f>+VLOOKUP(C1937,'[14]Resumen Peso'!$B$1:$D$65536,3,0)</f>
        <v>3214.2750328538114</v>
      </c>
    </row>
    <row r="1938" spans="1:10" x14ac:dyDescent="0.25">
      <c r="A1938" s="26"/>
      <c r="B1938" s="34">
        <f t="shared" ref="B1938:B2001" si="30">1+B1937</f>
        <v>1922</v>
      </c>
      <c r="C1938" s="35" t="s">
        <v>1942</v>
      </c>
      <c r="D1938" s="36" t="str">
        <f>+"Torre de suspensión tipo S"&amp;IF(MID(C1938,3,3)="220","C",IF(MID(C1938,3,3)="138","S",""))&amp;IF(MID(C1938,10,1)="D",2,1)&amp;" (5°)Tipo S"&amp;IF(MID(C1938,3,3)="220","C",IF(MID(C1938,3,3)="138","S",""))&amp;IF(MID(C1938,10,1)="D",2,1)&amp;RIGHT(C1938,2)</f>
        <v>Torre de suspensión tipo S1 (5°)Tipo S1+3</v>
      </c>
      <c r="E1938" s="37" t="s">
        <v>2918</v>
      </c>
      <c r="F1938" s="38">
        <v>0</v>
      </c>
      <c r="G1938" s="39">
        <f>VLOOKUP(C1938,'[14]Resumen Peso'!$B$1:$D$65536,3,0)*$C$14</f>
        <v>4649.7164830107904</v>
      </c>
      <c r="H1938" s="46"/>
      <c r="I1938" s="41"/>
      <c r="J1938" s="42">
        <f>+VLOOKUP(C1938,'[14]Resumen Peso'!$B$1:$D$65536,3,0)</f>
        <v>3567.8452864677311</v>
      </c>
    </row>
    <row r="1939" spans="1:10" x14ac:dyDescent="0.25">
      <c r="A1939" s="26"/>
      <c r="B1939" s="34">
        <f t="shared" si="30"/>
        <v>1923</v>
      </c>
      <c r="C1939" s="35" t="s">
        <v>1943</v>
      </c>
      <c r="D1939" s="36" t="str">
        <f>+"Torre de suspensión tipo S"&amp;IF(MID(C1939,3,3)="220","C",IF(MID(C1939,3,3)="138","S",""))&amp;IF(MID(C1939,10,1)="D",2,1)&amp;" (5°)Tipo S"&amp;IF(MID(C1939,3,3)="220","C",IF(MID(C1939,3,3)="138","S",""))&amp;IF(MID(C1939,10,1)="D",2,1)&amp;RIGHT(C1939,2)</f>
        <v>Torre de suspensión tipo S1 (5°)Tipo S1+6</v>
      </c>
      <c r="E1939" s="37" t="s">
        <v>2918</v>
      </c>
      <c r="F1939" s="38">
        <v>0</v>
      </c>
      <c r="G1939" s="39">
        <f>VLOOKUP(C1939,'[14]Resumen Peso'!$B$1:$D$65536,3,0)*$C$14</f>
        <v>5110.4991975433904</v>
      </c>
      <c r="H1939" s="46"/>
      <c r="I1939" s="41"/>
      <c r="J1939" s="42">
        <f>+VLOOKUP(C1939,'[14]Resumen Peso'!$B$1:$D$65536,3,0)</f>
        <v>3921.4155400816499</v>
      </c>
    </row>
    <row r="1940" spans="1:10" x14ac:dyDescent="0.25">
      <c r="A1940" s="26"/>
      <c r="B1940" s="34">
        <f t="shared" si="30"/>
        <v>1924</v>
      </c>
      <c r="C1940" s="35" t="s">
        <v>1944</v>
      </c>
      <c r="D1940" s="36" t="str">
        <f>+"Torre de ángulo menor tipo A"&amp;IF(MID(C1940,3,3)="220","C",IF(MID(C1940,3,3)="138","S",""))&amp;IF(MID(C1940,10,1)="D",2,1)&amp;" (30°)Tipo A"&amp;IF(MID(C1940,3,3)="220","C",IF(MID(C1940,3,3)="138","S",""))&amp;IF(MID(C1940,10,1)="D",2,1)&amp;RIGHT(C1940,2)</f>
        <v>Torre de ángulo menor tipo A1 (30°)Tipo A1-3</v>
      </c>
      <c r="E1940" s="37" t="s">
        <v>2918</v>
      </c>
      <c r="F1940" s="38">
        <v>0</v>
      </c>
      <c r="G1940" s="39">
        <f>VLOOKUP(C1940,'[14]Resumen Peso'!$B$1:$D$65536,3,0)*$C$14</f>
        <v>5729.2801159554519</v>
      </c>
      <c r="H1940" s="46"/>
      <c r="I1940" s="41"/>
      <c r="J1940" s="42">
        <f>+VLOOKUP(C1940,'[14]Resumen Peso'!$B$1:$D$65536,3,0)</f>
        <v>4396.2218193847493</v>
      </c>
    </row>
    <row r="1941" spans="1:10" x14ac:dyDescent="0.25">
      <c r="A1941" s="26"/>
      <c r="B1941" s="34">
        <f t="shared" si="30"/>
        <v>1925</v>
      </c>
      <c r="C1941" s="35" t="s">
        <v>1945</v>
      </c>
      <c r="D1941" s="36" t="str">
        <f>+"Torre de ángulo menor tipo A"&amp;IF(MID(C1941,3,3)="220","C",IF(MID(C1941,3,3)="138","S",""))&amp;IF(MID(C1941,10,1)="D",2,1)&amp;" (30°)Tipo A"&amp;IF(MID(C1941,3,3)="220","C",IF(MID(C1941,3,3)="138","S",""))&amp;IF(MID(C1941,10,1)="D",2,1)&amp;RIGHT(C1941,2)</f>
        <v>Torre de ángulo menor tipo A1 (30°)Tipo A1±0</v>
      </c>
      <c r="E1941" s="37" t="s">
        <v>2918</v>
      </c>
      <c r="F1941" s="38">
        <v>0</v>
      </c>
      <c r="G1941" s="39">
        <f>VLOOKUP(C1941,'[14]Resumen Peso'!$B$1:$D$65536,3,0)*$C$14</f>
        <v>6358.8014605498902</v>
      </c>
      <c r="H1941" s="46"/>
      <c r="I1941" s="41"/>
      <c r="J1941" s="42">
        <f>+VLOOKUP(C1941,'[14]Resumen Peso'!$B$1:$D$65536,3,0)</f>
        <v>4879.2694998720854</v>
      </c>
    </row>
    <row r="1942" spans="1:10" x14ac:dyDescent="0.25">
      <c r="A1942" s="26"/>
      <c r="B1942" s="34">
        <f t="shared" si="30"/>
        <v>1926</v>
      </c>
      <c r="C1942" s="35" t="s">
        <v>1946</v>
      </c>
      <c r="D1942" s="36" t="str">
        <f>+"Torre de ángulo menor tipo A"&amp;IF(MID(C1942,3,3)="220","C",IF(MID(C1942,3,3)="138","S",""))&amp;IF(MID(C1942,10,1)="D",2,1)&amp;" (30°)Tipo A"&amp;IF(MID(C1942,3,3)="220","C",IF(MID(C1942,3,3)="138","S",""))&amp;IF(MID(C1942,10,1)="D",2,1)&amp;RIGHT(C1942,2)</f>
        <v>Torre de ángulo menor tipo A1 (30°)Tipo A1+3</v>
      </c>
      <c r="E1942" s="37" t="s">
        <v>2918</v>
      </c>
      <c r="F1942" s="38">
        <v>0</v>
      </c>
      <c r="G1942" s="39">
        <f>VLOOKUP(C1942,'[14]Resumen Peso'!$B$1:$D$65536,3,0)*$C$14</f>
        <v>6988.3228051443293</v>
      </c>
      <c r="H1942" s="46"/>
      <c r="I1942" s="41"/>
      <c r="J1942" s="42">
        <f>+VLOOKUP(C1942,'[14]Resumen Peso'!$B$1:$D$65536,3,0)</f>
        <v>5362.3171803594214</v>
      </c>
    </row>
    <row r="1943" spans="1:10" x14ac:dyDescent="0.25">
      <c r="A1943" s="26"/>
      <c r="B1943" s="34">
        <f t="shared" si="30"/>
        <v>1927</v>
      </c>
      <c r="C1943" s="35" t="s">
        <v>1947</v>
      </c>
      <c r="D1943" s="36" t="str">
        <f>+"Torre de ángulo mayor tipo B"&amp;IF(MID(C1943,3,3)="220","C",IF(MID(C1943,3,3)="138","S",""))&amp;IF(MID(C1943,10,1)="D",2,1)&amp;" (65°)Tipo B"&amp;IF(MID(C1943,3,3)="220","C",IF(MID(C1943,3,3)="138","S",""))&amp;IF(MID(C1943,10,1)="D",2,1)&amp;RIGHT(C1943,2)</f>
        <v>Torre de ángulo mayor tipo B1 (65°)Tipo B1-3</v>
      </c>
      <c r="E1943" s="37" t="s">
        <v>2918</v>
      </c>
      <c r="F1943" s="38">
        <v>0</v>
      </c>
      <c r="G1943" s="39">
        <f>VLOOKUP(C1943,'[14]Resumen Peso'!$B$1:$D$65536,3,0)*$C$14</f>
        <v>7731.6158254709271</v>
      </c>
      <c r="H1943" s="46"/>
      <c r="I1943" s="41"/>
      <c r="J1943" s="42">
        <f>+VLOOKUP(C1943,'[14]Resumen Peso'!$B$1:$D$65536,3,0)</f>
        <v>5932.6647507384696</v>
      </c>
    </row>
    <row r="1944" spans="1:10" x14ac:dyDescent="0.25">
      <c r="A1944" s="26"/>
      <c r="B1944" s="34">
        <f t="shared" si="30"/>
        <v>1928</v>
      </c>
      <c r="C1944" s="35" t="s">
        <v>1948</v>
      </c>
      <c r="D1944" s="36" t="str">
        <f>+"Torre de ángulo mayor tipo B"&amp;IF(MID(C1944,3,3)="220","C",IF(MID(C1944,3,3)="138","S",""))&amp;IF(MID(C1944,10,1)="D",2,1)&amp;" (65°)Tipo B"&amp;IF(MID(C1944,3,3)="220","C",IF(MID(C1944,3,3)="138","S",""))&amp;IF(MID(C1944,10,1)="D",2,1)&amp;RIGHT(C1944,2)</f>
        <v>Torre de ángulo mayor tipo B1 (65°)Tipo B1±0</v>
      </c>
      <c r="E1944" s="37" t="s">
        <v>2918</v>
      </c>
      <c r="F1944" s="38">
        <v>0</v>
      </c>
      <c r="G1944" s="39">
        <f>VLOOKUP(C1944,'[14]Resumen Peso'!$B$1:$D$65536,3,0)*$C$14</f>
        <v>8609.8171775845512</v>
      </c>
      <c r="H1944" s="46"/>
      <c r="I1944" s="41"/>
      <c r="J1944" s="42">
        <f>+VLOOKUP(C1944,'[14]Resumen Peso'!$B$1:$D$65536,3,0)</f>
        <v>6606.5309028268039</v>
      </c>
    </row>
    <row r="1945" spans="1:10" x14ac:dyDescent="0.25">
      <c r="A1945" s="26"/>
      <c r="B1945" s="34">
        <f t="shared" si="30"/>
        <v>1929</v>
      </c>
      <c r="C1945" s="35" t="s">
        <v>1949</v>
      </c>
      <c r="D1945" s="36" t="str">
        <f>+"Torre de ángulo mayor tipo B"&amp;IF(MID(C1945,3,3)="220","C",IF(MID(C1945,3,3)="138","S",""))&amp;IF(MID(C1945,10,1)="D",2,1)&amp;" (65°)Tipo B"&amp;IF(MID(C1945,3,3)="220","C",IF(MID(C1945,3,3)="138","S",""))&amp;IF(MID(C1945,10,1)="D",2,1)&amp;RIGHT(C1945,2)</f>
        <v>Torre de ángulo mayor tipo B1 (65°)Tipo B1+3</v>
      </c>
      <c r="E1945" s="37" t="s">
        <v>2918</v>
      </c>
      <c r="F1945" s="38">
        <v>0</v>
      </c>
      <c r="G1945" s="39">
        <f>VLOOKUP(C1945,'[14]Resumen Peso'!$B$1:$D$65536,3,0)*$C$14</f>
        <v>9642.9952388946986</v>
      </c>
      <c r="H1945" s="46"/>
      <c r="I1945" s="41"/>
      <c r="J1945" s="42">
        <f>+VLOOKUP(C1945,'[14]Resumen Peso'!$B$1:$D$65536,3,0)</f>
        <v>7399.3146111660208</v>
      </c>
    </row>
    <row r="1946" spans="1:10" x14ac:dyDescent="0.25">
      <c r="A1946" s="26"/>
      <c r="B1946" s="34">
        <f t="shared" si="30"/>
        <v>1930</v>
      </c>
      <c r="C1946" s="35" t="s">
        <v>1950</v>
      </c>
      <c r="D1946" s="36" t="str">
        <f>+"Torre de anclaje, retención intermedia y terminal (15°) Tipo R"&amp;IF(MID(C1946,3,3)="220","C",IF(MID(C1946,3,3)="138","S",""))&amp;IF(MID(C1946,10,1)="D",2,1)&amp;RIGHT(C1946,2)</f>
        <v>Torre de anclaje, retención intermedia y terminal (15°) Tipo R1-3</v>
      </c>
      <c r="E1946" s="37" t="s">
        <v>2918</v>
      </c>
      <c r="F1946" s="38">
        <v>0</v>
      </c>
      <c r="G1946" s="39">
        <f>VLOOKUP(C1946,'[14]Resumen Peso'!$B$1:$D$65536,3,0)*$C$14</f>
        <v>9954.9547446901179</v>
      </c>
      <c r="H1946" s="46"/>
      <c r="I1946" s="41"/>
      <c r="J1946" s="42">
        <f>+VLOOKUP(C1946,'[14]Resumen Peso'!$B$1:$D$65536,3,0)</f>
        <v>7638.6890453681435</v>
      </c>
    </row>
    <row r="1947" spans="1:10" x14ac:dyDescent="0.25">
      <c r="A1947" s="26"/>
      <c r="B1947" s="34">
        <f t="shared" si="30"/>
        <v>1931</v>
      </c>
      <c r="C1947" s="35" t="s">
        <v>1951</v>
      </c>
      <c r="D1947" s="36" t="str">
        <f>+"Torre de anclaje, retención intermedia y terminal (15°) Tipo R"&amp;IF(MID(C1947,3,3)="220","C",IF(MID(C1947,3,3)="138","S",""))&amp;IF(MID(C1947,10,1)="D",2,1)&amp;RIGHT(C1947,2)</f>
        <v>Torre de anclaje, retención intermedia y terminal (15°) Tipo R1±0</v>
      </c>
      <c r="E1947" s="37" t="s">
        <v>2918</v>
      </c>
      <c r="F1947" s="38">
        <v>0</v>
      </c>
      <c r="G1947" s="39">
        <f>VLOOKUP(C1947,'[14]Resumen Peso'!$B$1:$D$65536,3,0)*$C$14</f>
        <v>11098.054341906487</v>
      </c>
      <c r="H1947" s="46"/>
      <c r="I1947" s="41"/>
      <c r="J1947" s="42">
        <f>+VLOOKUP(C1947,'[14]Resumen Peso'!$B$1:$D$65536,3,0)</f>
        <v>8515.8183337437495</v>
      </c>
    </row>
    <row r="1948" spans="1:10" x14ac:dyDescent="0.25">
      <c r="A1948" s="26"/>
      <c r="B1948" s="34">
        <f t="shared" si="30"/>
        <v>1932</v>
      </c>
      <c r="C1948" s="35" t="s">
        <v>1952</v>
      </c>
      <c r="D1948" s="36" t="str">
        <f>+"Torre de anclaje, retención intermedia y terminal (15°) Tipo R"&amp;IF(MID(C1948,3,3)="220","C",IF(MID(C1948,3,3)="138","S",""))&amp;IF(MID(C1948,10,1)="D",2,1)&amp;RIGHT(C1948,2)</f>
        <v>Torre de anclaje, retención intermedia y terminal (15°) Tipo R1+3</v>
      </c>
      <c r="E1948" s="37" t="s">
        <v>2918</v>
      </c>
      <c r="F1948" s="38">
        <v>0</v>
      </c>
      <c r="G1948" s="39">
        <f>VLOOKUP(C1948,'[14]Resumen Peso'!$B$1:$D$65536,3,0)*$C$14</f>
        <v>12241.153939122856</v>
      </c>
      <c r="H1948" s="46"/>
      <c r="I1948" s="41"/>
      <c r="J1948" s="42">
        <f>+VLOOKUP(C1948,'[14]Resumen Peso'!$B$1:$D$65536,3,0)</f>
        <v>9392.9476221193563</v>
      </c>
    </row>
    <row r="1949" spans="1:10" x14ac:dyDescent="0.25">
      <c r="A1949" s="26"/>
      <c r="B1949" s="34">
        <f t="shared" si="30"/>
        <v>1933</v>
      </c>
      <c r="C1949" s="35" t="s">
        <v>1953</v>
      </c>
      <c r="D1949" s="36" t="str">
        <f>+"Torre de suspensión tipo S"&amp;IF(MID(C1949,3,3)="220","C",IF(MID(C1949,3,3)="138","S",""))&amp;IF(MID(C1949,10,1)="D",2,1)&amp;" (5°)Tipo S"&amp;IF(MID(C1949,3,3)="220","C",IF(MID(C1949,3,3)="138","S",""))&amp;IF(MID(C1949,10,1)="D",2,1)&amp;RIGHT(C1949,2)</f>
        <v>Torre de suspensión tipo S1 (5°)Tipo S1-6</v>
      </c>
      <c r="E1949" s="37" t="s">
        <v>2918</v>
      </c>
      <c r="F1949" s="38">
        <v>0</v>
      </c>
      <c r="G1949" s="39">
        <f>VLOOKUP(C1949,'[14]Resumen Peso'!$B$1:$D$65536,3,0)*$C$14</f>
        <v>2795.2167300439996</v>
      </c>
      <c r="H1949" s="46"/>
      <c r="I1949" s="41"/>
      <c r="J1949" s="42">
        <f>+VLOOKUP(C1949,'[14]Resumen Peso'!$B$1:$D$65536,3,0)</f>
        <v>2144.8406309034917</v>
      </c>
    </row>
    <row r="1950" spans="1:10" x14ac:dyDescent="0.25">
      <c r="A1950" s="26"/>
      <c r="B1950" s="34">
        <f t="shared" si="30"/>
        <v>1934</v>
      </c>
      <c r="C1950" s="35" t="s">
        <v>1954</v>
      </c>
      <c r="D1950" s="36" t="str">
        <f>+"Torre de suspensión tipo S"&amp;IF(MID(C1950,3,3)="220","C",IF(MID(C1950,3,3)="138","S",""))&amp;IF(MID(C1950,10,1)="D",2,1)&amp;" (5°)Tipo S"&amp;IF(MID(C1950,3,3)="220","C",IF(MID(C1950,3,3)="138","S",""))&amp;IF(MID(C1950,10,1)="D",2,1)&amp;RIGHT(C1950,2)</f>
        <v>Torre de suspensión tipo S1 (5°)Tipo S1-3</v>
      </c>
      <c r="E1950" s="37" t="s">
        <v>2918</v>
      </c>
      <c r="F1950" s="38">
        <v>0</v>
      </c>
      <c r="G1950" s="39">
        <f>VLOOKUP(C1950,'[14]Resumen Peso'!$B$1:$D$65536,3,0)*$C$14</f>
        <v>3198.130853293585</v>
      </c>
      <c r="H1950" s="46"/>
      <c r="I1950" s="41"/>
      <c r="J1950" s="42">
        <f>+VLOOKUP(C1950,'[14]Resumen Peso'!$B$1:$D$65536,3,0)</f>
        <v>2454.0068479706615</v>
      </c>
    </row>
    <row r="1951" spans="1:10" x14ac:dyDescent="0.25">
      <c r="A1951" s="26"/>
      <c r="B1951" s="34">
        <f t="shared" si="30"/>
        <v>1935</v>
      </c>
      <c r="C1951" s="35" t="s">
        <v>1955</v>
      </c>
      <c r="D1951" s="36" t="str">
        <f>+"Torre de suspensión tipo S"&amp;IF(MID(C1951,3,3)="220","C",IF(MID(C1951,3,3)="138","S",""))&amp;IF(MID(C1951,10,1)="D",2,1)&amp;" (5°)Tipo S"&amp;IF(MID(C1951,3,3)="220","C",IF(MID(C1951,3,3)="138","S",""))&amp;IF(MID(C1951,10,1)="D",2,1)&amp;RIGHT(C1951,2)</f>
        <v>Torre de suspensión tipo S1 (5°)Tipo S1±0</v>
      </c>
      <c r="E1951" s="37" t="s">
        <v>2918</v>
      </c>
      <c r="F1951" s="38">
        <v>0</v>
      </c>
      <c r="G1951" s="39">
        <f>VLOOKUP(C1951,'[14]Resumen Peso'!$B$1:$D$65536,3,0)*$C$14</f>
        <v>3597.4475290141563</v>
      </c>
      <c r="H1951" s="46"/>
      <c r="I1951" s="41"/>
      <c r="J1951" s="42">
        <f>+VLOOKUP(C1951,'[14]Resumen Peso'!$B$1:$D$65536,3,0)</f>
        <v>2760.4126523854461</v>
      </c>
    </row>
    <row r="1952" spans="1:10" x14ac:dyDescent="0.25">
      <c r="A1952" s="26"/>
      <c r="B1952" s="34">
        <f t="shared" si="30"/>
        <v>1936</v>
      </c>
      <c r="C1952" s="35" t="s">
        <v>1956</v>
      </c>
      <c r="D1952" s="36" t="str">
        <f>+"Torre de suspensión tipo S"&amp;IF(MID(C1952,3,3)="220","C",IF(MID(C1952,3,3)="138","S",""))&amp;IF(MID(C1952,10,1)="D",2,1)&amp;" (5°)Tipo S"&amp;IF(MID(C1952,3,3)="220","C",IF(MID(C1952,3,3)="138","S",""))&amp;IF(MID(C1952,10,1)="D",2,1)&amp;RIGHT(C1952,2)</f>
        <v>Torre de suspensión tipo S1 (5°)Tipo S1+3</v>
      </c>
      <c r="E1952" s="37" t="s">
        <v>2918</v>
      </c>
      <c r="F1952" s="38">
        <v>0</v>
      </c>
      <c r="G1952" s="39">
        <f>VLOOKUP(C1952,'[14]Resumen Peso'!$B$1:$D$65536,3,0)*$C$14</f>
        <v>3993.166757205714</v>
      </c>
      <c r="H1952" s="46"/>
      <c r="I1952" s="41"/>
      <c r="J1952" s="42">
        <f>+VLOOKUP(C1952,'[14]Resumen Peso'!$B$1:$D$65536,3,0)</f>
        <v>3064.0580441478455</v>
      </c>
    </row>
    <row r="1953" spans="1:10" x14ac:dyDescent="0.25">
      <c r="A1953" s="26"/>
      <c r="B1953" s="34">
        <f t="shared" si="30"/>
        <v>1937</v>
      </c>
      <c r="C1953" s="35" t="s">
        <v>1957</v>
      </c>
      <c r="D1953" s="36" t="str">
        <f>+"Torre de suspensión tipo S"&amp;IF(MID(C1953,3,3)="220","C",IF(MID(C1953,3,3)="138","S",""))&amp;IF(MID(C1953,10,1)="D",2,1)&amp;" (5°)Tipo S"&amp;IF(MID(C1953,3,3)="220","C",IF(MID(C1953,3,3)="138","S",""))&amp;IF(MID(C1953,10,1)="D",2,1)&amp;RIGHT(C1953,2)</f>
        <v>Torre de suspensión tipo S1 (5°)Tipo S1+6</v>
      </c>
      <c r="E1953" s="37" t="s">
        <v>2918</v>
      </c>
      <c r="F1953" s="38">
        <v>0</v>
      </c>
      <c r="G1953" s="39">
        <f>VLOOKUP(C1953,'[14]Resumen Peso'!$B$1:$D$65536,3,0)*$C$14</f>
        <v>4388.8859853972699</v>
      </c>
      <c r="H1953" s="46"/>
      <c r="I1953" s="41"/>
      <c r="J1953" s="42">
        <f>+VLOOKUP(C1953,'[14]Resumen Peso'!$B$1:$D$65536,3,0)</f>
        <v>3367.703435910244</v>
      </c>
    </row>
    <row r="1954" spans="1:10" x14ac:dyDescent="0.25">
      <c r="A1954" s="26"/>
      <c r="B1954" s="34">
        <f t="shared" si="30"/>
        <v>1938</v>
      </c>
      <c r="C1954" s="35" t="s">
        <v>1958</v>
      </c>
      <c r="D1954" s="36" t="str">
        <f>+"Torre de ángulo menor tipo A"&amp;IF(MID(C1954,3,3)="220","C",IF(MID(C1954,3,3)="138","S",""))&amp;IF(MID(C1954,10,1)="D",2,1)&amp;" (30°)Tipo A"&amp;IF(MID(C1954,3,3)="220","C",IF(MID(C1954,3,3)="138","S",""))&amp;IF(MID(C1954,10,1)="D",2,1)&amp;RIGHT(C1954,2)</f>
        <v>Torre de ángulo menor tipo A1 (30°)Tipo A1-3</v>
      </c>
      <c r="E1954" s="37" t="s">
        <v>2918</v>
      </c>
      <c r="F1954" s="38">
        <v>0</v>
      </c>
      <c r="G1954" s="39">
        <f>VLOOKUP(C1954,'[14]Resumen Peso'!$B$1:$D$65536,3,0)*$C$14</f>
        <v>4920.2937394881837</v>
      </c>
      <c r="H1954" s="46"/>
      <c r="I1954" s="41"/>
      <c r="J1954" s="42">
        <f>+VLOOKUP(C1954,'[14]Resumen Peso'!$B$1:$D$65536,3,0)</f>
        <v>3775.4660720953175</v>
      </c>
    </row>
    <row r="1955" spans="1:10" x14ac:dyDescent="0.25">
      <c r="A1955" s="26"/>
      <c r="B1955" s="34">
        <f t="shared" si="30"/>
        <v>1939</v>
      </c>
      <c r="C1955" s="35" t="s">
        <v>1959</v>
      </c>
      <c r="D1955" s="36" t="str">
        <f>+"Torre de ángulo menor tipo A"&amp;IF(MID(C1955,3,3)="220","C",IF(MID(C1955,3,3)="138","S",""))&amp;IF(MID(C1955,10,1)="D",2,1)&amp;" (30°)Tipo A"&amp;IF(MID(C1955,3,3)="220","C",IF(MID(C1955,3,3)="138","S",""))&amp;IF(MID(C1955,10,1)="D",2,1)&amp;RIGHT(C1955,2)</f>
        <v>Torre de ángulo menor tipo A1 (30°)Tipo A1±0</v>
      </c>
      <c r="E1955" s="37" t="s">
        <v>2918</v>
      </c>
      <c r="F1955" s="38">
        <v>0</v>
      </c>
      <c r="G1955" s="39">
        <f>VLOOKUP(C1955,'[14]Resumen Peso'!$B$1:$D$65536,3,0)*$C$14</f>
        <v>5460.9253490434885</v>
      </c>
      <c r="H1955" s="46"/>
      <c r="I1955" s="41"/>
      <c r="J1955" s="42">
        <f>+VLOOKUP(C1955,'[14]Resumen Peso'!$B$1:$D$65536,3,0)</f>
        <v>4190.3064063211068</v>
      </c>
    </row>
    <row r="1956" spans="1:10" x14ac:dyDescent="0.25">
      <c r="A1956" s="26"/>
      <c r="B1956" s="34">
        <f t="shared" si="30"/>
        <v>1940</v>
      </c>
      <c r="C1956" s="35" t="s">
        <v>1960</v>
      </c>
      <c r="D1956" s="36" t="str">
        <f>+"Torre de ángulo menor tipo A"&amp;IF(MID(C1956,3,3)="220","C",IF(MID(C1956,3,3)="138","S",""))&amp;IF(MID(C1956,10,1)="D",2,1)&amp;" (30°)Tipo A"&amp;IF(MID(C1956,3,3)="220","C",IF(MID(C1956,3,3)="138","S",""))&amp;IF(MID(C1956,10,1)="D",2,1)&amp;RIGHT(C1956,2)</f>
        <v>Torre de ángulo menor tipo A1 (30°)Tipo A1+3</v>
      </c>
      <c r="E1956" s="37" t="s">
        <v>2918</v>
      </c>
      <c r="F1956" s="38">
        <v>0</v>
      </c>
      <c r="G1956" s="39">
        <f>VLOOKUP(C1956,'[14]Resumen Peso'!$B$1:$D$65536,3,0)*$C$14</f>
        <v>6001.5569585987942</v>
      </c>
      <c r="H1956" s="46"/>
      <c r="I1956" s="41"/>
      <c r="J1956" s="42">
        <f>+VLOOKUP(C1956,'[14]Resumen Peso'!$B$1:$D$65536,3,0)</f>
        <v>4605.1467405468966</v>
      </c>
    </row>
    <row r="1957" spans="1:10" x14ac:dyDescent="0.25">
      <c r="A1957" s="26"/>
      <c r="B1957" s="34">
        <f t="shared" si="30"/>
        <v>1941</v>
      </c>
      <c r="C1957" s="35" t="s">
        <v>1961</v>
      </c>
      <c r="D1957" s="36" t="str">
        <f>+"Torre de ángulo mayor tipo B"&amp;IF(MID(C1957,3,3)="220","C",IF(MID(C1957,3,3)="138","S",""))&amp;IF(MID(C1957,10,1)="D",2,1)&amp;" (65°)Tipo B"&amp;IF(MID(C1957,3,3)="220","C",IF(MID(C1957,3,3)="138","S",""))&amp;IF(MID(C1957,10,1)="D",2,1)&amp;RIGHT(C1957,2)</f>
        <v>Torre de ángulo mayor tipo B1 (65°)Tipo B1-3</v>
      </c>
      <c r="E1957" s="37" t="s">
        <v>2918</v>
      </c>
      <c r="F1957" s="38">
        <v>0</v>
      </c>
      <c r="G1957" s="39">
        <f>VLOOKUP(C1957,'[14]Resumen Peso'!$B$1:$D$65536,3,0)*$C$14</f>
        <v>6639.8954444991859</v>
      </c>
      <c r="H1957" s="46"/>
      <c r="I1957" s="41"/>
      <c r="J1957" s="42">
        <f>+VLOOKUP(C1957,'[14]Resumen Peso'!$B$1:$D$65536,3,0)</f>
        <v>5094.9600369945838</v>
      </c>
    </row>
    <row r="1958" spans="1:10" x14ac:dyDescent="0.25">
      <c r="A1958" s="26"/>
      <c r="B1958" s="34">
        <f t="shared" si="30"/>
        <v>1942</v>
      </c>
      <c r="C1958" s="35" t="s">
        <v>1962</v>
      </c>
      <c r="D1958" s="36" t="str">
        <f>+"Torre de ángulo mayor tipo B"&amp;IF(MID(C1958,3,3)="220","C",IF(MID(C1958,3,3)="138","S",""))&amp;IF(MID(C1958,10,1)="D",2,1)&amp;" (65°)Tipo B"&amp;IF(MID(C1958,3,3)="220","C",IF(MID(C1958,3,3)="138","S",""))&amp;IF(MID(C1958,10,1)="D",2,1)&amp;RIGHT(C1958,2)</f>
        <v>Torre de ángulo mayor tipo B1 (65°)Tipo B1±0</v>
      </c>
      <c r="E1958" s="37" t="s">
        <v>2918</v>
      </c>
      <c r="F1958" s="38">
        <v>0</v>
      </c>
      <c r="G1958" s="39">
        <f>VLOOKUP(C1958,'[14]Resumen Peso'!$B$1:$D$65536,3,0)*$C$14</f>
        <v>7394.0929226048838</v>
      </c>
      <c r="H1958" s="46"/>
      <c r="I1958" s="41"/>
      <c r="J1958" s="42">
        <f>+VLOOKUP(C1958,'[14]Resumen Peso'!$B$1:$D$65536,3,0)</f>
        <v>5673.6748741587789</v>
      </c>
    </row>
    <row r="1959" spans="1:10" x14ac:dyDescent="0.25">
      <c r="A1959" s="26"/>
      <c r="B1959" s="34">
        <f t="shared" si="30"/>
        <v>1943</v>
      </c>
      <c r="C1959" s="35" t="s">
        <v>1963</v>
      </c>
      <c r="D1959" s="36" t="str">
        <f>+"Torre de ángulo mayor tipo B"&amp;IF(MID(C1959,3,3)="220","C",IF(MID(C1959,3,3)="138","S",""))&amp;IF(MID(C1959,10,1)="D",2,1)&amp;" (65°)Tipo B"&amp;IF(MID(C1959,3,3)="220","C",IF(MID(C1959,3,3)="138","S",""))&amp;IF(MID(C1959,10,1)="D",2,1)&amp;RIGHT(C1959,2)</f>
        <v>Torre de ángulo mayor tipo B1 (65°)Tipo B1+3</v>
      </c>
      <c r="E1959" s="37" t="s">
        <v>2918</v>
      </c>
      <c r="F1959" s="38">
        <v>0</v>
      </c>
      <c r="G1959" s="39">
        <f>VLOOKUP(C1959,'[14]Resumen Peso'!$B$1:$D$65536,3,0)*$C$14</f>
        <v>8281.3840733174711</v>
      </c>
      <c r="H1959" s="46"/>
      <c r="I1959" s="41"/>
      <c r="J1959" s="42">
        <f>+VLOOKUP(C1959,'[14]Resumen Peso'!$B$1:$D$65536,3,0)</f>
        <v>6354.515859057833</v>
      </c>
    </row>
    <row r="1960" spans="1:10" x14ac:dyDescent="0.25">
      <c r="A1960" s="26"/>
      <c r="B1960" s="34">
        <f t="shared" si="30"/>
        <v>1944</v>
      </c>
      <c r="C1960" s="35" t="s">
        <v>1964</v>
      </c>
      <c r="D1960" s="36" t="str">
        <f>+"Torre de anclaje, retención intermedia y terminal (15°) Tipo R"&amp;IF(MID(C1960,3,3)="220","C",IF(MID(C1960,3,3)="138","S",""))&amp;IF(MID(C1960,10,1)="D",2,1)&amp;RIGHT(C1960,2)</f>
        <v>Torre de anclaje, retención intermedia y terminal (15°) Tipo R1-3</v>
      </c>
      <c r="E1960" s="37" t="s">
        <v>2918</v>
      </c>
      <c r="F1960" s="38">
        <v>0</v>
      </c>
      <c r="G1960" s="39">
        <f>VLOOKUP(C1960,'[14]Resumen Peso'!$B$1:$D$65536,3,0)*$C$14</f>
        <v>8549.2942421822136</v>
      </c>
      <c r="H1960" s="46"/>
      <c r="I1960" s="41"/>
      <c r="J1960" s="42">
        <f>+VLOOKUP(C1960,'[14]Resumen Peso'!$B$1:$D$65536,3,0)</f>
        <v>6560.0901207732277</v>
      </c>
    </row>
    <row r="1961" spans="1:10" x14ac:dyDescent="0.25">
      <c r="A1961" s="26"/>
      <c r="B1961" s="34">
        <f t="shared" si="30"/>
        <v>1945</v>
      </c>
      <c r="C1961" s="35" t="s">
        <v>1965</v>
      </c>
      <c r="D1961" s="36" t="str">
        <f>+"Torre de anclaje, retención intermedia y terminal (15°) Tipo R"&amp;IF(MID(C1961,3,3)="220","C",IF(MID(C1961,3,3)="138","S",""))&amp;IF(MID(C1961,10,1)="D",2,1)&amp;RIGHT(C1961,2)</f>
        <v>Torre de anclaje, retención intermedia y terminal (15°) Tipo R1±0</v>
      </c>
      <c r="E1961" s="37" t="s">
        <v>2918</v>
      </c>
      <c r="F1961" s="38">
        <v>0</v>
      </c>
      <c r="G1961" s="39">
        <f>VLOOKUP(C1961,'[14]Resumen Peso'!$B$1:$D$65536,3,0)*$C$14</f>
        <v>9530.9857772376963</v>
      </c>
      <c r="H1961" s="46"/>
      <c r="I1961" s="41"/>
      <c r="J1961" s="42">
        <f>+VLOOKUP(C1961,'[14]Resumen Peso'!$B$1:$D$65536,3,0)</f>
        <v>7313.366912790666</v>
      </c>
    </row>
    <row r="1962" spans="1:10" x14ac:dyDescent="0.25">
      <c r="A1962" s="26"/>
      <c r="B1962" s="34">
        <f t="shared" si="30"/>
        <v>1946</v>
      </c>
      <c r="C1962" s="35" t="s">
        <v>1966</v>
      </c>
      <c r="D1962" s="36" t="str">
        <f>+"Torre de anclaje, retención intermedia y terminal (15°) Tipo R"&amp;IF(MID(C1962,3,3)="220","C",IF(MID(C1962,3,3)="138","S",""))&amp;IF(MID(C1962,10,1)="D",2,1)&amp;RIGHT(C1962,2)</f>
        <v>Torre de anclaje, retención intermedia y terminal (15°) Tipo R1+3</v>
      </c>
      <c r="E1962" s="37" t="s">
        <v>2918</v>
      </c>
      <c r="F1962" s="38">
        <v>0</v>
      </c>
      <c r="G1962" s="39">
        <f>VLOOKUP(C1962,'[14]Resumen Peso'!$B$1:$D$65536,3,0)*$C$14</f>
        <v>10512.677312293177</v>
      </c>
      <c r="H1962" s="46"/>
      <c r="I1962" s="41"/>
      <c r="J1962" s="42">
        <f>+VLOOKUP(C1962,'[14]Resumen Peso'!$B$1:$D$65536,3,0)</f>
        <v>8066.6437048081043</v>
      </c>
    </row>
    <row r="1963" spans="1:10" x14ac:dyDescent="0.25">
      <c r="A1963" s="26"/>
      <c r="B1963" s="34">
        <f t="shared" si="30"/>
        <v>1947</v>
      </c>
      <c r="C1963" s="35" t="s">
        <v>1967</v>
      </c>
      <c r="D1963" s="36" t="str">
        <f>+"Torre de suspensión tipo S"&amp;IF(MID(C1963,3,3)="220","C",IF(MID(C1963,3,3)="138","S",""))&amp;IF(MID(C1963,10,1)="D",2,1)&amp;" (5°)Tipo S"&amp;IF(MID(C1963,3,3)="220","C",IF(MID(C1963,3,3)="138","S",""))&amp;IF(MID(C1963,10,1)="D",2,1)&amp;RIGHT(C1963,2)</f>
        <v>Torre de suspensión tipo S1 (5°)Tipo S1-6</v>
      </c>
      <c r="E1963" s="37" t="s">
        <v>2918</v>
      </c>
      <c r="F1963" s="38">
        <v>0</v>
      </c>
      <c r="G1963" s="39">
        <f>VLOOKUP(C1963,'[14]Resumen Peso'!$B$1:$D$65536,3,0)*$C$14</f>
        <v>2587.4922864048935</v>
      </c>
      <c r="H1963" s="46"/>
      <c r="I1963" s="41"/>
      <c r="J1963" s="42">
        <f>+VLOOKUP(C1963,'[14]Resumen Peso'!$B$1:$D$65536,3,0)</f>
        <v>1985.4484013278038</v>
      </c>
    </row>
    <row r="1964" spans="1:10" x14ac:dyDescent="0.25">
      <c r="A1964" s="26"/>
      <c r="B1964" s="34">
        <f t="shared" si="30"/>
        <v>1948</v>
      </c>
      <c r="C1964" s="35" t="s">
        <v>1968</v>
      </c>
      <c r="D1964" s="36" t="str">
        <f>+"Torre de suspensión tipo S"&amp;IF(MID(C1964,3,3)="220","C",IF(MID(C1964,3,3)="138","S",""))&amp;IF(MID(C1964,10,1)="D",2,1)&amp;" (5°)Tipo S"&amp;IF(MID(C1964,3,3)="220","C",IF(MID(C1964,3,3)="138","S",""))&amp;IF(MID(C1964,10,1)="D",2,1)&amp;RIGHT(C1964,2)</f>
        <v>Torre de suspensión tipo S1 (5°)Tipo S1-3</v>
      </c>
      <c r="E1964" s="37" t="s">
        <v>2918</v>
      </c>
      <c r="F1964" s="38">
        <v>0</v>
      </c>
      <c r="G1964" s="39">
        <f>VLOOKUP(C1964,'[14]Resumen Peso'!$B$1:$D$65536,3,0)*$C$14</f>
        <v>2960.4641475083017</v>
      </c>
      <c r="H1964" s="46"/>
      <c r="I1964" s="41"/>
      <c r="J1964" s="42">
        <f>+VLOOKUP(C1964,'[14]Resumen Peso'!$B$1:$D$65536,3,0)</f>
        <v>2271.6391618795592</v>
      </c>
    </row>
    <row r="1965" spans="1:10" x14ac:dyDescent="0.25">
      <c r="A1965" s="26"/>
      <c r="B1965" s="34">
        <f t="shared" si="30"/>
        <v>1949</v>
      </c>
      <c r="C1965" s="35" t="s">
        <v>1969</v>
      </c>
      <c r="D1965" s="36" t="str">
        <f>+"Torre de suspensión tipo S"&amp;IF(MID(C1965,3,3)="220","C",IF(MID(C1965,3,3)="138","S",""))&amp;IF(MID(C1965,10,1)="D",2,1)&amp;" (5°)Tipo S"&amp;IF(MID(C1965,3,3)="220","C",IF(MID(C1965,3,3)="138","S",""))&amp;IF(MID(C1965,10,1)="D",2,1)&amp;RIGHT(C1965,2)</f>
        <v>Torre de suspensión tipo S1 (5°)Tipo S1±0</v>
      </c>
      <c r="E1965" s="37" t="s">
        <v>2918</v>
      </c>
      <c r="F1965" s="38">
        <v>0</v>
      </c>
      <c r="G1965" s="39">
        <f>VLOOKUP(C1965,'[14]Resumen Peso'!$B$1:$D$65536,3,0)*$C$14</f>
        <v>3330.1059027090005</v>
      </c>
      <c r="H1965" s="46"/>
      <c r="I1965" s="41"/>
      <c r="J1965" s="42">
        <f>+VLOOKUP(C1965,'[14]Resumen Peso'!$B$1:$D$65536,3,0)</f>
        <v>2555.2746477835312</v>
      </c>
    </row>
    <row r="1966" spans="1:10" x14ac:dyDescent="0.25">
      <c r="A1966" s="26"/>
      <c r="B1966" s="34">
        <f t="shared" si="30"/>
        <v>1950</v>
      </c>
      <c r="C1966" s="35" t="s">
        <v>1970</v>
      </c>
      <c r="D1966" s="36" t="str">
        <f>+"Torre de suspensión tipo S"&amp;IF(MID(C1966,3,3)="220","C",IF(MID(C1966,3,3)="138","S",""))&amp;IF(MID(C1966,10,1)="D",2,1)&amp;" (5°)Tipo S"&amp;IF(MID(C1966,3,3)="220","C",IF(MID(C1966,3,3)="138","S",""))&amp;IF(MID(C1966,10,1)="D",2,1)&amp;RIGHT(C1966,2)</f>
        <v>Torre de suspensión tipo S1 (5°)Tipo S1+3</v>
      </c>
      <c r="E1966" s="37" t="s">
        <v>2918</v>
      </c>
      <c r="F1966" s="38">
        <v>0</v>
      </c>
      <c r="G1966" s="39">
        <f>VLOOKUP(C1966,'[14]Resumen Peso'!$B$1:$D$65536,3,0)*$C$14</f>
        <v>3696.4175520069912</v>
      </c>
      <c r="H1966" s="46"/>
      <c r="I1966" s="41"/>
      <c r="J1966" s="42">
        <f>+VLOOKUP(C1966,'[14]Resumen Peso'!$B$1:$D$65536,3,0)</f>
        <v>2836.3548590397199</v>
      </c>
    </row>
    <row r="1967" spans="1:10" x14ac:dyDescent="0.25">
      <c r="A1967" s="26"/>
      <c r="B1967" s="34">
        <f t="shared" si="30"/>
        <v>1951</v>
      </c>
      <c r="C1967" s="35" t="s">
        <v>1971</v>
      </c>
      <c r="D1967" s="36" t="str">
        <f>+"Torre de suspensión tipo S"&amp;IF(MID(C1967,3,3)="220","C",IF(MID(C1967,3,3)="138","S",""))&amp;IF(MID(C1967,10,1)="D",2,1)&amp;" (5°)Tipo S"&amp;IF(MID(C1967,3,3)="220","C",IF(MID(C1967,3,3)="138","S",""))&amp;IF(MID(C1967,10,1)="D",2,1)&amp;RIGHT(C1967,2)</f>
        <v>Torre de suspensión tipo S1 (5°)Tipo S1+6</v>
      </c>
      <c r="E1967" s="37" t="s">
        <v>2918</v>
      </c>
      <c r="F1967" s="38">
        <v>0</v>
      </c>
      <c r="G1967" s="39">
        <f>VLOOKUP(C1967,'[14]Resumen Peso'!$B$1:$D$65536,3,0)*$C$14</f>
        <v>4062.729201304981</v>
      </c>
      <c r="H1967" s="46"/>
      <c r="I1967" s="41"/>
      <c r="J1967" s="42">
        <f>+VLOOKUP(C1967,'[14]Resumen Peso'!$B$1:$D$65536,3,0)</f>
        <v>3117.4350702959082</v>
      </c>
    </row>
    <row r="1968" spans="1:10" x14ac:dyDescent="0.25">
      <c r="A1968" s="26"/>
      <c r="B1968" s="34">
        <f t="shared" si="30"/>
        <v>1952</v>
      </c>
      <c r="C1968" s="35" t="s">
        <v>1972</v>
      </c>
      <c r="D1968" s="36" t="str">
        <f>+"Torre de ángulo menor tipo A"&amp;IF(MID(C1968,3,3)="220","C",IF(MID(C1968,3,3)="138","S",""))&amp;IF(MID(C1968,10,1)="D",2,1)&amp;" (30°)Tipo A"&amp;IF(MID(C1968,3,3)="220","C",IF(MID(C1968,3,3)="138","S",""))&amp;IF(MID(C1968,10,1)="D",2,1)&amp;RIGHT(C1968,2)</f>
        <v>Torre de ángulo menor tipo A1 (30°)Tipo A1-3</v>
      </c>
      <c r="E1968" s="37" t="s">
        <v>2918</v>
      </c>
      <c r="F1968" s="38">
        <v>0</v>
      </c>
      <c r="G1968" s="39">
        <f>VLOOKUP(C1968,'[14]Resumen Peso'!$B$1:$D$65536,3,0)*$C$14</f>
        <v>4554.645785041349</v>
      </c>
      <c r="H1968" s="46"/>
      <c r="I1968" s="41"/>
      <c r="J1968" s="42">
        <f>+VLOOKUP(C1968,'[14]Resumen Peso'!$B$1:$D$65536,3,0)</f>
        <v>3494.8951307171956</v>
      </c>
    </row>
    <row r="1969" spans="1:10" x14ac:dyDescent="0.25">
      <c r="A1969" s="26"/>
      <c r="B1969" s="34">
        <f t="shared" si="30"/>
        <v>1953</v>
      </c>
      <c r="C1969" s="35" t="s">
        <v>1973</v>
      </c>
      <c r="D1969" s="36" t="str">
        <f>+"Torre de ángulo menor tipo A"&amp;IF(MID(C1969,3,3)="220","C",IF(MID(C1969,3,3)="138","S",""))&amp;IF(MID(C1969,10,1)="D",2,1)&amp;" (30°)Tipo A"&amp;IF(MID(C1969,3,3)="220","C",IF(MID(C1969,3,3)="138","S",""))&amp;IF(MID(C1969,10,1)="D",2,1)&amp;RIGHT(C1969,2)</f>
        <v>Torre de ángulo menor tipo A1 (30°)Tipo A1±0</v>
      </c>
      <c r="E1969" s="37" t="s">
        <v>2918</v>
      </c>
      <c r="F1969" s="38">
        <v>0</v>
      </c>
      <c r="G1969" s="39">
        <f>VLOOKUP(C1969,'[14]Resumen Peso'!$B$1:$D$65536,3,0)*$C$14</f>
        <v>5055.1007603122625</v>
      </c>
      <c r="H1969" s="46"/>
      <c r="I1969" s="41"/>
      <c r="J1969" s="42">
        <f>+VLOOKUP(C1969,'[14]Resumen Peso'!$B$1:$D$65536,3,0)</f>
        <v>3878.9069153354003</v>
      </c>
    </row>
    <row r="1970" spans="1:10" x14ac:dyDescent="0.25">
      <c r="A1970" s="26"/>
      <c r="B1970" s="34">
        <f t="shared" si="30"/>
        <v>1954</v>
      </c>
      <c r="C1970" s="35" t="s">
        <v>1974</v>
      </c>
      <c r="D1970" s="36" t="str">
        <f>+"Torre de ángulo menor tipo A"&amp;IF(MID(C1970,3,3)="220","C",IF(MID(C1970,3,3)="138","S",""))&amp;IF(MID(C1970,10,1)="D",2,1)&amp;" (30°)Tipo A"&amp;IF(MID(C1970,3,3)="220","C",IF(MID(C1970,3,3)="138","S",""))&amp;IF(MID(C1970,10,1)="D",2,1)&amp;RIGHT(C1970,2)</f>
        <v>Torre de ángulo menor tipo A1 (30°)Tipo A1+3</v>
      </c>
      <c r="E1970" s="37" t="s">
        <v>2918</v>
      </c>
      <c r="F1970" s="38">
        <v>0</v>
      </c>
      <c r="G1970" s="39">
        <f>VLOOKUP(C1970,'[14]Resumen Peso'!$B$1:$D$65536,3,0)*$C$14</f>
        <v>5555.555735583177</v>
      </c>
      <c r="H1970" s="46"/>
      <c r="I1970" s="41"/>
      <c r="J1970" s="42">
        <f>+VLOOKUP(C1970,'[14]Resumen Peso'!$B$1:$D$65536,3,0)</f>
        <v>4262.918699953605</v>
      </c>
    </row>
    <row r="1971" spans="1:10" x14ac:dyDescent="0.25">
      <c r="A1971" s="26"/>
      <c r="B1971" s="34">
        <f t="shared" si="30"/>
        <v>1955</v>
      </c>
      <c r="C1971" s="35" t="s">
        <v>1975</v>
      </c>
      <c r="D1971" s="36" t="str">
        <f>+"Torre de ángulo mayor tipo B"&amp;IF(MID(C1971,3,3)="220","C",IF(MID(C1971,3,3)="138","S",""))&amp;IF(MID(C1971,10,1)="D",2,1)&amp;" (65°)Tipo B"&amp;IF(MID(C1971,3,3)="220","C",IF(MID(C1971,3,3)="138","S",""))&amp;IF(MID(C1971,10,1)="D",2,1)&amp;RIGHT(C1971,2)</f>
        <v>Torre de ángulo mayor tipo B1 (65°)Tipo B1-3</v>
      </c>
      <c r="E1971" s="37" t="s">
        <v>2918</v>
      </c>
      <c r="F1971" s="38">
        <v>0</v>
      </c>
      <c r="G1971" s="39">
        <f>VLOOKUP(C1971,'[14]Resumen Peso'!$B$1:$D$65536,3,0)*$C$14</f>
        <v>6146.4565736575996</v>
      </c>
      <c r="H1971" s="46"/>
      <c r="I1971" s="41"/>
      <c r="J1971" s="42">
        <f>+VLOOKUP(C1971,'[14]Resumen Peso'!$B$1:$D$65536,3,0)</f>
        <v>4716.3318871009915</v>
      </c>
    </row>
    <row r="1972" spans="1:10" x14ac:dyDescent="0.25">
      <c r="A1972" s="26"/>
      <c r="B1972" s="34">
        <f t="shared" si="30"/>
        <v>1956</v>
      </c>
      <c r="C1972" s="35" t="s">
        <v>1976</v>
      </c>
      <c r="D1972" s="36" t="str">
        <f>+"Torre de ángulo mayor tipo B"&amp;IF(MID(C1972,3,3)="220","C",IF(MID(C1972,3,3)="138","S",""))&amp;IF(MID(C1972,10,1)="D",2,1)&amp;" (65°)Tipo B"&amp;IF(MID(C1972,3,3)="220","C",IF(MID(C1972,3,3)="138","S",""))&amp;IF(MID(C1972,10,1)="D",2,1)&amp;RIGHT(C1972,2)</f>
        <v>Torre de ángulo mayor tipo B1 (65°)Tipo B1±0</v>
      </c>
      <c r="E1972" s="37" t="s">
        <v>2918</v>
      </c>
      <c r="F1972" s="38">
        <v>0</v>
      </c>
      <c r="G1972" s="39">
        <f>VLOOKUP(C1972,'[14]Resumen Peso'!$B$1:$D$65536,3,0)*$C$14</f>
        <v>6844.606429462805</v>
      </c>
      <c r="H1972" s="46"/>
      <c r="I1972" s="41"/>
      <c r="J1972" s="42">
        <f>+VLOOKUP(C1972,'[14]Resumen Peso'!$B$1:$D$65536,3,0)</f>
        <v>5252.0399633641327</v>
      </c>
    </row>
    <row r="1973" spans="1:10" x14ac:dyDescent="0.25">
      <c r="A1973" s="26"/>
      <c r="B1973" s="34">
        <f t="shared" si="30"/>
        <v>1957</v>
      </c>
      <c r="C1973" s="35" t="s">
        <v>1977</v>
      </c>
      <c r="D1973" s="36" t="str">
        <f>+"Torre de ángulo mayor tipo B"&amp;IF(MID(C1973,3,3)="220","C",IF(MID(C1973,3,3)="138","S",""))&amp;IF(MID(C1973,10,1)="D",2,1)&amp;" (65°)Tipo B"&amp;IF(MID(C1973,3,3)="220","C",IF(MID(C1973,3,3)="138","S",""))&amp;IF(MID(C1973,10,1)="D",2,1)&amp;RIGHT(C1973,2)</f>
        <v>Torre de ángulo mayor tipo B1 (65°)Tipo B1+3</v>
      </c>
      <c r="E1973" s="37" t="s">
        <v>2918</v>
      </c>
      <c r="F1973" s="38">
        <v>0</v>
      </c>
      <c r="G1973" s="39">
        <f>VLOOKUP(C1973,'[14]Resumen Peso'!$B$1:$D$65536,3,0)*$C$14</f>
        <v>7665.9592009983426</v>
      </c>
      <c r="H1973" s="46"/>
      <c r="I1973" s="41"/>
      <c r="J1973" s="42">
        <f>+VLOOKUP(C1973,'[14]Resumen Peso'!$B$1:$D$65536,3,0)</f>
        <v>5882.2847589678295</v>
      </c>
    </row>
    <row r="1974" spans="1:10" x14ac:dyDescent="0.25">
      <c r="A1974" s="26"/>
      <c r="B1974" s="34">
        <f t="shared" si="30"/>
        <v>1958</v>
      </c>
      <c r="C1974" s="35" t="s">
        <v>1978</v>
      </c>
      <c r="D1974" s="36" t="str">
        <f>+"Torre de anclaje, retención intermedia y terminal (15°) Tipo R"&amp;IF(MID(C1974,3,3)="220","C",IF(MID(C1974,3,3)="138","S",""))&amp;IF(MID(C1974,10,1)="D",2,1)&amp;RIGHT(C1974,2)</f>
        <v>Torre de anclaje, retención intermedia y terminal (15°) Tipo R1-3</v>
      </c>
      <c r="E1974" s="37" t="s">
        <v>2918</v>
      </c>
      <c r="F1974" s="38">
        <v>0</v>
      </c>
      <c r="G1974" s="39">
        <f>VLOOKUP(C1974,'[14]Resumen Peso'!$B$1:$D$65536,3,0)*$C$14</f>
        <v>7913.9598257570669</v>
      </c>
      <c r="H1974" s="46"/>
      <c r="I1974" s="41"/>
      <c r="J1974" s="42">
        <f>+VLOOKUP(C1974,'[14]Resumen Peso'!$B$1:$D$65536,3,0)</f>
        <v>6072.5819229604012</v>
      </c>
    </row>
    <row r="1975" spans="1:10" x14ac:dyDescent="0.25">
      <c r="A1975" s="26"/>
      <c r="B1975" s="34">
        <f t="shared" si="30"/>
        <v>1959</v>
      </c>
      <c r="C1975" s="35" t="s">
        <v>1979</v>
      </c>
      <c r="D1975" s="36" t="str">
        <f>+"Torre de anclaje, retención intermedia y terminal (15°) Tipo R"&amp;IF(MID(C1975,3,3)="220","C",IF(MID(C1975,3,3)="138","S",""))&amp;IF(MID(C1975,10,1)="D",2,1)&amp;RIGHT(C1975,2)</f>
        <v>Torre de anclaje, retención intermedia y terminal (15°) Tipo R1±0</v>
      </c>
      <c r="E1975" s="37" t="s">
        <v>2918</v>
      </c>
      <c r="F1975" s="38">
        <v>0</v>
      </c>
      <c r="G1975" s="39">
        <f>VLOOKUP(C1975,'[14]Resumen Peso'!$B$1:$D$65536,3,0)*$C$14</f>
        <v>8822.6976875775545</v>
      </c>
      <c r="H1975" s="46"/>
      <c r="I1975" s="41"/>
      <c r="J1975" s="42">
        <f>+VLOOKUP(C1975,'[14]Resumen Peso'!$B$1:$D$65536,3,0)</f>
        <v>6769.8795127763669</v>
      </c>
    </row>
    <row r="1976" spans="1:10" x14ac:dyDescent="0.25">
      <c r="A1976" s="26"/>
      <c r="B1976" s="34">
        <f t="shared" si="30"/>
        <v>1960</v>
      </c>
      <c r="C1976" s="35" t="s">
        <v>1980</v>
      </c>
      <c r="D1976" s="36" t="str">
        <f>+"Torre de anclaje, retención intermedia y terminal (15°) Tipo R"&amp;IF(MID(C1976,3,3)="220","C",IF(MID(C1976,3,3)="138","S",""))&amp;IF(MID(C1976,10,1)="D",2,1)&amp;RIGHT(C1976,2)</f>
        <v>Torre de anclaje, retención intermedia y terminal (15°) Tipo R1+3</v>
      </c>
      <c r="E1976" s="37" t="s">
        <v>2918</v>
      </c>
      <c r="F1976" s="38">
        <v>0</v>
      </c>
      <c r="G1976" s="39">
        <f>VLOOKUP(C1976,'[14]Resumen Peso'!$B$1:$D$65536,3,0)*$C$14</f>
        <v>9731.4355493980438</v>
      </c>
      <c r="H1976" s="46"/>
      <c r="I1976" s="41"/>
      <c r="J1976" s="42">
        <f>+VLOOKUP(C1976,'[14]Resumen Peso'!$B$1:$D$65536,3,0)</f>
        <v>7467.1771025923326</v>
      </c>
    </row>
    <row r="1977" spans="1:10" x14ac:dyDescent="0.25">
      <c r="A1977" s="26"/>
      <c r="B1977" s="34">
        <f t="shared" si="30"/>
        <v>1961</v>
      </c>
      <c r="C1977" s="35" t="s">
        <v>1981</v>
      </c>
      <c r="D1977" s="36" t="str">
        <f>+"Torre de suspensión tipo S"&amp;IF(MID(C1977,3,3)="220","C",IF(MID(C1977,3,3)="138","S",""))&amp;IF(MID(C1977,10,1)="D",2,1)&amp;" (5°)Tipo S"&amp;IF(MID(C1977,3,3)="220","C",IF(MID(C1977,3,3)="138","S",""))&amp;IF(MID(C1977,10,1)="D",2,1)&amp;RIGHT(C1977,2)</f>
        <v>Torre de suspensión tipo S2 (5°)Tipo S2-6</v>
      </c>
      <c r="E1977" s="37" t="s">
        <v>2918</v>
      </c>
      <c r="F1977" s="38">
        <v>0</v>
      </c>
      <c r="G1977" s="39">
        <f>VLOOKUP(C1977,'[14]Resumen Peso'!$B$1:$D$65536,3,0)*$C$14</f>
        <v>4195.3351168378931</v>
      </c>
      <c r="H1977" s="46"/>
      <c r="I1977" s="41"/>
      <c r="J1977" s="42">
        <f>+VLOOKUP(C1977,'[14]Resumen Peso'!$B$1:$D$65536,3,0)</f>
        <v>3219.1869496675909</v>
      </c>
    </row>
    <row r="1978" spans="1:10" x14ac:dyDescent="0.25">
      <c r="A1978" s="26"/>
      <c r="B1978" s="34">
        <f t="shared" si="30"/>
        <v>1962</v>
      </c>
      <c r="C1978" s="35" t="s">
        <v>1982</v>
      </c>
      <c r="D1978" s="36" t="str">
        <f>+"Torre de suspensión tipo S"&amp;IF(MID(C1978,3,3)="220","C",IF(MID(C1978,3,3)="138","S",""))&amp;IF(MID(C1978,10,1)="D",2,1)&amp;" (5°)Tipo S"&amp;IF(MID(C1978,3,3)="220","C",IF(MID(C1978,3,3)="138","S",""))&amp;IF(MID(C1978,10,1)="D",2,1)&amp;RIGHT(C1978,2)</f>
        <v>Torre de suspensión tipo S2 (5°)Tipo S2-3</v>
      </c>
      <c r="E1978" s="37" t="s">
        <v>2918</v>
      </c>
      <c r="F1978" s="38">
        <v>0</v>
      </c>
      <c r="G1978" s="39">
        <f>VLOOKUP(C1978,'[14]Resumen Peso'!$B$1:$D$65536,3,0)*$C$14</f>
        <v>4800.0681066523639</v>
      </c>
      <c r="H1978" s="46"/>
      <c r="I1978" s="41"/>
      <c r="J1978" s="42">
        <f>+VLOOKUP(C1978,'[14]Resumen Peso'!$B$1:$D$65536,3,0)</f>
        <v>3683.2138973674237</v>
      </c>
    </row>
    <row r="1979" spans="1:10" x14ac:dyDescent="0.25">
      <c r="A1979" s="26"/>
      <c r="B1979" s="34">
        <f t="shared" si="30"/>
        <v>1963</v>
      </c>
      <c r="C1979" s="35" t="s">
        <v>1983</v>
      </c>
      <c r="D1979" s="36" t="str">
        <f>+"Torre de suspensión tipo S"&amp;IF(MID(C1979,3,3)="220","C",IF(MID(C1979,3,3)="138","S",""))&amp;IF(MID(C1979,10,1)="D",2,1)&amp;" (5°)Tipo S"&amp;IF(MID(C1979,3,3)="220","C",IF(MID(C1979,3,3)="138","S",""))&amp;IF(MID(C1979,10,1)="D",2,1)&amp;RIGHT(C1979,2)</f>
        <v>Torre de suspensión tipo S2 (5°)Tipo S2±0</v>
      </c>
      <c r="E1979" s="37" t="s">
        <v>2918</v>
      </c>
      <c r="F1979" s="38">
        <v>0</v>
      </c>
      <c r="G1979" s="39">
        <f>VLOOKUP(C1979,'[14]Resumen Peso'!$B$1:$D$65536,3,0)*$C$14</f>
        <v>5399.4016947720629</v>
      </c>
      <c r="H1979" s="46"/>
      <c r="I1979" s="41"/>
      <c r="J1979" s="42">
        <f>+VLOOKUP(C1979,'[14]Resumen Peso'!$B$1:$D$65536,3,0)</f>
        <v>4143.0977473199364</v>
      </c>
    </row>
    <row r="1980" spans="1:10" x14ac:dyDescent="0.25">
      <c r="A1980" s="26"/>
      <c r="B1980" s="34">
        <f t="shared" si="30"/>
        <v>1964</v>
      </c>
      <c r="C1980" s="35" t="s">
        <v>1984</v>
      </c>
      <c r="D1980" s="36" t="str">
        <f>+"Torre de suspensión tipo S"&amp;IF(MID(C1980,3,3)="220","C",IF(MID(C1980,3,3)="138","S",""))&amp;IF(MID(C1980,10,1)="D",2,1)&amp;" (5°)Tipo S"&amp;IF(MID(C1980,3,3)="220","C",IF(MID(C1980,3,3)="138","S",""))&amp;IF(MID(C1980,10,1)="D",2,1)&amp;RIGHT(C1980,2)</f>
        <v>Torre de suspensión tipo S2 (5°)Tipo S2+3</v>
      </c>
      <c r="E1980" s="37" t="s">
        <v>2918</v>
      </c>
      <c r="F1980" s="38">
        <v>0</v>
      </c>
      <c r="G1980" s="39">
        <f>VLOOKUP(C1980,'[14]Resumen Peso'!$B$1:$D$65536,3,0)*$C$14</f>
        <v>5993.3358811969902</v>
      </c>
      <c r="H1980" s="46"/>
      <c r="I1980" s="41"/>
      <c r="J1980" s="42">
        <f>+VLOOKUP(C1980,'[14]Resumen Peso'!$B$1:$D$65536,3,0)</f>
        <v>4598.8384995251299</v>
      </c>
    </row>
    <row r="1981" spans="1:10" x14ac:dyDescent="0.25">
      <c r="A1981" s="26"/>
      <c r="B1981" s="34">
        <f t="shared" si="30"/>
        <v>1965</v>
      </c>
      <c r="C1981" s="35" t="s">
        <v>1985</v>
      </c>
      <c r="D1981" s="36" t="str">
        <f>+"Torre de suspensión tipo S"&amp;IF(MID(C1981,3,3)="220","C",IF(MID(C1981,3,3)="138","S",""))&amp;IF(MID(C1981,10,1)="D",2,1)&amp;" (5°)Tipo S"&amp;IF(MID(C1981,3,3)="220","C",IF(MID(C1981,3,3)="138","S",""))&amp;IF(MID(C1981,10,1)="D",2,1)&amp;RIGHT(C1981,2)</f>
        <v>Torre de suspensión tipo S2 (5°)Tipo S2+6</v>
      </c>
      <c r="E1981" s="37" t="s">
        <v>2918</v>
      </c>
      <c r="F1981" s="38">
        <v>0</v>
      </c>
      <c r="G1981" s="39">
        <f>VLOOKUP(C1981,'[14]Resumen Peso'!$B$1:$D$65536,3,0)*$C$14</f>
        <v>6587.2700676219165</v>
      </c>
      <c r="H1981" s="46"/>
      <c r="I1981" s="41"/>
      <c r="J1981" s="42">
        <f>+VLOOKUP(C1981,'[14]Resumen Peso'!$B$1:$D$65536,3,0)</f>
        <v>5054.5792517303225</v>
      </c>
    </row>
    <row r="1982" spans="1:10" x14ac:dyDescent="0.25">
      <c r="A1982" s="26"/>
      <c r="B1982" s="34">
        <f t="shared" si="30"/>
        <v>1966</v>
      </c>
      <c r="C1982" s="35" t="s">
        <v>1986</v>
      </c>
      <c r="D1982" s="36" t="str">
        <f>+"Torre de ángulo menor tipo A"&amp;IF(MID(C1982,3,3)="220","C",IF(MID(C1982,3,3)="138","S",""))&amp;IF(MID(C1982,10,1)="D",2,1)&amp;" (30°)Tipo A"&amp;IF(MID(C1982,3,3)="220","C",IF(MID(C1982,3,3)="138","S",""))&amp;IF(MID(C1982,10,1)="D",2,1)&amp;RIGHT(C1982,2)</f>
        <v>Torre de ángulo menor tipo A2 (30°)Tipo A2-3</v>
      </c>
      <c r="E1982" s="37" t="s">
        <v>2918</v>
      </c>
      <c r="F1982" s="38">
        <v>0</v>
      </c>
      <c r="G1982" s="39">
        <f>VLOOKUP(C1982,'[14]Resumen Peso'!$B$1:$D$65536,3,0)*$C$14</f>
        <v>7384.8588871702559</v>
      </c>
      <c r="H1982" s="46"/>
      <c r="I1982" s="41"/>
      <c r="J1982" s="42">
        <f>+VLOOKUP(C1982,'[14]Resumen Peso'!$B$1:$D$65536,3,0)</f>
        <v>5666.589364768929</v>
      </c>
    </row>
    <row r="1983" spans="1:10" x14ac:dyDescent="0.25">
      <c r="A1983" s="26"/>
      <c r="B1983" s="34">
        <f t="shared" si="30"/>
        <v>1967</v>
      </c>
      <c r="C1983" s="35" t="s">
        <v>1987</v>
      </c>
      <c r="D1983" s="36" t="str">
        <f>+"Torre de ángulo menor tipo A"&amp;IF(MID(C1983,3,3)="220","C",IF(MID(C1983,3,3)="138","S",""))&amp;IF(MID(C1983,10,1)="D",2,1)&amp;" (30°)Tipo A"&amp;IF(MID(C1983,3,3)="220","C",IF(MID(C1983,3,3)="138","S",""))&amp;IF(MID(C1983,10,1)="D",2,1)&amp;RIGHT(C1983,2)</f>
        <v>Torre de ángulo menor tipo A2 (30°)Tipo A2±0</v>
      </c>
      <c r="E1983" s="37" t="s">
        <v>2918</v>
      </c>
      <c r="F1983" s="38">
        <v>0</v>
      </c>
      <c r="G1983" s="39">
        <f>VLOOKUP(C1983,'[14]Resumen Peso'!$B$1:$D$65536,3,0)*$C$14</f>
        <v>8196.2917726639917</v>
      </c>
      <c r="H1983" s="46"/>
      <c r="I1983" s="41"/>
      <c r="J1983" s="42">
        <f>+VLOOKUP(C1983,'[14]Resumen Peso'!$B$1:$D$65536,3,0)</f>
        <v>6289.2223804316636</v>
      </c>
    </row>
    <row r="1984" spans="1:10" x14ac:dyDescent="0.25">
      <c r="A1984" s="26"/>
      <c r="B1984" s="34">
        <f t="shared" si="30"/>
        <v>1968</v>
      </c>
      <c r="C1984" s="35" t="s">
        <v>1988</v>
      </c>
      <c r="D1984" s="36" t="str">
        <f>+"Torre de ángulo menor tipo A"&amp;IF(MID(C1984,3,3)="220","C",IF(MID(C1984,3,3)="138","S",""))&amp;IF(MID(C1984,10,1)="D",2,1)&amp;" (30°)Tipo A"&amp;IF(MID(C1984,3,3)="220","C",IF(MID(C1984,3,3)="138","S",""))&amp;IF(MID(C1984,10,1)="D",2,1)&amp;RIGHT(C1984,2)</f>
        <v>Torre de ángulo menor tipo A2 (30°)Tipo A2+3</v>
      </c>
      <c r="E1984" s="37" t="s">
        <v>2918</v>
      </c>
      <c r="F1984" s="38">
        <v>0</v>
      </c>
      <c r="G1984" s="39">
        <f>VLOOKUP(C1984,'[14]Resumen Peso'!$B$1:$D$65536,3,0)*$C$14</f>
        <v>9007.7246581577256</v>
      </c>
      <c r="H1984" s="46"/>
      <c r="I1984" s="41"/>
      <c r="J1984" s="42">
        <f>+VLOOKUP(C1984,'[14]Resumen Peso'!$B$1:$D$65536,3,0)</f>
        <v>6911.8553960943982</v>
      </c>
    </row>
    <row r="1985" spans="1:10" x14ac:dyDescent="0.25">
      <c r="A1985" s="26"/>
      <c r="B1985" s="34">
        <f t="shared" si="30"/>
        <v>1969</v>
      </c>
      <c r="C1985" s="35" t="s">
        <v>1989</v>
      </c>
      <c r="D1985" s="36" t="str">
        <f>+"Torre de ángulo mayor tipo B"&amp;IF(MID(C1985,3,3)="220","C",IF(MID(C1985,3,3)="138","S",""))&amp;IF(MID(C1985,10,1)="D",2,1)&amp;" (65°)Tipo B"&amp;IF(MID(C1985,3,3)="220","C",IF(MID(C1985,3,3)="138","S",""))&amp;IF(MID(C1985,10,1)="D",2,1)&amp;RIGHT(C1985,2)</f>
        <v>Torre de ángulo mayor tipo B2 (65°)Tipo B2-3</v>
      </c>
      <c r="E1985" s="37" t="s">
        <v>2918</v>
      </c>
      <c r="F1985" s="38">
        <v>0</v>
      </c>
      <c r="G1985" s="39">
        <f>VLOOKUP(C1985,'[14]Resumen Peso'!$B$1:$D$65536,3,0)*$C$14</f>
        <v>9965.8055960479669</v>
      </c>
      <c r="H1985" s="46"/>
      <c r="I1985" s="41"/>
      <c r="J1985" s="42">
        <f>+VLOOKUP(C1985,'[14]Resumen Peso'!$B$1:$D$65536,3,0)</f>
        <v>7647.0151785878179</v>
      </c>
    </row>
    <row r="1986" spans="1:10" x14ac:dyDescent="0.25">
      <c r="A1986" s="26"/>
      <c r="B1986" s="34">
        <f t="shared" si="30"/>
        <v>1970</v>
      </c>
      <c r="C1986" s="35" t="s">
        <v>1990</v>
      </c>
      <c r="D1986" s="36" t="str">
        <f>+"Torre de ángulo mayor tipo B"&amp;IF(MID(C1986,3,3)="220","C",IF(MID(C1986,3,3)="138","S",""))&amp;IF(MID(C1986,10,1)="D",2,1)&amp;" (65°)Tipo B"&amp;IF(MID(C1986,3,3)="220","C",IF(MID(C1986,3,3)="138","S",""))&amp;IF(MID(C1986,10,1)="D",2,1)&amp;RIGHT(C1986,2)</f>
        <v>Torre de ángulo mayor tipo B2 (65°)Tipo B2±0</v>
      </c>
      <c r="E1986" s="37" t="s">
        <v>2918</v>
      </c>
      <c r="F1986" s="38">
        <v>0</v>
      </c>
      <c r="G1986" s="39">
        <f>VLOOKUP(C1986,'[14]Resumen Peso'!$B$1:$D$65536,3,0)*$C$14</f>
        <v>11097.779060187046</v>
      </c>
      <c r="H1986" s="46"/>
      <c r="I1986" s="41"/>
      <c r="J1986" s="42">
        <f>+VLOOKUP(C1986,'[14]Resumen Peso'!$B$1:$D$65536,3,0)</f>
        <v>8515.6071031044739</v>
      </c>
    </row>
    <row r="1987" spans="1:10" x14ac:dyDescent="0.25">
      <c r="A1987" s="26"/>
      <c r="B1987" s="34">
        <f t="shared" si="30"/>
        <v>1971</v>
      </c>
      <c r="C1987" s="35" t="s">
        <v>1991</v>
      </c>
      <c r="D1987" s="36" t="str">
        <f>+"Torre de ángulo mayor tipo B"&amp;IF(MID(C1987,3,3)="220","C",IF(MID(C1987,3,3)="138","S",""))&amp;IF(MID(C1987,10,1)="D",2,1)&amp;" (65°)Tipo B"&amp;IF(MID(C1987,3,3)="220","C",IF(MID(C1987,3,3)="138","S",""))&amp;IF(MID(C1987,10,1)="D",2,1)&amp;RIGHT(C1987,2)</f>
        <v>Torre de ángulo mayor tipo B2 (65°)Tipo B2+3</v>
      </c>
      <c r="E1987" s="37" t="s">
        <v>2918</v>
      </c>
      <c r="F1987" s="38">
        <v>0</v>
      </c>
      <c r="G1987" s="39">
        <f>VLOOKUP(C1987,'[14]Resumen Peso'!$B$1:$D$65536,3,0)*$C$14</f>
        <v>12429.512547409493</v>
      </c>
      <c r="H1987" s="46"/>
      <c r="I1987" s="41"/>
      <c r="J1987" s="42">
        <f>+VLOOKUP(C1987,'[14]Resumen Peso'!$B$1:$D$65536,3,0)</f>
        <v>9537.4799554770125</v>
      </c>
    </row>
    <row r="1988" spans="1:10" x14ac:dyDescent="0.25">
      <c r="A1988" s="26"/>
      <c r="B1988" s="34">
        <f t="shared" si="30"/>
        <v>1972</v>
      </c>
      <c r="C1988" s="35" t="s">
        <v>1992</v>
      </c>
      <c r="D1988" s="36" t="str">
        <f>+"Torre de anclaje, retención intermedia y terminal (15°) Tipo R"&amp;IF(MID(C1988,3,3)="220","C",IF(MID(C1988,3,3)="138","S",""))&amp;IF(MID(C1988,10,1)="D",2,1)&amp;RIGHT(C1988,2)</f>
        <v>Torre de anclaje, retención intermedia y terminal (15°) Tipo R2-3</v>
      </c>
      <c r="E1988" s="37" t="s">
        <v>2918</v>
      </c>
      <c r="F1988" s="38">
        <v>0</v>
      </c>
      <c r="G1988" s="39">
        <f>VLOOKUP(C1988,'[14]Resumen Peso'!$B$1:$D$65536,3,0)*$C$14</f>
        <v>12831.618376097249</v>
      </c>
      <c r="H1988" s="46"/>
      <c r="I1988" s="41"/>
      <c r="J1988" s="42">
        <f>+VLOOKUP(C1988,'[14]Resumen Peso'!$B$1:$D$65536,3,0)</f>
        <v>9846.025947643795</v>
      </c>
    </row>
    <row r="1989" spans="1:10" x14ac:dyDescent="0.25">
      <c r="A1989" s="26"/>
      <c r="B1989" s="34">
        <f t="shared" si="30"/>
        <v>1973</v>
      </c>
      <c r="C1989" s="35" t="s">
        <v>1993</v>
      </c>
      <c r="D1989" s="36" t="str">
        <f>+"Torre de anclaje, retención intermedia y terminal (15°) Tipo R"&amp;IF(MID(C1989,3,3)="220","C",IF(MID(C1989,3,3)="138","S",""))&amp;IF(MID(C1989,10,1)="D",2,1)&amp;RIGHT(C1989,2)</f>
        <v>Torre de anclaje, retención intermedia y terminal (15°) Tipo R2±0</v>
      </c>
      <c r="E1989" s="37" t="s">
        <v>2918</v>
      </c>
      <c r="F1989" s="38">
        <v>0</v>
      </c>
      <c r="G1989" s="39">
        <f>VLOOKUP(C1989,'[14]Resumen Peso'!$B$1:$D$65536,3,0)*$C$14</f>
        <v>14305.037208581101</v>
      </c>
      <c r="H1989" s="46"/>
      <c r="I1989" s="41"/>
      <c r="J1989" s="42">
        <f>+VLOOKUP(C1989,'[14]Resumen Peso'!$B$1:$D$65536,3,0)</f>
        <v>10976.617555901666</v>
      </c>
    </row>
    <row r="1990" spans="1:10" x14ac:dyDescent="0.25">
      <c r="A1990" s="26"/>
      <c r="B1990" s="34">
        <f t="shared" si="30"/>
        <v>1974</v>
      </c>
      <c r="C1990" s="35" t="s">
        <v>1994</v>
      </c>
      <c r="D1990" s="36" t="str">
        <f>+"Torre de anclaje, retención intermedia y terminal (15°) Tipo R"&amp;IF(MID(C1990,3,3)="220","C",IF(MID(C1990,3,3)="138","S",""))&amp;IF(MID(C1990,10,1)="D",2,1)&amp;RIGHT(C1990,2)</f>
        <v>Torre de anclaje, retención intermedia y terminal (15°) Tipo R2+3</v>
      </c>
      <c r="E1990" s="37" t="s">
        <v>2918</v>
      </c>
      <c r="F1990" s="38">
        <v>0</v>
      </c>
      <c r="G1990" s="39">
        <f>VLOOKUP(C1990,'[14]Resumen Peso'!$B$1:$D$65536,3,0)*$C$14</f>
        <v>15778.456041064956</v>
      </c>
      <c r="H1990" s="46"/>
      <c r="I1990" s="41"/>
      <c r="J1990" s="42">
        <f>+VLOOKUP(C1990,'[14]Resumen Peso'!$B$1:$D$65536,3,0)</f>
        <v>12107.209164159538</v>
      </c>
    </row>
    <row r="1991" spans="1:10" x14ac:dyDescent="0.25">
      <c r="A1991" s="26"/>
      <c r="B1991" s="34">
        <f t="shared" si="30"/>
        <v>1975</v>
      </c>
      <c r="C1991" s="35" t="s">
        <v>1995</v>
      </c>
      <c r="D1991" s="36" t="str">
        <f>+"Torre de suspensión tipo S"&amp;IF(MID(C1991,3,3)="220","C",IF(MID(C1991,3,3)="138","S",""))&amp;IF(MID(C1991,10,1)="D",2,1)&amp;" (5°)Tipo S"&amp;IF(MID(C1991,3,3)="220","C",IF(MID(C1991,3,3)="138","S",""))&amp;IF(MID(C1991,10,1)="D",2,1)&amp;RIGHT(C1991,2)</f>
        <v>Torre de suspensión tipo S2 (5°)Tipo S2-6</v>
      </c>
      <c r="E1991" s="37" t="s">
        <v>2918</v>
      </c>
      <c r="F1991" s="38">
        <v>0</v>
      </c>
      <c r="G1991" s="39">
        <f>VLOOKUP(C1991,'[14]Resumen Peso'!$B$1:$D$65536,3,0)*$C$14</f>
        <v>3495.0130952402642</v>
      </c>
      <c r="H1991" s="46"/>
      <c r="I1991" s="41"/>
      <c r="J1991" s="42">
        <f>+VLOOKUP(C1991,'[14]Resumen Peso'!$B$1:$D$65536,3,0)</f>
        <v>2681.8121155467952</v>
      </c>
    </row>
    <row r="1992" spans="1:10" x14ac:dyDescent="0.25">
      <c r="A1992" s="26"/>
      <c r="B1992" s="34">
        <f t="shared" si="30"/>
        <v>1976</v>
      </c>
      <c r="C1992" s="35" t="s">
        <v>1996</v>
      </c>
      <c r="D1992" s="36" t="str">
        <f>+"Torre de suspensión tipo S"&amp;IF(MID(C1992,3,3)="220","C",IF(MID(C1992,3,3)="138","S",""))&amp;IF(MID(C1992,10,1)="D",2,1)&amp;" (5°)Tipo S"&amp;IF(MID(C1992,3,3)="220","C",IF(MID(C1992,3,3)="138","S",""))&amp;IF(MID(C1992,10,1)="D",2,1)&amp;RIGHT(C1992,2)</f>
        <v>Torre de suspensión tipo S2 (5°)Tipo S2-3</v>
      </c>
      <c r="E1992" s="37" t="s">
        <v>2918</v>
      </c>
      <c r="F1992" s="38">
        <v>0</v>
      </c>
      <c r="G1992" s="39">
        <f>VLOOKUP(C1992,'[14]Resumen Peso'!$B$1:$D$65536,3,0)*$C$14</f>
        <v>3998.7987666262479</v>
      </c>
      <c r="H1992" s="46"/>
      <c r="I1992" s="41"/>
      <c r="J1992" s="42">
        <f>+VLOOKUP(C1992,'[14]Resumen Peso'!$B$1:$D$65536,3,0)</f>
        <v>3068.3796276976846</v>
      </c>
    </row>
    <row r="1993" spans="1:10" x14ac:dyDescent="0.25">
      <c r="A1993" s="26"/>
      <c r="B1993" s="34">
        <f t="shared" si="30"/>
        <v>1977</v>
      </c>
      <c r="C1993" s="35" t="s">
        <v>1997</v>
      </c>
      <c r="D1993" s="36" t="str">
        <f>+"Torre de suspensión tipo S"&amp;IF(MID(C1993,3,3)="220","C",IF(MID(C1993,3,3)="138","S",""))&amp;IF(MID(C1993,10,1)="D",2,1)&amp;" (5°)Tipo S"&amp;IF(MID(C1993,3,3)="220","C",IF(MID(C1993,3,3)="138","S",""))&amp;IF(MID(C1993,10,1)="D",2,1)&amp;RIGHT(C1993,2)</f>
        <v>Torre de suspensión tipo S2 (5°)Tipo S2±0</v>
      </c>
      <c r="E1993" s="37" t="s">
        <v>2918</v>
      </c>
      <c r="F1993" s="38">
        <v>0</v>
      </c>
      <c r="G1993" s="39">
        <f>VLOOKUP(C1993,'[14]Resumen Peso'!$B$1:$D$65536,3,0)*$C$14</f>
        <v>4498.0863516605714</v>
      </c>
      <c r="H1993" s="46"/>
      <c r="I1993" s="41"/>
      <c r="J1993" s="42">
        <f>+VLOOKUP(C1993,'[14]Resumen Peso'!$B$1:$D$65536,3,0)</f>
        <v>3451.4956442043695</v>
      </c>
    </row>
    <row r="1994" spans="1:10" x14ac:dyDescent="0.25">
      <c r="A1994" s="26"/>
      <c r="B1994" s="34">
        <f t="shared" si="30"/>
        <v>1978</v>
      </c>
      <c r="C1994" s="35" t="s">
        <v>1998</v>
      </c>
      <c r="D1994" s="36" t="str">
        <f>+"Torre de suspensión tipo S"&amp;IF(MID(C1994,3,3)="220","C",IF(MID(C1994,3,3)="138","S",""))&amp;IF(MID(C1994,10,1)="D",2,1)&amp;" (5°)Tipo S"&amp;IF(MID(C1994,3,3)="220","C",IF(MID(C1994,3,3)="138","S",""))&amp;IF(MID(C1994,10,1)="D",2,1)&amp;RIGHT(C1994,2)</f>
        <v>Torre de suspensión tipo S2 (5°)Tipo S2+3</v>
      </c>
      <c r="E1994" s="37" t="s">
        <v>2918</v>
      </c>
      <c r="F1994" s="38">
        <v>0</v>
      </c>
      <c r="G1994" s="39">
        <f>VLOOKUP(C1994,'[14]Resumen Peso'!$B$1:$D$65536,3,0)*$C$14</f>
        <v>4992.8758503432346</v>
      </c>
      <c r="H1994" s="46"/>
      <c r="I1994" s="41"/>
      <c r="J1994" s="42">
        <f>+VLOOKUP(C1994,'[14]Resumen Peso'!$B$1:$D$65536,3,0)</f>
        <v>3831.1601650668504</v>
      </c>
    </row>
    <row r="1995" spans="1:10" x14ac:dyDescent="0.25">
      <c r="A1995" s="26"/>
      <c r="B1995" s="34">
        <f t="shared" si="30"/>
        <v>1979</v>
      </c>
      <c r="C1995" s="35" t="s">
        <v>1999</v>
      </c>
      <c r="D1995" s="36" t="str">
        <f>+"Torre de suspensión tipo S"&amp;IF(MID(C1995,3,3)="220","C",IF(MID(C1995,3,3)="138","S",""))&amp;IF(MID(C1995,10,1)="D",2,1)&amp;" (5°)Tipo S"&amp;IF(MID(C1995,3,3)="220","C",IF(MID(C1995,3,3)="138","S",""))&amp;IF(MID(C1995,10,1)="D",2,1)&amp;RIGHT(C1995,2)</f>
        <v>Torre de suspensión tipo S2 (5°)Tipo S2+6</v>
      </c>
      <c r="E1995" s="37" t="s">
        <v>2918</v>
      </c>
      <c r="F1995" s="38">
        <v>0</v>
      </c>
      <c r="G1995" s="39">
        <f>VLOOKUP(C1995,'[14]Resumen Peso'!$B$1:$D$65536,3,0)*$C$14</f>
        <v>5487.6653490258968</v>
      </c>
      <c r="H1995" s="46"/>
      <c r="I1995" s="41"/>
      <c r="J1995" s="42">
        <f>+VLOOKUP(C1995,'[14]Resumen Peso'!$B$1:$D$65536,3,0)</f>
        <v>4210.8246859293304</v>
      </c>
    </row>
    <row r="1996" spans="1:10" x14ac:dyDescent="0.25">
      <c r="A1996" s="26"/>
      <c r="B1996" s="34">
        <f t="shared" si="30"/>
        <v>1980</v>
      </c>
      <c r="C1996" s="35" t="s">
        <v>2000</v>
      </c>
      <c r="D1996" s="36" t="str">
        <f>+"Torre de ángulo menor tipo A"&amp;IF(MID(C1996,3,3)="220","C",IF(MID(C1996,3,3)="138","S",""))&amp;IF(MID(C1996,10,1)="D",2,1)&amp;" (30°)Tipo A"&amp;IF(MID(C1996,3,3)="220","C",IF(MID(C1996,3,3)="138","S",""))&amp;IF(MID(C1996,10,1)="D",2,1)&amp;RIGHT(C1996,2)</f>
        <v>Torre de ángulo menor tipo A2 (30°)Tipo A2-3</v>
      </c>
      <c r="E1996" s="37" t="s">
        <v>2918</v>
      </c>
      <c r="F1996" s="38">
        <v>0</v>
      </c>
      <c r="G1996" s="39">
        <f>VLOOKUP(C1996,'[14]Resumen Peso'!$B$1:$D$65536,3,0)*$C$14</f>
        <v>6152.1136687204935</v>
      </c>
      <c r="H1996" s="46"/>
      <c r="I1996" s="41"/>
      <c r="J1996" s="42">
        <f>+VLOOKUP(C1996,'[14]Resumen Peso'!$B$1:$D$65536,3,0)</f>
        <v>4720.6727194999121</v>
      </c>
    </row>
    <row r="1997" spans="1:10" x14ac:dyDescent="0.25">
      <c r="A1997" s="26"/>
      <c r="B1997" s="34">
        <f t="shared" si="30"/>
        <v>1981</v>
      </c>
      <c r="C1997" s="35" t="s">
        <v>2001</v>
      </c>
      <c r="D1997" s="36" t="str">
        <f>+"Torre de ángulo menor tipo A"&amp;IF(MID(C1997,3,3)="220","C",IF(MID(C1997,3,3)="138","S",""))&amp;IF(MID(C1997,10,1)="D",2,1)&amp;" (30°)Tipo A"&amp;IF(MID(C1997,3,3)="220","C",IF(MID(C1997,3,3)="138","S",""))&amp;IF(MID(C1997,10,1)="D",2,1)&amp;RIGHT(C1997,2)</f>
        <v>Torre de ángulo menor tipo A2 (30°)Tipo A2±0</v>
      </c>
      <c r="E1997" s="37" t="s">
        <v>2918</v>
      </c>
      <c r="F1997" s="38">
        <v>0</v>
      </c>
      <c r="G1997" s="39">
        <f>VLOOKUP(C1997,'[14]Resumen Peso'!$B$1:$D$65536,3,0)*$C$14</f>
        <v>6828.0950818207475</v>
      </c>
      <c r="H1997" s="46"/>
      <c r="I1997" s="41"/>
      <c r="J1997" s="42">
        <f>+VLOOKUP(C1997,'[14]Resumen Peso'!$B$1:$D$65536,3,0)</f>
        <v>5239.3703879022332</v>
      </c>
    </row>
    <row r="1998" spans="1:10" x14ac:dyDescent="0.25">
      <c r="A1998" s="26"/>
      <c r="B1998" s="34">
        <f t="shared" si="30"/>
        <v>1982</v>
      </c>
      <c r="C1998" s="35" t="s">
        <v>2002</v>
      </c>
      <c r="D1998" s="36" t="str">
        <f>+"Torre de ángulo menor tipo A"&amp;IF(MID(C1998,3,3)="220","C",IF(MID(C1998,3,3)="138","S",""))&amp;IF(MID(C1998,10,1)="D",2,1)&amp;" (30°)Tipo A"&amp;IF(MID(C1998,3,3)="220","C",IF(MID(C1998,3,3)="138","S",""))&amp;IF(MID(C1998,10,1)="D",2,1)&amp;RIGHT(C1998,2)</f>
        <v>Torre de ángulo menor tipo A2 (30°)Tipo A2+3</v>
      </c>
      <c r="E1998" s="37" t="s">
        <v>2918</v>
      </c>
      <c r="F1998" s="38">
        <v>0</v>
      </c>
      <c r="G1998" s="39">
        <f>VLOOKUP(C1998,'[14]Resumen Peso'!$B$1:$D$65536,3,0)*$C$14</f>
        <v>7504.0764949210024</v>
      </c>
      <c r="H1998" s="46"/>
      <c r="I1998" s="41"/>
      <c r="J1998" s="42">
        <f>+VLOOKUP(C1998,'[14]Resumen Peso'!$B$1:$D$65536,3,0)</f>
        <v>5758.0680563045544</v>
      </c>
    </row>
    <row r="1999" spans="1:10" x14ac:dyDescent="0.25">
      <c r="A1999" s="26"/>
      <c r="B1999" s="34">
        <f t="shared" si="30"/>
        <v>1983</v>
      </c>
      <c r="C1999" s="35" t="s">
        <v>2003</v>
      </c>
      <c r="D1999" s="36" t="str">
        <f>+"Torre de ángulo mayor tipo B"&amp;IF(MID(C1999,3,3)="220","C",IF(MID(C1999,3,3)="138","S",""))&amp;IF(MID(C1999,10,1)="D",2,1)&amp;" (65°)Tipo B"&amp;IF(MID(C1999,3,3)="220","C",IF(MID(C1999,3,3)="138","S",""))&amp;IF(MID(C1999,10,1)="D",2,1)&amp;RIGHT(C1999,2)</f>
        <v>Torre de ángulo mayor tipo B2 (65°)Tipo B2-3</v>
      </c>
      <c r="E1999" s="37" t="s">
        <v>2918</v>
      </c>
      <c r="F1999" s="38">
        <v>0</v>
      </c>
      <c r="G1999" s="39">
        <f>VLOOKUP(C1999,'[14]Resumen Peso'!$B$1:$D$65536,3,0)*$C$14</f>
        <v>8302.2261852251941</v>
      </c>
      <c r="H1999" s="46"/>
      <c r="I1999" s="41"/>
      <c r="J1999" s="42">
        <f>+VLOOKUP(C1999,'[14]Resumen Peso'!$B$1:$D$65536,3,0)</f>
        <v>6370.5085396872228</v>
      </c>
    </row>
    <row r="2000" spans="1:10" x14ac:dyDescent="0.25">
      <c r="A2000" s="26"/>
      <c r="B2000" s="34">
        <f t="shared" si="30"/>
        <v>1984</v>
      </c>
      <c r="C2000" s="35" t="s">
        <v>2004</v>
      </c>
      <c r="D2000" s="36" t="str">
        <f>+"Torre de ángulo mayor tipo B"&amp;IF(MID(C2000,3,3)="220","C",IF(MID(C2000,3,3)="138","S",""))&amp;IF(MID(C2000,10,1)="D",2,1)&amp;" (65°)Tipo B"&amp;IF(MID(C2000,3,3)="220","C",IF(MID(C2000,3,3)="138","S",""))&amp;IF(MID(C2000,10,1)="D",2,1)&amp;RIGHT(C2000,2)</f>
        <v>Torre de ángulo mayor tipo B2 (65°)Tipo B2±0</v>
      </c>
      <c r="E2000" s="37" t="s">
        <v>2918</v>
      </c>
      <c r="F2000" s="38">
        <v>0</v>
      </c>
      <c r="G2000" s="39">
        <f>VLOOKUP(C2000,'[14]Resumen Peso'!$B$1:$D$65536,3,0)*$C$14</f>
        <v>9245.2407407852934</v>
      </c>
      <c r="H2000" s="46"/>
      <c r="I2000" s="41"/>
      <c r="J2000" s="42">
        <f>+VLOOKUP(C2000,'[14]Resumen Peso'!$B$1:$D$65536,3,0)</f>
        <v>7094.1075052196247</v>
      </c>
    </row>
    <row r="2001" spans="1:10" x14ac:dyDescent="0.25">
      <c r="A2001" s="26"/>
      <c r="B2001" s="34">
        <f t="shared" si="30"/>
        <v>1985</v>
      </c>
      <c r="C2001" s="35" t="s">
        <v>2005</v>
      </c>
      <c r="D2001" s="36" t="str">
        <f>+"Torre de ángulo mayor tipo B"&amp;IF(MID(C2001,3,3)="220","C",IF(MID(C2001,3,3)="138","S",""))&amp;IF(MID(C2001,10,1)="D",2,1)&amp;" (65°)Tipo B"&amp;IF(MID(C2001,3,3)="220","C",IF(MID(C2001,3,3)="138","S",""))&amp;IF(MID(C2001,10,1)="D",2,1)&amp;RIGHT(C2001,2)</f>
        <v>Torre de ángulo mayor tipo B2 (65°)Tipo B2+3</v>
      </c>
      <c r="E2001" s="37" t="s">
        <v>2918</v>
      </c>
      <c r="F2001" s="38">
        <v>0</v>
      </c>
      <c r="G2001" s="39">
        <f>VLOOKUP(C2001,'[14]Resumen Peso'!$B$1:$D$65536,3,0)*$C$14</f>
        <v>10354.669629679531</v>
      </c>
      <c r="H2001" s="46"/>
      <c r="I2001" s="41"/>
      <c r="J2001" s="42">
        <f>+VLOOKUP(C2001,'[14]Resumen Peso'!$B$1:$D$65536,3,0)</f>
        <v>7945.4004058459805</v>
      </c>
    </row>
    <row r="2002" spans="1:10" x14ac:dyDescent="0.25">
      <c r="A2002" s="26"/>
      <c r="B2002" s="34">
        <f t="shared" ref="B2002:B2019" si="31">1+B2001</f>
        <v>1986</v>
      </c>
      <c r="C2002" s="35" t="s">
        <v>2006</v>
      </c>
      <c r="D2002" s="36" t="str">
        <f>+"Torre de anclaje, retención intermedia y terminal (15°) Tipo R"&amp;IF(MID(C2002,3,3)="220","C",IF(MID(C2002,3,3)="138","S",""))&amp;IF(MID(C2002,10,1)="D",2,1)&amp;RIGHT(C2002,2)</f>
        <v>Torre de anclaje, retención intermedia y terminal (15°) Tipo R2-3</v>
      </c>
      <c r="E2002" s="37" t="s">
        <v>2918</v>
      </c>
      <c r="F2002" s="38">
        <v>0</v>
      </c>
      <c r="G2002" s="39">
        <f>VLOOKUP(C2002,'[14]Resumen Peso'!$B$1:$D$65536,3,0)*$C$14</f>
        <v>10689.652437440403</v>
      </c>
      <c r="H2002" s="46"/>
      <c r="I2002" s="41"/>
      <c r="J2002" s="42">
        <f>+VLOOKUP(C2002,'[14]Resumen Peso'!$B$1:$D$65536,3,0)</f>
        <v>8202.4412030826024</v>
      </c>
    </row>
    <row r="2003" spans="1:10" x14ac:dyDescent="0.25">
      <c r="A2003" s="26"/>
      <c r="B2003" s="34">
        <f t="shared" si="31"/>
        <v>1987</v>
      </c>
      <c r="C2003" s="35" t="s">
        <v>2007</v>
      </c>
      <c r="D2003" s="36" t="str">
        <f>+"Torre de anclaje, retención intermedia y terminal (15°) Tipo R"&amp;IF(MID(C2003,3,3)="220","C",IF(MID(C2003,3,3)="138","S",""))&amp;IF(MID(C2003,10,1)="D",2,1)&amp;RIGHT(C2003,2)</f>
        <v>Torre de anclaje, retención intermedia y terminal (15°) Tipo R2±0</v>
      </c>
      <c r="E2003" s="37" t="s">
        <v>2918</v>
      </c>
      <c r="F2003" s="38">
        <v>0</v>
      </c>
      <c r="G2003" s="39">
        <f>VLOOKUP(C2003,'[14]Resumen Peso'!$B$1:$D$65536,3,0)*$C$14</f>
        <v>11917.115314872242</v>
      </c>
      <c r="H2003" s="46"/>
      <c r="I2003" s="41"/>
      <c r="J2003" s="42">
        <f>+VLOOKUP(C2003,'[14]Resumen Peso'!$B$1:$D$65536,3,0)</f>
        <v>9144.3045742280956</v>
      </c>
    </row>
    <row r="2004" spans="1:10" x14ac:dyDescent="0.25">
      <c r="A2004" s="26"/>
      <c r="B2004" s="34">
        <f t="shared" si="31"/>
        <v>1988</v>
      </c>
      <c r="C2004" s="35" t="s">
        <v>2008</v>
      </c>
      <c r="D2004" s="36" t="str">
        <f>+"Torre de anclaje, retención intermedia y terminal (15°) Tipo R"&amp;IF(MID(C2004,3,3)="220","C",IF(MID(C2004,3,3)="138","S",""))&amp;IF(MID(C2004,10,1)="D",2,1)&amp;RIGHT(C2004,2)</f>
        <v>Torre de anclaje, retención intermedia y terminal (15°) Tipo R2+3</v>
      </c>
      <c r="E2004" s="37" t="s">
        <v>2918</v>
      </c>
      <c r="F2004" s="38">
        <v>0</v>
      </c>
      <c r="G2004" s="39">
        <f>VLOOKUP(C2004,'[14]Resumen Peso'!$B$1:$D$65536,3,0)*$C$14</f>
        <v>13144.578192304083</v>
      </c>
      <c r="H2004" s="46"/>
      <c r="I2004" s="41"/>
      <c r="J2004" s="42">
        <f>+VLOOKUP(C2004,'[14]Resumen Peso'!$B$1:$D$65536,3,0)</f>
        <v>10086.167945373589</v>
      </c>
    </row>
    <row r="2005" spans="1:10" x14ac:dyDescent="0.25">
      <c r="A2005" s="26"/>
      <c r="B2005" s="34">
        <f t="shared" si="31"/>
        <v>1989</v>
      </c>
      <c r="C2005" s="35" t="s">
        <v>2009</v>
      </c>
      <c r="D2005" s="36" t="str">
        <f>+"Torre de suspensión tipo S"&amp;IF(MID(C2005,3,3)="220","C",IF(MID(C2005,3,3)="138","S",""))&amp;IF(MID(C2005,10,1)="D",2,1)&amp;" (5°)Tipo S"&amp;IF(MID(C2005,3,3)="220","C",IF(MID(C2005,3,3)="138","S",""))&amp;IF(MID(C2005,10,1)="D",2,1)&amp;RIGHT(C2005,2)</f>
        <v>Torre de suspensión tipo S2 (5°)Tipo S2-6</v>
      </c>
      <c r="E2005" s="37" t="s">
        <v>2918</v>
      </c>
      <c r="F2005" s="38">
        <v>0</v>
      </c>
      <c r="G2005" s="39">
        <f>VLOOKUP(C2005,'[14]Resumen Peso'!$B$1:$D$65536,3,0)*$C$14</f>
        <v>3168.6178731373661</v>
      </c>
      <c r="H2005" s="46"/>
      <c r="I2005" s="41"/>
      <c r="J2005" s="42">
        <f>+VLOOKUP(C2005,'[14]Resumen Peso'!$B$1:$D$65536,3,0)</f>
        <v>2431.3607904046316</v>
      </c>
    </row>
    <row r="2006" spans="1:10" x14ac:dyDescent="0.25">
      <c r="A2006" s="26"/>
      <c r="B2006" s="34">
        <f t="shared" si="31"/>
        <v>1990</v>
      </c>
      <c r="C2006" s="35" t="s">
        <v>2010</v>
      </c>
      <c r="D2006" s="36" t="str">
        <f>+"Torre de suspensión tipo S"&amp;IF(MID(C2006,3,3)="220","C",IF(MID(C2006,3,3)="138","S",""))&amp;IF(MID(C2006,10,1)="D",2,1)&amp;" (5°)Tipo S"&amp;IF(MID(C2006,3,3)="220","C",IF(MID(C2006,3,3)="138","S",""))&amp;IF(MID(C2006,10,1)="D",2,1)&amp;RIGHT(C2006,2)</f>
        <v>Torre de suspensión tipo S2 (5°)Tipo S2-3</v>
      </c>
      <c r="E2006" s="37" t="s">
        <v>2918</v>
      </c>
      <c r="F2006" s="38">
        <v>0</v>
      </c>
      <c r="G2006" s="39">
        <f>VLOOKUP(C2006,'[14]Resumen Peso'!$B$1:$D$65536,3,0)*$C$14</f>
        <v>3625.3555845805904</v>
      </c>
      <c r="H2006" s="46"/>
      <c r="I2006" s="41"/>
      <c r="J2006" s="42">
        <f>+VLOOKUP(C2006,'[14]Resumen Peso'!$B$1:$D$65536,3,0)</f>
        <v>2781.8272106431373</v>
      </c>
    </row>
    <row r="2007" spans="1:10" x14ac:dyDescent="0.25">
      <c r="A2007" s="26"/>
      <c r="B2007" s="34">
        <f t="shared" si="31"/>
        <v>1991</v>
      </c>
      <c r="C2007" s="35" t="s">
        <v>2011</v>
      </c>
      <c r="D2007" s="36" t="str">
        <f>+"Torre de suspensión tipo S"&amp;IF(MID(C2007,3,3)="220","C",IF(MID(C2007,3,3)="138","S",""))&amp;IF(MID(C2007,10,1)="D",2,1)&amp;" (5°)Tipo S"&amp;IF(MID(C2007,3,3)="220","C",IF(MID(C2007,3,3)="138","S",""))&amp;IF(MID(C2007,10,1)="D",2,1)&amp;RIGHT(C2007,2)</f>
        <v>Torre de suspensión tipo S2 (5°)Tipo S2±0</v>
      </c>
      <c r="E2007" s="37" t="s">
        <v>2918</v>
      </c>
      <c r="F2007" s="38">
        <v>0</v>
      </c>
      <c r="G2007" s="39">
        <f>VLOOKUP(C2007,'[14]Resumen Peso'!$B$1:$D$65536,3,0)*$C$14</f>
        <v>4078.0152807430709</v>
      </c>
      <c r="H2007" s="46"/>
      <c r="I2007" s="41"/>
      <c r="J2007" s="42">
        <f>+VLOOKUP(C2007,'[14]Resumen Peso'!$B$1:$D$65536,3,0)</f>
        <v>3129.1644664152273</v>
      </c>
    </row>
    <row r="2008" spans="1:10" x14ac:dyDescent="0.25">
      <c r="A2008" s="26"/>
      <c r="B2008" s="34">
        <f t="shared" si="31"/>
        <v>1992</v>
      </c>
      <c r="C2008" s="35" t="s">
        <v>2012</v>
      </c>
      <c r="D2008" s="36" t="str">
        <f>+"Torre de suspensión tipo S"&amp;IF(MID(C2008,3,3)="220","C",IF(MID(C2008,3,3)="138","S",""))&amp;IF(MID(C2008,10,1)="D",2,1)&amp;" (5°)Tipo S"&amp;IF(MID(C2008,3,3)="220","C",IF(MID(C2008,3,3)="138","S",""))&amp;IF(MID(C2008,10,1)="D",2,1)&amp;RIGHT(C2008,2)</f>
        <v>Torre de suspensión tipo S2 (5°)Tipo S2+3</v>
      </c>
      <c r="E2008" s="37" t="s">
        <v>2918</v>
      </c>
      <c r="F2008" s="38">
        <v>0</v>
      </c>
      <c r="G2008" s="39">
        <f>VLOOKUP(C2008,'[14]Resumen Peso'!$B$1:$D$65536,3,0)*$C$14</f>
        <v>4526.5969616248094</v>
      </c>
      <c r="H2008" s="46"/>
      <c r="I2008" s="41"/>
      <c r="J2008" s="42">
        <f>+VLOOKUP(C2008,'[14]Resumen Peso'!$B$1:$D$65536,3,0)</f>
        <v>3473.3725577209025</v>
      </c>
    </row>
    <row r="2009" spans="1:10" x14ac:dyDescent="0.25">
      <c r="A2009" s="26"/>
      <c r="B2009" s="34">
        <f t="shared" si="31"/>
        <v>1993</v>
      </c>
      <c r="C2009" s="35" t="s">
        <v>2013</v>
      </c>
      <c r="D2009" s="36" t="str">
        <f>+"Torre de suspensión tipo S"&amp;IF(MID(C2009,3,3)="220","C",IF(MID(C2009,3,3)="138","S",""))&amp;IF(MID(C2009,10,1)="D",2,1)&amp;" (5°)Tipo S"&amp;IF(MID(C2009,3,3)="220","C",IF(MID(C2009,3,3)="138","S",""))&amp;IF(MID(C2009,10,1)="D",2,1)&amp;RIGHT(C2009,2)</f>
        <v>Torre de suspensión tipo S2 (5°)Tipo S2+6</v>
      </c>
      <c r="E2009" s="37" t="s">
        <v>2918</v>
      </c>
      <c r="F2009" s="38">
        <v>0</v>
      </c>
      <c r="G2009" s="39">
        <f>VLOOKUP(C2009,'[14]Resumen Peso'!$B$1:$D$65536,3,0)*$C$14</f>
        <v>4975.1786425065466</v>
      </c>
      <c r="H2009" s="46"/>
      <c r="I2009" s="41"/>
      <c r="J2009" s="42">
        <f>+VLOOKUP(C2009,'[14]Resumen Peso'!$B$1:$D$65536,3,0)</f>
        <v>3817.5806490265772</v>
      </c>
    </row>
    <row r="2010" spans="1:10" x14ac:dyDescent="0.25">
      <c r="A2010" s="26"/>
      <c r="B2010" s="34">
        <f t="shared" si="31"/>
        <v>1994</v>
      </c>
      <c r="C2010" s="35" t="s">
        <v>2014</v>
      </c>
      <c r="D2010" s="36" t="str">
        <f>+"Torre de ángulo menor tipo A"&amp;IF(MID(C2010,3,3)="220","C",IF(MID(C2010,3,3)="138","S",""))&amp;IF(MID(C2010,10,1)="D",2,1)&amp;" (30°)Tipo A"&amp;IF(MID(C2010,3,3)="220","C",IF(MID(C2010,3,3)="138","S",""))&amp;IF(MID(C2010,10,1)="D",2,1)&amp;RIGHT(C2010,2)</f>
        <v>Torre de ángulo menor tipo A2 (30°)Tipo A2-3</v>
      </c>
      <c r="E2010" s="37" t="s">
        <v>2918</v>
      </c>
      <c r="F2010" s="38">
        <v>0</v>
      </c>
      <c r="G2010" s="39">
        <f>VLOOKUP(C2010,'[14]Resumen Peso'!$B$1:$D$65536,3,0)*$C$14</f>
        <v>5577.5749037473515</v>
      </c>
      <c r="J2010" s="42">
        <f>+VLOOKUP(C2010,'[14]Resumen Peso'!$B$1:$D$65536,3,0)</f>
        <v>4279.8145656765018</v>
      </c>
    </row>
    <row r="2011" spans="1:10" x14ac:dyDescent="0.25">
      <c r="A2011" s="26"/>
      <c r="B2011" s="34">
        <f t="shared" si="31"/>
        <v>1995</v>
      </c>
      <c r="C2011" s="35" t="s">
        <v>2015</v>
      </c>
      <c r="D2011" s="36" t="str">
        <f>+"Torre de ángulo menor tipo A"&amp;IF(MID(C2011,3,3)="220","C",IF(MID(C2011,3,3)="138","S",""))&amp;IF(MID(C2011,10,1)="D",2,1)&amp;" (30°)Tipo A"&amp;IF(MID(C2011,3,3)="220","C",IF(MID(C2011,3,3)="138","S",""))&amp;IF(MID(C2011,10,1)="D",2,1)&amp;RIGHT(C2011,2)</f>
        <v>Torre de ángulo menor tipo A2 (30°)Tipo A2±0</v>
      </c>
      <c r="E2011" s="37" t="s">
        <v>2918</v>
      </c>
      <c r="F2011" s="38">
        <v>0</v>
      </c>
      <c r="G2011" s="39">
        <f>VLOOKUP(C2011,'[14]Resumen Peso'!$B$1:$D$65536,3,0)*$C$14</f>
        <v>6190.4271961679815</v>
      </c>
      <c r="J2011" s="42">
        <f>+VLOOKUP(C2011,'[14]Resumen Peso'!$B$1:$D$65536,3,0)</f>
        <v>4750.071660018315</v>
      </c>
    </row>
    <row r="2012" spans="1:10" x14ac:dyDescent="0.25">
      <c r="A2012" s="26"/>
      <c r="B2012" s="34">
        <f t="shared" si="31"/>
        <v>1996</v>
      </c>
      <c r="C2012" s="35" t="s">
        <v>2016</v>
      </c>
      <c r="D2012" s="36" t="str">
        <f>+"Torre de ángulo menor tipo A"&amp;IF(MID(C2012,3,3)="220","C",IF(MID(C2012,3,3)="138","S",""))&amp;IF(MID(C2012,10,1)="D",2,1)&amp;" (30°)Tipo A"&amp;IF(MID(C2012,3,3)="220","C",IF(MID(C2012,3,3)="138","S",""))&amp;IF(MID(C2012,10,1)="D",2,1)&amp;RIGHT(C2012,2)</f>
        <v>Torre de ángulo menor tipo A2 (30°)Tipo A2+3</v>
      </c>
      <c r="E2012" s="37" t="s">
        <v>2918</v>
      </c>
      <c r="F2012" s="38">
        <v>0</v>
      </c>
      <c r="G2012" s="39">
        <f>VLOOKUP(C2012,'[14]Resumen Peso'!$B$1:$D$65536,3,0)*$C$14</f>
        <v>6803.2794885886115</v>
      </c>
      <c r="J2012" s="42">
        <f>+VLOOKUP(C2012,'[14]Resumen Peso'!$B$1:$D$65536,3,0)</f>
        <v>5220.3287543601282</v>
      </c>
    </row>
    <row r="2013" spans="1:10" x14ac:dyDescent="0.25">
      <c r="A2013" s="26"/>
      <c r="B2013" s="34">
        <f t="shared" si="31"/>
        <v>1997</v>
      </c>
      <c r="C2013" s="35" t="s">
        <v>2017</v>
      </c>
      <c r="D2013" s="36" t="str">
        <f>+"Torre de ángulo mayor tipo B"&amp;IF(MID(C2013,3,3)="220","C",IF(MID(C2013,3,3)="138","S",""))&amp;IF(MID(C2013,10,1)="D",2,1)&amp;" (65°)Tipo B"&amp;IF(MID(C2013,3,3)="220","C",IF(MID(C2013,3,3)="138","S",""))&amp;IF(MID(C2013,10,1)="D",2,1)&amp;RIGHT(C2013,2)</f>
        <v>Torre de ángulo mayor tipo B2 (65°)Tipo B2-3</v>
      </c>
      <c r="E2013" s="37" t="s">
        <v>2918</v>
      </c>
      <c r="F2013" s="38">
        <v>0</v>
      </c>
      <c r="G2013" s="39">
        <f>VLOOKUP(C2013,'[14]Resumen Peso'!$B$1:$D$65536,3,0)*$C$14</f>
        <v>7526.8909044030806</v>
      </c>
      <c r="J2013" s="42">
        <f>+VLOOKUP(C2013,'[14]Resumen Peso'!$B$1:$D$65536,3,0)</f>
        <v>5775.5741308429897</v>
      </c>
    </row>
    <row r="2014" spans="1:10" x14ac:dyDescent="0.25">
      <c r="A2014" s="26"/>
      <c r="B2014" s="34">
        <f t="shared" si="31"/>
        <v>1998</v>
      </c>
      <c r="C2014" s="35" t="s">
        <v>2018</v>
      </c>
      <c r="D2014" s="36" t="str">
        <f>+"Torre de ángulo mayor tipo B"&amp;IF(MID(C2014,3,3)="220","C",IF(MID(C2014,3,3)="138","S",""))&amp;IF(MID(C2014,10,1)="D",2,1)&amp;" (65°)Tipo B"&amp;IF(MID(C2014,3,3)="220","C",IF(MID(C2014,3,3)="138","S",""))&amp;IF(MID(C2014,10,1)="D",2,1)&amp;RIGHT(C2014,2)</f>
        <v>Torre de ángulo mayor tipo B2 (65°)Tipo B2±0</v>
      </c>
      <c r="E2014" s="37" t="s">
        <v>2918</v>
      </c>
      <c r="F2014" s="38">
        <v>0</v>
      </c>
      <c r="G2014" s="39">
        <f>VLOOKUP(C2014,'[14]Resumen Peso'!$B$1:$D$65536,3,0)*$C$14</f>
        <v>8381.8384236114471</v>
      </c>
      <c r="J2014" s="42">
        <f>+VLOOKUP(C2014,'[14]Resumen Peso'!$B$1:$D$65536,3,0)</f>
        <v>6431.5970276647986</v>
      </c>
    </row>
    <row r="2015" spans="1:10" x14ac:dyDescent="0.25">
      <c r="A2015" s="26"/>
      <c r="B2015" s="34">
        <f t="shared" si="31"/>
        <v>1999</v>
      </c>
      <c r="C2015" s="35" t="s">
        <v>2019</v>
      </c>
      <c r="D2015" s="36" t="str">
        <f>+"Torre de ángulo mayor tipo B"&amp;IF(MID(C2015,3,3)="220","C",IF(MID(C2015,3,3)="138","S",""))&amp;IF(MID(C2015,10,1)="D",2,1)&amp;" (65°)Tipo B"&amp;IF(MID(C2015,3,3)="220","C",IF(MID(C2015,3,3)="138","S",""))&amp;IF(MID(C2015,10,1)="D",2,1)&amp;RIGHT(C2015,2)</f>
        <v>Torre de ángulo mayor tipo B2 (65°)Tipo B2+3</v>
      </c>
      <c r="E2015" s="37" t="s">
        <v>2918</v>
      </c>
      <c r="F2015" s="38">
        <v>0</v>
      </c>
      <c r="G2015" s="39">
        <f>VLOOKUP(C2015,'[14]Resumen Peso'!$B$1:$D$65536,3,0)*$C$14</f>
        <v>9387.6590344448214</v>
      </c>
      <c r="J2015" s="42">
        <f>+VLOOKUP(C2015,'[14]Resumen Peso'!$B$1:$D$65536,3,0)</f>
        <v>7203.3886709845747</v>
      </c>
    </row>
    <row r="2016" spans="1:10" x14ac:dyDescent="0.25">
      <c r="A2016" s="26"/>
      <c r="B2016" s="34">
        <f t="shared" si="31"/>
        <v>2000</v>
      </c>
      <c r="C2016" s="35" t="s">
        <v>2020</v>
      </c>
      <c r="D2016" s="36" t="str">
        <f>+"Torre de anclaje, retención intermedia y terminal (15°) Tipo R"&amp;IF(MID(C2016,3,3)="220","C",IF(MID(C2016,3,3)="138","S",""))&amp;IF(MID(C2016,10,1)="D",2,1)&amp;RIGHT(C2016,2)</f>
        <v>Torre de anclaje, retención intermedia y terminal (15°) Tipo R2-3</v>
      </c>
      <c r="E2016" s="37" t="s">
        <v>2918</v>
      </c>
      <c r="F2016" s="38">
        <v>0</v>
      </c>
      <c r="G2016" s="39">
        <f>VLOOKUP(C2016,'[14]Resumen Peso'!$B$1:$D$65536,3,0)*$C$14</f>
        <v>9691.3581860475351</v>
      </c>
      <c r="J2016" s="42">
        <f>+VLOOKUP(C2016,'[14]Resumen Peso'!$B$1:$D$65536,3,0)</f>
        <v>7436.4247260879529</v>
      </c>
    </row>
    <row r="2017" spans="1:10" x14ac:dyDescent="0.25">
      <c r="A2017" s="26"/>
      <c r="B2017" s="34">
        <f t="shared" si="31"/>
        <v>2001</v>
      </c>
      <c r="C2017" s="35" t="s">
        <v>2021</v>
      </c>
      <c r="D2017" s="36" t="str">
        <f>+"Torre de anclaje, retención intermedia y terminal (15°) Tipo R"&amp;IF(MID(C2017,3,3)="220","C",IF(MID(C2017,3,3)="138","S",""))&amp;IF(MID(C2017,10,1)="D",2,1)&amp;RIGHT(C2017,2)</f>
        <v>Torre de anclaje, retención intermedia y terminal (15°) Tipo R2±0</v>
      </c>
      <c r="E2017" s="37" t="s">
        <v>2918</v>
      </c>
      <c r="F2017" s="38">
        <v>0</v>
      </c>
      <c r="G2017" s="39">
        <f>VLOOKUP(C2017,'[14]Resumen Peso'!$B$1:$D$65536,3,0)*$C$14</f>
        <v>10804.189728035155</v>
      </c>
      <c r="J2017" s="42">
        <f>+VLOOKUP(C2017,'[14]Resumen Peso'!$B$1:$D$65536,3,0)</f>
        <v>8290.3285686599247</v>
      </c>
    </row>
    <row r="2018" spans="1:10" x14ac:dyDescent="0.25">
      <c r="A2018" s="26"/>
      <c r="B2018" s="34">
        <f t="shared" si="31"/>
        <v>2002</v>
      </c>
      <c r="C2018" s="35" t="s">
        <v>2022</v>
      </c>
      <c r="D2018" s="36" t="str">
        <f>+"Torre de anclaje, retención intermedia y terminal (15°) Tipo R"&amp;IF(MID(C2018,3,3)="220","C",IF(MID(C2018,3,3)="138","S",""))&amp;IF(MID(C2018,10,1)="D",2,1)&amp;RIGHT(C2018,2)</f>
        <v>Torre de anclaje, retención intermedia y terminal (15°) Tipo R2+3</v>
      </c>
      <c r="E2018" s="37" t="s">
        <v>2918</v>
      </c>
      <c r="F2018" s="38">
        <v>0</v>
      </c>
      <c r="G2018" s="39">
        <f>VLOOKUP(C2018,'[14]Resumen Peso'!$B$1:$D$65536,3,0)*$C$14</f>
        <v>11917.021270022775</v>
      </c>
      <c r="J2018" s="42">
        <f>+VLOOKUP(C2018,'[14]Resumen Peso'!$B$1:$D$65536,3,0)</f>
        <v>9144.2324112318965</v>
      </c>
    </row>
    <row r="2019" spans="1:10" x14ac:dyDescent="0.25">
      <c r="A2019" s="26"/>
      <c r="B2019" s="34">
        <f t="shared" si="31"/>
        <v>2003</v>
      </c>
      <c r="C2019" s="35" t="s">
        <v>2023</v>
      </c>
      <c r="D2019" s="36" t="str">
        <f>+"Torre de anclaje, retención intermedia y terminal (15°) Tipo R"&amp;IF(MID(C2019,3,3)="220","C",IF(MID(C2019,3,3)="138","S",""))&amp;IF(MID(C2019,10,1)="D",2,1)&amp;RIGHT(C2019,2)</f>
        <v>Torre de anclaje, retención intermedia y terminal (15°) Tipo RC20T</v>
      </c>
      <c r="E2019" s="37" t="s">
        <v>2918</v>
      </c>
      <c r="F2019" s="38">
        <v>0</v>
      </c>
      <c r="G2019" s="39">
        <f>VLOOKUP(C2019,'[14]Resumen Peso'!$B$1:$D$65536,3,0)*$C$14</f>
        <v>19090.769116352498</v>
      </c>
      <c r="J2019" s="42">
        <f>+VLOOKUP(C2019,'[14]Resumen Peso'!$B$1:$D$65536,3,0)</f>
        <v>14648.830924572294</v>
      </c>
    </row>
    <row r="2020" spans="1:10" x14ac:dyDescent="0.25">
      <c r="A2020" s="26"/>
    </row>
    <row r="2021" spans="1:10" x14ac:dyDescent="0.25">
      <c r="A2021" s="26"/>
    </row>
    <row r="2022" spans="1:10" ht="15.75" x14ac:dyDescent="0.25">
      <c r="A2022" s="26"/>
      <c r="B2022" s="19" t="s">
        <v>2024</v>
      </c>
      <c r="D2022" s="26"/>
      <c r="E2022" s="27"/>
      <c r="F2022" s="27"/>
      <c r="G2022" s="28"/>
      <c r="H2022" s="28"/>
      <c r="I2022" s="28"/>
      <c r="J2022" s="29"/>
    </row>
    <row r="2023" spans="1:10" ht="15.75" x14ac:dyDescent="0.25">
      <c r="A2023" s="26"/>
      <c r="B2023" s="19"/>
      <c r="D2023" s="26"/>
      <c r="E2023" s="27"/>
      <c r="F2023" s="27"/>
      <c r="G2023" s="28"/>
      <c r="H2023" s="28"/>
      <c r="I2023" s="28"/>
      <c r="J2023" s="29"/>
    </row>
    <row r="2024" spans="1:10" ht="33.75" x14ac:dyDescent="0.25">
      <c r="A2024" s="26"/>
      <c r="B2024" s="30" t="s">
        <v>5</v>
      </c>
      <c r="C2024" s="30" t="s">
        <v>3</v>
      </c>
      <c r="D2024" s="30" t="s">
        <v>1</v>
      </c>
      <c r="E2024" s="30" t="s">
        <v>2915</v>
      </c>
      <c r="F2024" s="31" t="s">
        <v>2916</v>
      </c>
      <c r="G2024" s="31" t="s">
        <v>23</v>
      </c>
      <c r="H2024" s="32"/>
      <c r="I2024" s="33"/>
      <c r="J2024" s="31" t="s">
        <v>2917</v>
      </c>
    </row>
    <row r="2025" spans="1:10" x14ac:dyDescent="0.25">
      <c r="A2025" s="26"/>
      <c r="B2025" s="34">
        <v>1</v>
      </c>
      <c r="C2025" s="48" t="s">
        <v>2025</v>
      </c>
      <c r="D2025" s="35" t="str">
        <f>VLOOKUP(C2025,[15]Resumen!$C$1:$J$65536,8,0)</f>
        <v>1 Poste autosoportable de acero (25/750) de suspensión (2°) Tipo SCU1-25</v>
      </c>
      <c r="E2025" s="37" t="s">
        <v>2918</v>
      </c>
      <c r="F2025" s="38">
        <f t="shared" ref="F2025:F2088" si="32">IF(MID(C2025,1,2)="EA",0,1)</f>
        <v>0</v>
      </c>
      <c r="G2025" s="39">
        <f>VLOOKUP(C2025,'[16]Estructuras de Acero y Concreto'!$C$1:$L$65536,7,0)</f>
        <v>3903.6802099706465</v>
      </c>
      <c r="H2025" s="49"/>
      <c r="J2025" s="42">
        <f>VLOOKUP(C2025,'[16]Estructuras de Acero y Concreto'!$C$1:$L$65536,10,0)</f>
        <v>1415</v>
      </c>
    </row>
    <row r="2026" spans="1:10" x14ac:dyDescent="0.25">
      <c r="A2026" s="26"/>
      <c r="B2026" s="34">
        <f>1+B2025</f>
        <v>2</v>
      </c>
      <c r="C2026" s="48" t="s">
        <v>2026</v>
      </c>
      <c r="D2026" s="35" t="str">
        <f>VLOOKUP(C2026,[15]Resumen!$C$1:$J$65536,8,0)</f>
        <v>1 Poste autosoportable de acero (25/3300) de suspensión (25°) Tipo SCU11-25</v>
      </c>
      <c r="E2026" s="37" t="s">
        <v>2918</v>
      </c>
      <c r="F2026" s="38">
        <f t="shared" si="32"/>
        <v>0</v>
      </c>
      <c r="G2026" s="39">
        <f>VLOOKUP(C2026,'[16]Estructuras de Acero y Concreto'!$C$1:$L$65536,7,0)</f>
        <v>10226.814514742888</v>
      </c>
      <c r="J2026" s="42">
        <f>VLOOKUP(C2026,'[16]Estructuras de Acero y Concreto'!$C$1:$L$65536,10,0)</f>
        <v>3707</v>
      </c>
    </row>
    <row r="2027" spans="1:10" x14ac:dyDescent="0.25">
      <c r="A2027" s="26"/>
      <c r="B2027" s="34">
        <f t="shared" ref="B2027:B2090" si="33">1+B2026</f>
        <v>3</v>
      </c>
      <c r="C2027" s="48" t="s">
        <v>2027</v>
      </c>
      <c r="D2027" s="35" t="str">
        <f>VLOOKUP(C2027,[15]Resumen!$C$1:$J$65536,8,0)</f>
        <v>1 Poste autosoportable de acero (25/5450) de ángulo medio (50°) Tipo ACU1-25</v>
      </c>
      <c r="E2027" s="37" t="s">
        <v>2918</v>
      </c>
      <c r="F2027" s="38">
        <f t="shared" si="32"/>
        <v>0</v>
      </c>
      <c r="G2027" s="39">
        <f>VLOOKUP(C2027,'[16]Estructuras de Acero y Concreto'!$C$1:$L$65536,7,0)</f>
        <v>14169.117709123137</v>
      </c>
      <c r="J2027" s="42">
        <f>VLOOKUP(C2027,'[16]Estructuras de Acero y Concreto'!$C$1:$L$65536,10,0)</f>
        <v>5136</v>
      </c>
    </row>
    <row r="2028" spans="1:10" x14ac:dyDescent="0.25">
      <c r="A2028" s="26"/>
      <c r="B2028" s="34">
        <f t="shared" si="33"/>
        <v>4</v>
      </c>
      <c r="C2028" s="48" t="s">
        <v>2028</v>
      </c>
      <c r="D2028" s="35" t="str">
        <f>VLOOKUP(C2028,[15]Resumen!$C$1:$J$65536,8,0)</f>
        <v>1 Poste autosoportable de acero (23/8500) de ángulo mayor y terminal (90°) Tipo ACTU1-23</v>
      </c>
      <c r="E2028" s="37" t="s">
        <v>2918</v>
      </c>
      <c r="F2028" s="38">
        <f t="shared" si="32"/>
        <v>0</v>
      </c>
      <c r="G2028" s="39">
        <f>VLOOKUP(C2028,'[16]Estructuras de Acero y Concreto'!$C$1:$L$65536,7,0)</f>
        <v>17394.136907325035</v>
      </c>
      <c r="J2028" s="42">
        <f>VLOOKUP(C2028,'[16]Estructuras de Acero y Concreto'!$C$1:$L$65536,10,0)</f>
        <v>6305</v>
      </c>
    </row>
    <row r="2029" spans="1:10" x14ac:dyDescent="0.25">
      <c r="A2029" s="26"/>
      <c r="B2029" s="34">
        <f t="shared" si="33"/>
        <v>5</v>
      </c>
      <c r="C2029" s="48" t="s">
        <v>2029</v>
      </c>
      <c r="D2029" s="35" t="str">
        <f>VLOOKUP(C2029,[15]Resumen!$C$1:$J$65536,8,0)</f>
        <v>1 Poste autosoportable de acero (25/850) de suspensión (2°) Tipo SCU1-25</v>
      </c>
      <c r="E2029" s="37" t="s">
        <v>2918</v>
      </c>
      <c r="F2029" s="38">
        <f t="shared" si="32"/>
        <v>0</v>
      </c>
      <c r="G2029" s="39">
        <f>VLOOKUP(C2029,'[16]Estructuras de Acero y Concreto'!$C$1:$L$65536,7,0)</f>
        <v>4234.7343620529628</v>
      </c>
      <c r="J2029" s="42">
        <f>VLOOKUP(C2029,'[16]Estructuras de Acero y Concreto'!$C$1:$L$65536,10,0)</f>
        <v>1535</v>
      </c>
    </row>
    <row r="2030" spans="1:10" x14ac:dyDescent="0.25">
      <c r="A2030" s="26"/>
      <c r="B2030" s="34">
        <f t="shared" si="33"/>
        <v>6</v>
      </c>
      <c r="C2030" s="48" t="s">
        <v>2030</v>
      </c>
      <c r="D2030" s="35" t="str">
        <f>VLOOKUP(C2030,[15]Resumen!$C$1:$J$65536,8,0)</f>
        <v>1 Poste autosoportable de acero (25/4000) de suspensión (25°) Tipo SCU11-25</v>
      </c>
      <c r="E2030" s="37" t="s">
        <v>2918</v>
      </c>
      <c r="F2030" s="38">
        <f t="shared" si="32"/>
        <v>0</v>
      </c>
      <c r="G2030" s="39">
        <f>VLOOKUP(C2030,'[16]Estructuras de Acero y Concreto'!$C$1:$L$65536,7,0)</f>
        <v>11589.654107481756</v>
      </c>
      <c r="J2030" s="42">
        <f>VLOOKUP(C2030,'[16]Estructuras de Acero y Concreto'!$C$1:$L$65536,10,0)</f>
        <v>4201</v>
      </c>
    </row>
    <row r="2031" spans="1:10" x14ac:dyDescent="0.25">
      <c r="A2031" s="26"/>
      <c r="B2031" s="34">
        <f t="shared" si="33"/>
        <v>7</v>
      </c>
      <c r="C2031" s="48" t="s">
        <v>2031</v>
      </c>
      <c r="D2031" s="35" t="str">
        <f>VLOOKUP(C2031,[15]Resumen!$C$1:$J$65536,8,0)</f>
        <v>1 Poste autosoportable de acero (25/6650) de ángulo medio (50°) Tipo ACU1-25</v>
      </c>
      <c r="E2031" s="37" t="s">
        <v>2918</v>
      </c>
      <c r="F2031" s="38">
        <f t="shared" si="32"/>
        <v>0</v>
      </c>
      <c r="G2031" s="39">
        <f>VLOOKUP(C2031,'[16]Estructuras de Acero y Concreto'!$C$1:$L$65536,7,0)</f>
        <v>16127.854775610176</v>
      </c>
      <c r="J2031" s="42">
        <f>VLOOKUP(C2031,'[16]Estructuras de Acero y Concreto'!$C$1:$L$65536,10,0)</f>
        <v>5846</v>
      </c>
    </row>
    <row r="2032" spans="1:10" x14ac:dyDescent="0.25">
      <c r="A2032" s="26"/>
      <c r="B2032" s="34">
        <f t="shared" si="33"/>
        <v>8</v>
      </c>
      <c r="C2032" s="48" t="s">
        <v>2032</v>
      </c>
      <c r="D2032" s="35" t="str">
        <f>VLOOKUP(C2032,[15]Resumen!$C$1:$J$65536,8,0)</f>
        <v>1 Poste autosoportable de acero (23/1045) de ángulo mayor y terminal (90°) Tipo ACTU1-23</v>
      </c>
      <c r="E2032" s="37" t="s">
        <v>2918</v>
      </c>
      <c r="F2032" s="38">
        <f t="shared" si="32"/>
        <v>0</v>
      </c>
      <c r="G2032" s="39">
        <f>VLOOKUP(C2032,'[16]Estructuras de Acero y Concreto'!$C$1:$L$65536,7,0)</f>
        <v>19890.836970945838</v>
      </c>
      <c r="J2032" s="42">
        <f>VLOOKUP(C2032,'[16]Estructuras de Acero y Concreto'!$C$1:$L$65536,10,0)</f>
        <v>7210</v>
      </c>
    </row>
    <row r="2033" spans="1:10" x14ac:dyDescent="0.25">
      <c r="A2033" s="26"/>
      <c r="B2033" s="34">
        <f t="shared" si="33"/>
        <v>9</v>
      </c>
      <c r="C2033" s="48" t="s">
        <v>2033</v>
      </c>
      <c r="D2033" s="35" t="str">
        <f>VLOOKUP(C2033,[15]Resumen!$C$1:$J$65536,8,0)</f>
        <v>1 Poste autosoportable de acero (25/700) de suspensión (2°) Tipo SCU1-25</v>
      </c>
      <c r="E2033" s="37" t="s">
        <v>2918</v>
      </c>
      <c r="F2033" s="38">
        <f t="shared" si="32"/>
        <v>0</v>
      </c>
      <c r="G2033" s="39">
        <f>VLOOKUP(C2033,'[16]Estructuras de Acero y Concreto'!$C$1:$L$65536,7,0)</f>
        <v>3732.6355647281162</v>
      </c>
      <c r="J2033" s="42">
        <f>VLOOKUP(C2033,'[16]Estructuras de Acero y Concreto'!$C$1:$L$65536,10,0)</f>
        <v>1353</v>
      </c>
    </row>
    <row r="2034" spans="1:10" x14ac:dyDescent="0.25">
      <c r="A2034" s="26"/>
      <c r="B2034" s="34">
        <f t="shared" si="33"/>
        <v>10</v>
      </c>
      <c r="C2034" s="48" t="s">
        <v>2034</v>
      </c>
      <c r="D2034" s="35" t="str">
        <f>VLOOKUP(C2034,[15]Resumen!$C$1:$J$65536,8,0)</f>
        <v>1 Poste autosoportable de acero (25/3200) de suspensión (25°) Tipo SCU11-25</v>
      </c>
      <c r="E2034" s="37" t="s">
        <v>2918</v>
      </c>
      <c r="F2034" s="38">
        <f t="shared" si="32"/>
        <v>0</v>
      </c>
      <c r="G2034" s="39">
        <f>VLOOKUP(C2034,'[16]Estructuras de Acero y Concreto'!$C$1:$L$65536,7,0)</f>
        <v>10025.423238892812</v>
      </c>
      <c r="J2034" s="42">
        <f>VLOOKUP(C2034,'[16]Estructuras de Acero y Concreto'!$C$1:$L$65536,10,0)</f>
        <v>3634</v>
      </c>
    </row>
    <row r="2035" spans="1:10" x14ac:dyDescent="0.25">
      <c r="A2035" s="26"/>
      <c r="B2035" s="34">
        <f t="shared" si="33"/>
        <v>11</v>
      </c>
      <c r="C2035" s="48" t="s">
        <v>2035</v>
      </c>
      <c r="D2035" s="35" t="str">
        <f>VLOOKUP(C2035,[15]Resumen!$C$1:$J$65536,8,0)</f>
        <v>1 Poste autosoportable de acero (25/5800) de ángulo medio (50°) Tipo ACU1-25</v>
      </c>
      <c r="E2035" s="37" t="s">
        <v>2918</v>
      </c>
      <c r="F2035" s="38">
        <f t="shared" si="32"/>
        <v>0</v>
      </c>
      <c r="G2035" s="39">
        <f>VLOOKUP(C2035,'[16]Estructuras de Acero y Concreto'!$C$1:$L$65536,7,0)</f>
        <v>14756.738829069249</v>
      </c>
      <c r="J2035" s="42">
        <f>VLOOKUP(C2035,'[16]Estructuras de Acero y Concreto'!$C$1:$L$65536,10,0)</f>
        <v>5349</v>
      </c>
    </row>
    <row r="2036" spans="1:10" x14ac:dyDescent="0.25">
      <c r="A2036" s="26"/>
      <c r="B2036" s="34">
        <f t="shared" si="33"/>
        <v>12</v>
      </c>
      <c r="C2036" s="48" t="s">
        <v>2036</v>
      </c>
      <c r="D2036" s="35" t="str">
        <f>VLOOKUP(C2036,[15]Resumen!$C$1:$J$65536,8,0)</f>
        <v>1 Poste autosoportable de acero (23/9400) de ángulo mayor y terminal (90°) Tipo ACTU1-23</v>
      </c>
      <c r="E2036" s="37" t="s">
        <v>2918</v>
      </c>
      <c r="F2036" s="38">
        <f t="shared" si="32"/>
        <v>0</v>
      </c>
      <c r="G2036" s="39">
        <f>VLOOKUP(C2036,'[16]Estructuras de Acero y Concreto'!$C$1:$L$65536,7,0)</f>
        <v>18569.37914721726</v>
      </c>
      <c r="J2036" s="42">
        <f>VLOOKUP(C2036,'[16]Estructuras de Acero y Concreto'!$C$1:$L$65536,10,0)</f>
        <v>6731</v>
      </c>
    </row>
    <row r="2037" spans="1:10" x14ac:dyDescent="0.25">
      <c r="A2037" s="26"/>
      <c r="B2037" s="34">
        <f t="shared" si="33"/>
        <v>13</v>
      </c>
      <c r="C2037" s="48" t="s">
        <v>2037</v>
      </c>
      <c r="D2037" s="35" t="str">
        <f>VLOOKUP(C2037,[15]Resumen!$C$1:$J$65536,8,0)</f>
        <v>1 Poste autosoportable de acero (25/900) de suspensión (2°) Tipo SCU1-25</v>
      </c>
      <c r="E2037" s="37" t="s">
        <v>2918</v>
      </c>
      <c r="F2037" s="38">
        <f t="shared" si="32"/>
        <v>0</v>
      </c>
      <c r="G2037" s="39">
        <f>VLOOKUP(C2037,'[16]Estructuras de Acero y Concreto'!$C$1:$L$65536,7,0)</f>
        <v>4394.7438688927487</v>
      </c>
      <c r="J2037" s="42">
        <f>VLOOKUP(C2037,'[16]Estructuras de Acero y Concreto'!$C$1:$L$65536,10,0)</f>
        <v>1593</v>
      </c>
    </row>
    <row r="2038" spans="1:10" x14ac:dyDescent="0.25">
      <c r="A2038" s="26"/>
      <c r="B2038" s="34">
        <f t="shared" si="33"/>
        <v>14</v>
      </c>
      <c r="C2038" s="48" t="s">
        <v>2038</v>
      </c>
      <c r="D2038" s="35" t="str">
        <f>VLOOKUP(C2038,[15]Resumen!$C$1:$J$65536,8,0)</f>
        <v>1 Poste autosoportable de acero (25/4650) de suspensión (25°) Tipo SCU11-25</v>
      </c>
      <c r="E2038" s="37" t="s">
        <v>2918</v>
      </c>
      <c r="F2038" s="38">
        <f t="shared" si="32"/>
        <v>0</v>
      </c>
      <c r="G2038" s="39">
        <f>VLOOKUP(C2038,'[16]Estructuras de Acero y Concreto'!$C$1:$L$65536,7,0)</f>
        <v>12781.449054978095</v>
      </c>
      <c r="J2038" s="42">
        <f>VLOOKUP(C2038,'[16]Estructuras de Acero y Concreto'!$C$1:$L$65536,10,0)</f>
        <v>4633</v>
      </c>
    </row>
    <row r="2039" spans="1:10" x14ac:dyDescent="0.25">
      <c r="A2039" s="26"/>
      <c r="B2039" s="34">
        <f t="shared" si="33"/>
        <v>15</v>
      </c>
      <c r="C2039" s="48" t="s">
        <v>2039</v>
      </c>
      <c r="D2039" s="35" t="str">
        <f>VLOOKUP(C2039,[15]Resumen!$C$1:$J$65536,8,0)</f>
        <v>1 Poste autosoportable de acero (25/7800) de ángulo medio (50°) Tipo ACU1-25</v>
      </c>
      <c r="E2039" s="37" t="s">
        <v>2918</v>
      </c>
      <c r="F2039" s="38">
        <f t="shared" si="32"/>
        <v>0</v>
      </c>
      <c r="G2039" s="39">
        <f>VLOOKUP(C2039,'[16]Estructuras de Acero y Concreto'!$C$1:$L$65536,7,0)</f>
        <v>17887.959350847825</v>
      </c>
      <c r="J2039" s="42">
        <f>VLOOKUP(C2039,'[16]Estructuras de Acero y Concreto'!$C$1:$L$65536,10,0)</f>
        <v>6484</v>
      </c>
    </row>
    <row r="2040" spans="1:10" x14ac:dyDescent="0.25">
      <c r="A2040" s="26"/>
      <c r="B2040" s="34">
        <f t="shared" si="33"/>
        <v>16</v>
      </c>
      <c r="C2040" s="48" t="s">
        <v>2040</v>
      </c>
      <c r="D2040" s="35" t="str">
        <f>VLOOKUP(C2040,[15]Resumen!$C$1:$J$65536,8,0)</f>
        <v>1 Poste autosoportable de acero (23/1230) de ángulo mayor y terminal (90°) Tipo ACTU1-23</v>
      </c>
      <c r="E2040" s="37" t="s">
        <v>2918</v>
      </c>
      <c r="F2040" s="38">
        <f t="shared" si="32"/>
        <v>0</v>
      </c>
      <c r="G2040" s="39">
        <f>VLOOKUP(C2040,'[16]Estructuras de Acero y Concreto'!$C$1:$L$65536,7,0)</f>
        <v>22114.417359098727</v>
      </c>
      <c r="J2040" s="42">
        <f>VLOOKUP(C2040,'[16]Estructuras de Acero y Concreto'!$C$1:$L$65536,10,0)</f>
        <v>8016</v>
      </c>
    </row>
    <row r="2041" spans="1:10" x14ac:dyDescent="0.25">
      <c r="A2041" s="26"/>
      <c r="B2041" s="34">
        <f t="shared" si="33"/>
        <v>17</v>
      </c>
      <c r="C2041" s="48" t="s">
        <v>2041</v>
      </c>
      <c r="D2041" s="35" t="str">
        <f>VLOOKUP(C2041,[15]Resumen!$C$1:$J$65536,8,0)</f>
        <v>1 Poste autosoportable de acero (29/1250) de suspensión (2°) Tipo SCU2-29</v>
      </c>
      <c r="E2041" s="37" t="s">
        <v>2918</v>
      </c>
      <c r="F2041" s="38">
        <f t="shared" si="32"/>
        <v>0</v>
      </c>
      <c r="G2041" s="39">
        <f>VLOOKUP(C2041,'[16]Estructuras de Acero y Concreto'!$C$1:$L$65536,7,0)</f>
        <v>6317.6167355708694</v>
      </c>
      <c r="J2041" s="42">
        <f>VLOOKUP(C2041,'[16]Estructuras de Acero y Concreto'!$C$1:$L$65536,10,0)</f>
        <v>2290</v>
      </c>
    </row>
    <row r="2042" spans="1:10" x14ac:dyDescent="0.25">
      <c r="A2042" s="26"/>
      <c r="B2042" s="34">
        <f t="shared" si="33"/>
        <v>18</v>
      </c>
      <c r="C2042" s="48" t="s">
        <v>2042</v>
      </c>
      <c r="D2042" s="35" t="str">
        <f>VLOOKUP(C2042,[15]Resumen!$C$1:$J$65536,8,0)</f>
        <v>1 Poste autosoportable de acero (26/5950) de suspensión (25°) Tipo SCU21-26</v>
      </c>
      <c r="E2042" s="37" t="s">
        <v>2918</v>
      </c>
      <c r="F2042" s="38">
        <f t="shared" si="32"/>
        <v>0</v>
      </c>
      <c r="G2042" s="39">
        <f>VLOOKUP(C2042,'[16]Estructuras de Acero y Concreto'!$C$1:$L$65536,7,0)</f>
        <v>15606.444486080527</v>
      </c>
      <c r="J2042" s="42">
        <f>VLOOKUP(C2042,'[16]Estructuras de Acero y Concreto'!$C$1:$L$65536,10,0)</f>
        <v>5657</v>
      </c>
    </row>
    <row r="2043" spans="1:10" x14ac:dyDescent="0.25">
      <c r="A2043" s="26"/>
      <c r="B2043" s="34">
        <f t="shared" si="33"/>
        <v>19</v>
      </c>
      <c r="C2043" s="48" t="s">
        <v>2043</v>
      </c>
      <c r="D2043" s="35" t="str">
        <f>VLOOKUP(C2043,[15]Resumen!$C$1:$J$65536,8,0)</f>
        <v>2 Postes autosoportables de acero (26/5500) de ángulo medio (50°) Tipo ACU2-26</v>
      </c>
      <c r="E2043" s="37" t="s">
        <v>2918</v>
      </c>
      <c r="F2043" s="38">
        <f t="shared" si="32"/>
        <v>0</v>
      </c>
      <c r="G2043" s="39">
        <f>VLOOKUP(C2043,'[16]Estructuras de Acero y Concreto'!$C$1:$L$65536,7,0)</f>
        <v>29656.934457374169</v>
      </c>
      <c r="J2043" s="42">
        <f>VLOOKUP(C2043,'[16]Estructuras de Acero y Concreto'!$C$1:$L$65536,10,0)</f>
        <v>10750</v>
      </c>
    </row>
    <row r="2044" spans="1:10" x14ac:dyDescent="0.25">
      <c r="A2044" s="26"/>
      <c r="B2044" s="34">
        <f t="shared" si="33"/>
        <v>20</v>
      </c>
      <c r="C2044" s="48" t="s">
        <v>2044</v>
      </c>
      <c r="D2044" s="35" t="str">
        <f>VLOOKUP(C2044,[15]Resumen!$C$1:$J$65536,8,0)</f>
        <v>2 Postes autosoportables de acero (26/8900) de ángulo mayor y terminal (90°) Tipo ATCU2-26</v>
      </c>
      <c r="E2044" s="37" t="s">
        <v>2918</v>
      </c>
      <c r="F2044" s="38">
        <f t="shared" si="32"/>
        <v>0</v>
      </c>
      <c r="G2044" s="39">
        <f>VLOOKUP(C2044,'[16]Estructuras de Acero y Concreto'!$C$1:$L$65536,7,0)</f>
        <v>40548.61606088237</v>
      </c>
      <c r="J2044" s="42">
        <f>VLOOKUP(C2044,'[16]Estructuras de Acero y Concreto'!$C$1:$L$65536,10,0)</f>
        <v>14698</v>
      </c>
    </row>
    <row r="2045" spans="1:10" x14ac:dyDescent="0.25">
      <c r="A2045" s="26"/>
      <c r="B2045" s="34">
        <f t="shared" si="33"/>
        <v>21</v>
      </c>
      <c r="C2045" s="48" t="s">
        <v>2045</v>
      </c>
      <c r="D2045" s="35" t="str">
        <f>VLOOKUP(C2045,[15]Resumen!$C$1:$J$65536,8,0)</f>
        <v>1 Poste autosoportable de acero (29/1450) de suspensión (2°) Tipo SCU2-29</v>
      </c>
      <c r="E2045" s="37" t="s">
        <v>2918</v>
      </c>
      <c r="F2045" s="38">
        <f t="shared" si="32"/>
        <v>0</v>
      </c>
      <c r="G2045" s="39">
        <f>VLOOKUP(C2045,'[16]Estructuras de Acero y Concreto'!$C$1:$L$65536,7,0)</f>
        <v>6957.6547629300139</v>
      </c>
      <c r="J2045" s="42">
        <f>VLOOKUP(C2045,'[16]Estructuras de Acero y Concreto'!$C$1:$L$65536,10,0)</f>
        <v>2522</v>
      </c>
    </row>
    <row r="2046" spans="1:10" x14ac:dyDescent="0.25">
      <c r="A2046" s="26"/>
      <c r="B2046" s="34">
        <f t="shared" si="33"/>
        <v>22</v>
      </c>
      <c r="C2046" s="48" t="s">
        <v>2046</v>
      </c>
      <c r="D2046" s="35" t="str">
        <f>VLOOKUP(C2046,[15]Resumen!$C$1:$J$65536,8,0)</f>
        <v>1 Poste autosoportable de acero (26/7250) de suspensión (25°) Tipo SCU21-26</v>
      </c>
      <c r="E2046" s="37" t="s">
        <v>2918</v>
      </c>
      <c r="F2046" s="38">
        <f t="shared" si="32"/>
        <v>0</v>
      </c>
      <c r="G2046" s="39">
        <f>VLOOKUP(C2046,'[16]Estructuras de Acero y Concreto'!$C$1:$L$65536,7,0)</f>
        <v>17744.502551612153</v>
      </c>
      <c r="J2046" s="42">
        <f>VLOOKUP(C2046,'[16]Estructuras de Acero y Concreto'!$C$1:$L$65536,10,0)</f>
        <v>6432</v>
      </c>
    </row>
    <row r="2047" spans="1:10" x14ac:dyDescent="0.25">
      <c r="A2047" s="26"/>
      <c r="B2047" s="34">
        <f t="shared" si="33"/>
        <v>23</v>
      </c>
      <c r="C2047" s="48" t="s">
        <v>2047</v>
      </c>
      <c r="D2047" s="35" t="str">
        <f>VLOOKUP(C2047,[15]Resumen!$C$1:$J$65536,8,0)</f>
        <v>2 Postes autosoportables de acero (26/6750) de ángulo medio (50°) Tipo ACU2-26</v>
      </c>
      <c r="E2047" s="37" t="s">
        <v>2918</v>
      </c>
      <c r="F2047" s="38">
        <f t="shared" si="32"/>
        <v>0</v>
      </c>
      <c r="G2047" s="39">
        <f>VLOOKUP(C2047,'[16]Estructuras de Acero y Concreto'!$C$1:$L$65536,7,0)</f>
        <v>33877.874896423702</v>
      </c>
      <c r="J2047" s="42">
        <f>VLOOKUP(C2047,'[16]Estructuras de Acero y Concreto'!$C$1:$L$65536,10,0)</f>
        <v>12280</v>
      </c>
    </row>
    <row r="2048" spans="1:10" x14ac:dyDescent="0.25">
      <c r="A2048" s="26"/>
      <c r="B2048" s="34">
        <f t="shared" si="33"/>
        <v>24</v>
      </c>
      <c r="C2048" s="48" t="s">
        <v>2048</v>
      </c>
      <c r="D2048" s="35" t="str">
        <f>VLOOKUP(C2048,[15]Resumen!$C$1:$J$65536,8,0)</f>
        <v>2 Postes autosoportables de acero (26/1090) de ángulo mayor y terminal (90°) Tipo ATCU2-26</v>
      </c>
      <c r="E2048" s="37" t="s">
        <v>2918</v>
      </c>
      <c r="F2048" s="38">
        <f t="shared" si="32"/>
        <v>0</v>
      </c>
      <c r="G2048" s="39">
        <f>VLOOKUP(C2048,'[16]Estructuras de Acero y Concreto'!$C$1:$L$65536,7,0)</f>
        <v>46264.817753503703</v>
      </c>
      <c r="J2048" s="42">
        <f>VLOOKUP(C2048,'[16]Estructuras de Acero y Concreto'!$C$1:$L$65536,10,0)</f>
        <v>16770</v>
      </c>
    </row>
    <row r="2049" spans="1:10" x14ac:dyDescent="0.25">
      <c r="A2049" s="26"/>
      <c r="B2049" s="34">
        <f t="shared" si="33"/>
        <v>25</v>
      </c>
      <c r="C2049" s="48" t="s">
        <v>2049</v>
      </c>
      <c r="D2049" s="35" t="str">
        <f>VLOOKUP(C2049,[15]Resumen!$C$1:$J$65536,8,0)</f>
        <v>1 Poste autosoportable de acero (29/1250) de suspensión (2°) Tipo SCU2-29</v>
      </c>
      <c r="E2049" s="37" t="s">
        <v>2918</v>
      </c>
      <c r="F2049" s="38">
        <f t="shared" si="32"/>
        <v>0</v>
      </c>
      <c r="G2049" s="39">
        <f>VLOOKUP(C2049,'[16]Estructuras de Acero y Concreto'!$C$1:$L$65536,7,0)</f>
        <v>6317.6167355708694</v>
      </c>
      <c r="J2049" s="42">
        <f>VLOOKUP(C2049,'[16]Estructuras de Acero y Concreto'!$C$1:$L$65536,10,0)</f>
        <v>2290</v>
      </c>
    </row>
    <row r="2050" spans="1:10" x14ac:dyDescent="0.25">
      <c r="A2050" s="26"/>
      <c r="B2050" s="34">
        <f t="shared" si="33"/>
        <v>26</v>
      </c>
      <c r="C2050" s="48" t="s">
        <v>2050</v>
      </c>
      <c r="D2050" s="35" t="str">
        <f>VLOOKUP(C2050,[15]Resumen!$C$1:$J$65536,8,0)</f>
        <v>1 Poste autosoportable de acero (29/5450) de suspensión (25°) Tipo SCU21-29</v>
      </c>
      <c r="E2050" s="37" t="s">
        <v>2918</v>
      </c>
      <c r="F2050" s="38">
        <f t="shared" si="32"/>
        <v>0</v>
      </c>
      <c r="G2050" s="39">
        <f>VLOOKUP(C2050,'[16]Estructuras de Acero y Concreto'!$C$1:$L$65536,7,0)</f>
        <v>16453.391358491121</v>
      </c>
      <c r="J2050" s="42">
        <f>VLOOKUP(C2050,'[16]Estructuras de Acero y Concreto'!$C$1:$L$65536,10,0)</f>
        <v>5964</v>
      </c>
    </row>
    <row r="2051" spans="1:10" x14ac:dyDescent="0.25">
      <c r="A2051" s="26"/>
      <c r="B2051" s="34">
        <f t="shared" si="33"/>
        <v>27</v>
      </c>
      <c r="C2051" s="48" t="s">
        <v>2051</v>
      </c>
      <c r="D2051" s="35" t="str">
        <f>VLOOKUP(C2051,[15]Resumen!$C$1:$J$65536,8,0)</f>
        <v>2 Postes autosoportables de acero (31/5400) de ángulo medio (50°) Tipo ACU2-31</v>
      </c>
      <c r="E2051" s="37" t="s">
        <v>2918</v>
      </c>
      <c r="F2051" s="38">
        <f t="shared" si="32"/>
        <v>0</v>
      </c>
      <c r="G2051" s="39">
        <f>VLOOKUP(C2051,'[16]Estructuras de Acero y Concreto'!$C$1:$L$65536,7,0)</f>
        <v>34975.871167496713</v>
      </c>
      <c r="J2051" s="42">
        <f>VLOOKUP(C2051,'[16]Estructuras de Acero y Concreto'!$C$1:$L$65536,10,0)</f>
        <v>12678</v>
      </c>
    </row>
    <row r="2052" spans="1:10" x14ac:dyDescent="0.25">
      <c r="A2052" s="26"/>
      <c r="B2052" s="34">
        <f t="shared" si="33"/>
        <v>28</v>
      </c>
      <c r="C2052" s="48" t="s">
        <v>2052</v>
      </c>
      <c r="D2052" s="35" t="str">
        <f>VLOOKUP(C2052,[15]Resumen!$C$1:$J$65536,8,0)</f>
        <v>2 Postes autosoportables de acero (29/8750) de ángulo mayor y terminal (90°) Tipo ATCU2-29</v>
      </c>
      <c r="E2052" s="37" t="s">
        <v>2918</v>
      </c>
      <c r="F2052" s="38">
        <f t="shared" si="32"/>
        <v>0</v>
      </c>
      <c r="G2052" s="39">
        <f>VLOOKUP(C2052,'[16]Estructuras de Acero y Concreto'!$C$1:$L$65536,7,0)</f>
        <v>44764.038930730538</v>
      </c>
      <c r="J2052" s="42">
        <f>VLOOKUP(C2052,'[16]Estructuras de Acero y Concreto'!$C$1:$L$65536,10,0)</f>
        <v>16226</v>
      </c>
    </row>
    <row r="2053" spans="1:10" x14ac:dyDescent="0.25">
      <c r="A2053" s="26"/>
      <c r="B2053" s="34">
        <f t="shared" si="33"/>
        <v>29</v>
      </c>
      <c r="C2053" s="48" t="s">
        <v>2053</v>
      </c>
      <c r="D2053" s="35" t="str">
        <f>VLOOKUP(C2053,[15]Resumen!$C$1:$J$65536,8,0)</f>
        <v>1 Poste autosoportable de acero (29/1600) de suspensión (2°) Tipo SCU2-29</v>
      </c>
      <c r="E2053" s="37" t="s">
        <v>2918</v>
      </c>
      <c r="F2053" s="38">
        <f t="shared" si="32"/>
        <v>0</v>
      </c>
      <c r="G2053" s="39">
        <f>VLOOKUP(C2053,'[16]Estructuras de Acero y Concreto'!$C$1:$L$65536,7,0)</f>
        <v>7418.3717912445709</v>
      </c>
      <c r="J2053" s="42">
        <f>VLOOKUP(C2053,'[16]Estructuras de Acero y Concreto'!$C$1:$L$65536,10,0)</f>
        <v>2689</v>
      </c>
    </row>
    <row r="2054" spans="1:10" x14ac:dyDescent="0.25">
      <c r="A2054" s="26"/>
      <c r="B2054" s="34">
        <f t="shared" si="33"/>
        <v>30</v>
      </c>
      <c r="C2054" s="48" t="s">
        <v>2054</v>
      </c>
      <c r="D2054" s="35" t="str">
        <f>VLOOKUP(C2054,[15]Resumen!$C$1:$J$65536,8,0)</f>
        <v>1 Poste autosoportable de acero (26/8450) de suspensión (25°) Tipo SCU21-26</v>
      </c>
      <c r="E2054" s="37" t="s">
        <v>2918</v>
      </c>
      <c r="F2054" s="38">
        <f t="shared" si="32"/>
        <v>0</v>
      </c>
      <c r="G2054" s="39">
        <f>VLOOKUP(C2054,'[16]Estructuras de Acero y Concreto'!$C$1:$L$65536,7,0)</f>
        <v>19603.923372474495</v>
      </c>
      <c r="J2054" s="42">
        <f>VLOOKUP(C2054,'[16]Estructuras de Acero y Concreto'!$C$1:$L$65536,10,0)</f>
        <v>7106</v>
      </c>
    </row>
    <row r="2055" spans="1:10" x14ac:dyDescent="0.25">
      <c r="A2055" s="26"/>
      <c r="B2055" s="34">
        <f t="shared" si="33"/>
        <v>31</v>
      </c>
      <c r="C2055" s="48" t="s">
        <v>2055</v>
      </c>
      <c r="D2055" s="35" t="str">
        <f>VLOOKUP(C2055,[15]Resumen!$C$1:$J$65536,8,0)</f>
        <v>2 Postes autosoportables de acero (26/7900) de ángulo medio (50°) Tipo ACU2-26</v>
      </c>
      <c r="E2055" s="37" t="s">
        <v>2918</v>
      </c>
      <c r="F2055" s="38">
        <f t="shared" si="32"/>
        <v>0</v>
      </c>
      <c r="G2055" s="39">
        <f>VLOOKUP(C2055,'[16]Estructuras de Acero y Concreto'!$C$1:$L$65536,7,0)</f>
        <v>37530.505707731922</v>
      </c>
      <c r="J2055" s="42">
        <f>VLOOKUP(C2055,'[16]Estructuras de Acero y Concreto'!$C$1:$L$65536,10,0)</f>
        <v>13604</v>
      </c>
    </row>
    <row r="2056" spans="1:10" x14ac:dyDescent="0.25">
      <c r="A2056" s="26"/>
      <c r="B2056" s="34">
        <f t="shared" si="33"/>
        <v>32</v>
      </c>
      <c r="C2056" s="48" t="s">
        <v>2056</v>
      </c>
      <c r="D2056" s="35" t="str">
        <f>VLOOKUP(C2056,[15]Resumen!$C$1:$J$65536,8,0)</f>
        <v>2 Postes autosoportables de acero (26/12850) de ángulo mayor y terminal (90°) Tipo ATCU2-26</v>
      </c>
      <c r="E2056" s="37" t="s">
        <v>2918</v>
      </c>
      <c r="F2056" s="38">
        <f t="shared" si="32"/>
        <v>0</v>
      </c>
      <c r="G2056" s="39">
        <f>VLOOKUP(C2056,'[16]Estructuras de Acero y Concreto'!$C$1:$L$65536,7,0)</f>
        <v>51484.43821800156</v>
      </c>
      <c r="J2056" s="42">
        <f>VLOOKUP(C2056,'[16]Estructuras de Acero y Concreto'!$C$1:$L$65536,10,0)</f>
        <v>18662</v>
      </c>
    </row>
    <row r="2057" spans="1:10" x14ac:dyDescent="0.25">
      <c r="A2057" s="26"/>
      <c r="B2057" s="34">
        <f t="shared" si="33"/>
        <v>33</v>
      </c>
      <c r="C2057" s="48" t="s">
        <v>2057</v>
      </c>
      <c r="D2057" s="35" t="str">
        <f>VLOOKUP(C2057,[15]Resumen!$C$1:$J$65536,8,0)</f>
        <v>1 Poste autosoportable de acero (25/1000) de suspensión (2°) Tipo SCU1-25</v>
      </c>
      <c r="E2057" s="37" t="s">
        <v>2918</v>
      </c>
      <c r="F2057" s="38">
        <f t="shared" si="32"/>
        <v>0</v>
      </c>
      <c r="G2057" s="39">
        <f>VLOOKUP(C2057,'[16]Estructuras de Acero y Concreto'!$C$1:$L$65536,7,0)</f>
        <v>4706.4865287702623</v>
      </c>
      <c r="J2057" s="42">
        <f>VLOOKUP(C2057,'[16]Estructuras de Acero y Concreto'!$C$1:$L$65536,10,0)</f>
        <v>1706</v>
      </c>
    </row>
    <row r="2058" spans="1:10" x14ac:dyDescent="0.25">
      <c r="A2058" s="26"/>
      <c r="B2058" s="34">
        <f t="shared" si="33"/>
        <v>34</v>
      </c>
      <c r="C2058" s="48" t="s">
        <v>2058</v>
      </c>
      <c r="D2058" s="35" t="str">
        <f>VLOOKUP(C2058,[15]Resumen!$C$1:$J$65536,8,0)</f>
        <v>1 Poste autosoportable de acero (25/3750) de suspensión (25°) Tipo SCU11-25</v>
      </c>
      <c r="E2058" s="37" t="s">
        <v>2918</v>
      </c>
      <c r="F2058" s="38">
        <f t="shared" si="32"/>
        <v>0</v>
      </c>
      <c r="G2058" s="39">
        <f>VLOOKUP(C2058,'[16]Estructuras de Acero y Concreto'!$C$1:$L$65536,7,0)</f>
        <v>11112.384371563085</v>
      </c>
      <c r="J2058" s="42">
        <f>VLOOKUP(C2058,'[16]Estructuras de Acero y Concreto'!$C$1:$L$65536,10,0)</f>
        <v>4028</v>
      </c>
    </row>
    <row r="2059" spans="1:10" x14ac:dyDescent="0.25">
      <c r="A2059" s="26"/>
      <c r="B2059" s="34">
        <f t="shared" si="33"/>
        <v>35</v>
      </c>
      <c r="C2059" s="48" t="s">
        <v>2059</v>
      </c>
      <c r="D2059" s="35" t="str">
        <f>VLOOKUP(C2059,[15]Resumen!$C$1:$J$65536,8,0)</f>
        <v>1 Poste autosoportable de acero (25/6100) de ángulo medio (50°) Tipo ACU1-25</v>
      </c>
      <c r="E2059" s="37" t="s">
        <v>2918</v>
      </c>
      <c r="F2059" s="38">
        <f t="shared" si="32"/>
        <v>0</v>
      </c>
      <c r="G2059" s="39">
        <f>VLOOKUP(C2059,'[16]Estructuras de Acero y Concreto'!$C$1:$L$65536,7,0)</f>
        <v>15247.80248799135</v>
      </c>
      <c r="J2059" s="42">
        <f>VLOOKUP(C2059,'[16]Estructuras de Acero y Concreto'!$C$1:$L$65536,10,0)</f>
        <v>5527</v>
      </c>
    </row>
    <row r="2060" spans="1:10" x14ac:dyDescent="0.25">
      <c r="A2060" s="26"/>
      <c r="B2060" s="34">
        <f t="shared" si="33"/>
        <v>36</v>
      </c>
      <c r="C2060" s="48" t="s">
        <v>2060</v>
      </c>
      <c r="D2060" s="35" t="str">
        <f>VLOOKUP(C2060,[15]Resumen!$C$1:$J$65536,8,0)</f>
        <v>1 Poste autosoportable de acero (23/9500) de ángulo mayor y terminal (90°) Tipo ACTU1-23</v>
      </c>
      <c r="E2060" s="37" t="s">
        <v>2918</v>
      </c>
      <c r="F2060" s="38">
        <f t="shared" si="32"/>
        <v>0</v>
      </c>
      <c r="G2060" s="39">
        <f>VLOOKUP(C2060,'[16]Estructuras de Acero y Concreto'!$C$1:$L$65536,7,0)</f>
        <v>18696.28323884881</v>
      </c>
      <c r="J2060" s="42">
        <f>VLOOKUP(C2060,'[16]Estructuras de Acero y Concreto'!$C$1:$L$65536,10,0)</f>
        <v>6777</v>
      </c>
    </row>
    <row r="2061" spans="1:10" x14ac:dyDescent="0.25">
      <c r="A2061" s="26"/>
      <c r="B2061" s="34">
        <f t="shared" si="33"/>
        <v>37</v>
      </c>
      <c r="C2061" s="48" t="s">
        <v>2061</v>
      </c>
      <c r="D2061" s="35" t="str">
        <f>VLOOKUP(C2061,[15]Resumen!$C$1:$J$65536,8,0)</f>
        <v>1 Poste autosoportable de acero (25/1100) de suspensión (2°) Tipo SCU1-25</v>
      </c>
      <c r="E2061" s="37" t="s">
        <v>2918</v>
      </c>
      <c r="F2061" s="38">
        <f t="shared" si="32"/>
        <v>0</v>
      </c>
      <c r="G2061" s="39">
        <f>VLOOKUP(C2061,'[16]Estructuras de Acero y Concreto'!$C$1:$L$65536,7,0)</f>
        <v>5007.1940502450334</v>
      </c>
      <c r="J2061" s="42">
        <f>VLOOKUP(C2061,'[16]Estructuras de Acero y Concreto'!$C$1:$L$65536,10,0)</f>
        <v>1815</v>
      </c>
    </row>
    <row r="2062" spans="1:10" x14ac:dyDescent="0.25">
      <c r="A2062" s="26"/>
      <c r="B2062" s="34">
        <f t="shared" si="33"/>
        <v>38</v>
      </c>
      <c r="C2062" s="48" t="s">
        <v>2062</v>
      </c>
      <c r="D2062" s="35" t="str">
        <f>VLOOKUP(C2062,[15]Resumen!$C$1:$J$65536,8,0)</f>
        <v>1 Poste autosoportable de acero (25/4350) de suspensión (25°) Tipo SCU11-25</v>
      </c>
      <c r="E2062" s="37" t="s">
        <v>2918</v>
      </c>
      <c r="F2062" s="38">
        <f t="shared" si="32"/>
        <v>0</v>
      </c>
      <c r="G2062" s="39">
        <f>VLOOKUP(C2062,'[16]Estructuras de Acero y Concreto'!$C$1:$L$65536,7,0)</f>
        <v>12237.968488642959</v>
      </c>
      <c r="J2062" s="42">
        <f>VLOOKUP(C2062,'[16]Estructuras de Acero y Concreto'!$C$1:$L$65536,10,0)</f>
        <v>4436</v>
      </c>
    </row>
    <row r="2063" spans="1:10" x14ac:dyDescent="0.25">
      <c r="A2063" s="26"/>
      <c r="B2063" s="34">
        <f t="shared" si="33"/>
        <v>39</v>
      </c>
      <c r="C2063" s="48" t="s">
        <v>2063</v>
      </c>
      <c r="D2063" s="35" t="str">
        <f>VLOOKUP(C2063,[15]Resumen!$C$1:$J$65536,8,0)</f>
        <v>1 Poste autosoportable de acero (25/7100) de ángulo medio (50°) Tipo ACU1-25</v>
      </c>
      <c r="E2063" s="37" t="s">
        <v>2918</v>
      </c>
      <c r="F2063" s="38">
        <f t="shared" si="32"/>
        <v>0</v>
      </c>
      <c r="G2063" s="39">
        <f>VLOOKUP(C2063,'[16]Estructuras de Acero y Concreto'!$C$1:$L$65536,7,0)</f>
        <v>16828.586064184408</v>
      </c>
      <c r="J2063" s="42">
        <f>VLOOKUP(C2063,'[16]Estructuras de Acero y Concreto'!$C$1:$L$65536,10,0)</f>
        <v>6100</v>
      </c>
    </row>
    <row r="2064" spans="1:10" x14ac:dyDescent="0.25">
      <c r="A2064" s="26"/>
      <c r="B2064" s="34">
        <f t="shared" si="33"/>
        <v>40</v>
      </c>
      <c r="C2064" s="48" t="s">
        <v>2064</v>
      </c>
      <c r="D2064" s="35" t="str">
        <f>VLOOKUP(C2064,[15]Resumen!$C$1:$J$65536,8,0)</f>
        <v>1 Poste autosoportable de acero (23/1110) de ángulo mayor y terminal (90°) Tipo ACTU1-23</v>
      </c>
      <c r="E2064" s="37" t="s">
        <v>2918</v>
      </c>
      <c r="F2064" s="38">
        <f t="shared" si="32"/>
        <v>0</v>
      </c>
      <c r="G2064" s="39">
        <f>VLOOKUP(C2064,'[16]Estructuras de Acero y Concreto'!$C$1:$L$65536,7,0)</f>
        <v>20688.125720544082</v>
      </c>
      <c r="J2064" s="42">
        <f>VLOOKUP(C2064,'[16]Estructuras de Acero y Concreto'!$C$1:$L$65536,10,0)</f>
        <v>7499</v>
      </c>
    </row>
    <row r="2065" spans="1:10" x14ac:dyDescent="0.25">
      <c r="A2065" s="26"/>
      <c r="B2065" s="34">
        <f t="shared" si="33"/>
        <v>41</v>
      </c>
      <c r="C2065" s="48" t="s">
        <v>2065</v>
      </c>
      <c r="D2065" s="35" t="str">
        <f>VLOOKUP(C2065,[15]Resumen!$C$1:$J$65536,8,0)</f>
        <v>1 Poste autosoportable de acero (25/1200) de suspensión (2°) Tipo SCU1-25</v>
      </c>
      <c r="E2065" s="37" t="s">
        <v>2918</v>
      </c>
      <c r="F2065" s="38">
        <f t="shared" si="32"/>
        <v>0</v>
      </c>
      <c r="G2065" s="39">
        <f>VLOOKUP(C2065,'[16]Estructuras de Acero y Concreto'!$C$1:$L$65536,7,0)</f>
        <v>5299.6252179177463</v>
      </c>
      <c r="J2065" s="42">
        <f>VLOOKUP(C2065,'[16]Estructuras de Acero y Concreto'!$C$1:$L$65536,10,0)</f>
        <v>1921</v>
      </c>
    </row>
    <row r="2066" spans="1:10" x14ac:dyDescent="0.25">
      <c r="A2066" s="26"/>
      <c r="B2066" s="34">
        <f t="shared" si="33"/>
        <v>42</v>
      </c>
      <c r="C2066" s="48" t="s">
        <v>2066</v>
      </c>
      <c r="D2066" s="35" t="str">
        <f>VLOOKUP(C2066,[15]Resumen!$C$1:$J$65536,8,0)</f>
        <v>1 Poste autosoportable de acero (25/4900) de suspensión (25°) Tipo SCU11-25</v>
      </c>
      <c r="E2066" s="37" t="s">
        <v>2918</v>
      </c>
      <c r="F2066" s="38">
        <f t="shared" si="32"/>
        <v>0</v>
      </c>
      <c r="G2066" s="39">
        <f>VLOOKUP(C2066,'[16]Estructuras de Acero y Concreto'!$C$1:$L$65536,7,0)</f>
        <v>13222.854591087851</v>
      </c>
      <c r="J2066" s="42">
        <f>VLOOKUP(C2066,'[16]Estructuras de Acero y Concreto'!$C$1:$L$65536,10,0)</f>
        <v>4793</v>
      </c>
    </row>
    <row r="2067" spans="1:10" x14ac:dyDescent="0.25">
      <c r="A2067" s="26"/>
      <c r="B2067" s="34">
        <f t="shared" si="33"/>
        <v>43</v>
      </c>
      <c r="C2067" s="48" t="s">
        <v>2067</v>
      </c>
      <c r="D2067" s="35" t="str">
        <f>VLOOKUP(C2067,[15]Resumen!$C$1:$J$65536,8,0)</f>
        <v>1 Poste autosoportable de acero (25/8050) de ángulo medio (50°) Tipo ACU1-25</v>
      </c>
      <c r="E2067" s="37" t="s">
        <v>2918</v>
      </c>
      <c r="F2067" s="38">
        <f t="shared" si="32"/>
        <v>0</v>
      </c>
      <c r="G2067" s="39">
        <f>VLOOKUP(C2067,'[16]Estructuras de Acero y Concreto'!$C$1:$L$65536,7,0)</f>
        <v>18260.39527194043</v>
      </c>
      <c r="J2067" s="42">
        <f>VLOOKUP(C2067,'[16]Estructuras de Acero y Concreto'!$C$1:$L$65536,10,0)</f>
        <v>6619</v>
      </c>
    </row>
    <row r="2068" spans="1:10" x14ac:dyDescent="0.25">
      <c r="A2068" s="26"/>
      <c r="B2068" s="34">
        <f t="shared" si="33"/>
        <v>44</v>
      </c>
      <c r="C2068" s="48" t="s">
        <v>2068</v>
      </c>
      <c r="D2068" s="35" t="str">
        <f>VLOOKUP(C2068,[15]Resumen!$C$1:$J$65536,8,0)</f>
        <v>1 Poste autosoportable de acero (23/1260) de ángulo mayor y terminal (90°) Tipo ACTU1-23</v>
      </c>
      <c r="E2068" s="37" t="s">
        <v>2918</v>
      </c>
      <c r="F2068" s="38">
        <f t="shared" si="32"/>
        <v>0</v>
      </c>
      <c r="G2068" s="39">
        <f>VLOOKUP(C2068,'[16]Estructuras de Acero y Concreto'!$C$1:$L$65536,7,0)</f>
        <v>22464.783003385844</v>
      </c>
      <c r="J2068" s="42">
        <f>VLOOKUP(C2068,'[16]Estructuras de Acero y Concreto'!$C$1:$L$65536,10,0)</f>
        <v>8143</v>
      </c>
    </row>
    <row r="2069" spans="1:10" x14ac:dyDescent="0.25">
      <c r="A2069" s="26"/>
      <c r="B2069" s="34">
        <f t="shared" si="33"/>
        <v>45</v>
      </c>
      <c r="C2069" s="48" t="s">
        <v>2069</v>
      </c>
      <c r="D2069" s="35" t="str">
        <f>VLOOKUP(C2069,[15]Resumen!$C$1:$J$65536,8,0)</f>
        <v>1 Poste autosoportable de acero (29/1600) de suspensión (2°) Tipo SCU2-29</v>
      </c>
      <c r="E2069" s="37" t="s">
        <v>2918</v>
      </c>
      <c r="F2069" s="38">
        <f t="shared" si="32"/>
        <v>0</v>
      </c>
      <c r="G2069" s="39">
        <f>VLOOKUP(C2069,'[16]Estructuras de Acero y Concreto'!$C$1:$L$65536,7,0)</f>
        <v>7418.3717912445709</v>
      </c>
      <c r="J2069" s="42">
        <f>VLOOKUP(C2069,'[16]Estructuras de Acero y Concreto'!$C$1:$L$65536,10,0)</f>
        <v>2689</v>
      </c>
    </row>
    <row r="2070" spans="1:10" x14ac:dyDescent="0.25">
      <c r="A2070" s="26"/>
      <c r="B2070" s="34">
        <f t="shared" si="33"/>
        <v>46</v>
      </c>
      <c r="C2070" s="48" t="s">
        <v>2070</v>
      </c>
      <c r="D2070" s="35" t="str">
        <f>VLOOKUP(C2070,[15]Resumen!$C$1:$J$65536,8,0)</f>
        <v>1 Poste autosoportable de acero (26/6200) de suspensión (25°) Tipo SCU21-26</v>
      </c>
      <c r="E2070" s="37" t="s">
        <v>2918</v>
      </c>
      <c r="F2070" s="38">
        <f t="shared" si="32"/>
        <v>0</v>
      </c>
      <c r="G2070" s="39">
        <f>VLOOKUP(C2070,'[16]Estructuras de Acero y Concreto'!$C$1:$L$65536,7,0)</f>
        <v>16028.538529985481</v>
      </c>
      <c r="J2070" s="42">
        <f>VLOOKUP(C2070,'[16]Estructuras de Acero y Concreto'!$C$1:$L$65536,10,0)</f>
        <v>5810</v>
      </c>
    </row>
    <row r="2071" spans="1:10" x14ac:dyDescent="0.25">
      <c r="A2071" s="26"/>
      <c r="B2071" s="34">
        <f t="shared" si="33"/>
        <v>47</v>
      </c>
      <c r="C2071" s="48" t="s">
        <v>2071</v>
      </c>
      <c r="D2071" s="35" t="str">
        <f>VLOOKUP(C2071,[15]Resumen!$C$1:$J$65536,8,0)</f>
        <v>2 Postes autosoportables de acero (26/6150) de ángulo medio (50°) Tipo ACU2-26</v>
      </c>
      <c r="E2071" s="37" t="s">
        <v>2918</v>
      </c>
      <c r="F2071" s="38">
        <f t="shared" si="32"/>
        <v>0</v>
      </c>
      <c r="G2071" s="39">
        <f>VLOOKUP(C2071,'[16]Estructuras de Acero y Concreto'!$C$1:$L$65536,7,0)</f>
        <v>31891.549983929803</v>
      </c>
      <c r="J2071" s="42">
        <f>VLOOKUP(C2071,'[16]Estructuras de Acero y Concreto'!$C$1:$L$65536,10,0)</f>
        <v>11560</v>
      </c>
    </row>
    <row r="2072" spans="1:10" x14ac:dyDescent="0.25">
      <c r="A2072" s="26"/>
      <c r="B2072" s="34">
        <f t="shared" si="33"/>
        <v>48</v>
      </c>
      <c r="C2072" s="48" t="s">
        <v>2072</v>
      </c>
      <c r="D2072" s="35" t="str">
        <f>VLOOKUP(C2072,[15]Resumen!$C$1:$J$65536,8,0)</f>
        <v>2 Postes autosoportables de acero (26/9800) de ángulo mayor y terminal (90°) Tipo ATCU2-26</v>
      </c>
      <c r="E2072" s="37" t="s">
        <v>2918</v>
      </c>
      <c r="F2072" s="38">
        <f t="shared" si="32"/>
        <v>0</v>
      </c>
      <c r="G2072" s="39">
        <f>VLOOKUP(C2072,'[16]Estructuras de Acero y Concreto'!$C$1:$L$65536,7,0)</f>
        <v>43169.461431534044</v>
      </c>
      <c r="J2072" s="42">
        <f>VLOOKUP(C2072,'[16]Estructuras de Acero y Concreto'!$C$1:$L$65536,10,0)</f>
        <v>15648</v>
      </c>
    </row>
    <row r="2073" spans="1:10" x14ac:dyDescent="0.25">
      <c r="A2073" s="26"/>
      <c r="B2073" s="34">
        <f t="shared" si="33"/>
        <v>49</v>
      </c>
      <c r="C2073" s="48" t="s">
        <v>2073</v>
      </c>
      <c r="D2073" s="35" t="str">
        <f>VLOOKUP(C2073,[15]Resumen!$C$1:$J$65536,8,0)</f>
        <v>1 Poste autosoportable de acero (29/1800) de suspensión (2°) Tipo SCU2-29</v>
      </c>
      <c r="E2073" s="37" t="s">
        <v>2918</v>
      </c>
      <c r="F2073" s="38">
        <f t="shared" si="32"/>
        <v>0</v>
      </c>
      <c r="G2073" s="39">
        <f>VLOOKUP(C2073,'[16]Estructuras de Acero y Concreto'!$C$1:$L$65536,7,0)</f>
        <v>8008.7516957913685</v>
      </c>
      <c r="J2073" s="42">
        <f>VLOOKUP(C2073,'[16]Estructuras de Acero y Concreto'!$C$1:$L$65536,10,0)</f>
        <v>2903</v>
      </c>
    </row>
    <row r="2074" spans="1:10" x14ac:dyDescent="0.25">
      <c r="A2074" s="26"/>
      <c r="B2074" s="34">
        <f t="shared" si="33"/>
        <v>50</v>
      </c>
      <c r="C2074" s="48" t="s">
        <v>2074</v>
      </c>
      <c r="D2074" s="35" t="str">
        <f>VLOOKUP(C2074,[15]Resumen!$C$1:$J$65536,8,0)</f>
        <v>1 Poste autosoportable de acero (26/7300) de suspensión (25°) Tipo SCU21-26</v>
      </c>
      <c r="E2074" s="37" t="s">
        <v>2918</v>
      </c>
      <c r="F2074" s="38">
        <f t="shared" si="32"/>
        <v>0</v>
      </c>
      <c r="G2074" s="39">
        <f>VLOOKUP(C2074,'[16]Estructuras de Acero y Concreto'!$C$1:$L$65536,7,0)</f>
        <v>17824.507305032046</v>
      </c>
      <c r="J2074" s="42">
        <f>VLOOKUP(C2074,'[16]Estructuras de Acero y Concreto'!$C$1:$L$65536,10,0)</f>
        <v>6461</v>
      </c>
    </row>
    <row r="2075" spans="1:10" x14ac:dyDescent="0.25">
      <c r="A2075" s="26"/>
      <c r="B2075" s="34">
        <f t="shared" si="33"/>
        <v>51</v>
      </c>
      <c r="C2075" s="48" t="s">
        <v>2075</v>
      </c>
      <c r="D2075" s="35" t="str">
        <f>VLOOKUP(C2075,[15]Resumen!$C$1:$J$65536,8,0)</f>
        <v>2 Postes autosoportables de acero (26/7150) de ángulo medio (50°) Tipo ACU2-26</v>
      </c>
      <c r="E2075" s="37" t="s">
        <v>2918</v>
      </c>
      <c r="F2075" s="38">
        <f t="shared" si="32"/>
        <v>0</v>
      </c>
      <c r="G2075" s="39">
        <f>VLOOKUP(C2075,'[16]Estructuras de Acero y Concreto'!$C$1:$L$65536,7,0)</f>
        <v>35174.503658746107</v>
      </c>
      <c r="J2075" s="42">
        <f>VLOOKUP(C2075,'[16]Estructuras de Acero y Concreto'!$C$1:$L$65536,10,0)</f>
        <v>12750</v>
      </c>
    </row>
    <row r="2076" spans="1:10" x14ac:dyDescent="0.25">
      <c r="A2076" s="26"/>
      <c r="B2076" s="34">
        <f t="shared" si="33"/>
        <v>52</v>
      </c>
      <c r="C2076" s="48" t="s">
        <v>2076</v>
      </c>
      <c r="D2076" s="35" t="str">
        <f>VLOOKUP(C2076,[15]Resumen!$C$1:$J$65536,8,0)</f>
        <v>2 Postes autosoportables de acero (26/1150) de ángulo mayor y terminal (90°) Tipo ATCU2-26</v>
      </c>
      <c r="E2076" s="37" t="s">
        <v>2918</v>
      </c>
      <c r="F2076" s="38">
        <f t="shared" si="32"/>
        <v>0</v>
      </c>
      <c r="G2076" s="39">
        <f>VLOOKUP(C2076,'[16]Estructuras de Acero y Concreto'!$C$1:$L$65536,7,0)</f>
        <v>47903.535806311163</v>
      </c>
      <c r="J2076" s="42">
        <f>VLOOKUP(C2076,'[16]Estructuras de Acero y Concreto'!$C$1:$L$65536,10,0)</f>
        <v>17364</v>
      </c>
    </row>
    <row r="2077" spans="1:10" x14ac:dyDescent="0.25">
      <c r="A2077" s="26"/>
      <c r="B2077" s="34">
        <f t="shared" si="33"/>
        <v>53</v>
      </c>
      <c r="C2077" s="48" t="s">
        <v>2077</v>
      </c>
      <c r="D2077" s="35" t="str">
        <f>VLOOKUP(C2077,[15]Resumen!$C$1:$J$65536,8,0)</f>
        <v>1 Poste autosoportable de acero (29/2000) de suspensión (2°) Tipo SCU2-29</v>
      </c>
      <c r="E2077" s="37" t="s">
        <v>2918</v>
      </c>
      <c r="F2077" s="38">
        <f t="shared" si="32"/>
        <v>0</v>
      </c>
      <c r="G2077" s="39">
        <f>VLOOKUP(C2077,'[16]Estructuras de Acero y Concreto'!$C$1:$L$65536,7,0)</f>
        <v>8574.3025389319919</v>
      </c>
      <c r="J2077" s="42">
        <f>VLOOKUP(C2077,'[16]Estructuras de Acero y Concreto'!$C$1:$L$65536,10,0)</f>
        <v>3108</v>
      </c>
    </row>
    <row r="2078" spans="1:10" x14ac:dyDescent="0.25">
      <c r="A2078" s="26"/>
      <c r="B2078" s="34">
        <f t="shared" si="33"/>
        <v>54</v>
      </c>
      <c r="C2078" s="48" t="s">
        <v>2078</v>
      </c>
      <c r="D2078" s="35" t="str">
        <f>VLOOKUP(C2078,[15]Resumen!$C$1:$J$65536,8,0)</f>
        <v>1 Poste autosoportable de acero (26/8300) de suspensión (25°) Tipo SCU21-26</v>
      </c>
      <c r="E2078" s="37" t="s">
        <v>2918</v>
      </c>
      <c r="F2078" s="38">
        <f t="shared" si="32"/>
        <v>0</v>
      </c>
      <c r="G2078" s="39">
        <f>VLOOKUP(C2078,'[16]Estructuras de Acero y Concreto'!$C$1:$L$65536,7,0)</f>
        <v>19374.944250617562</v>
      </c>
      <c r="J2078" s="42">
        <f>VLOOKUP(C2078,'[16]Estructuras de Acero y Concreto'!$C$1:$L$65536,10,0)</f>
        <v>7023</v>
      </c>
    </row>
    <row r="2079" spans="1:10" x14ac:dyDescent="0.25">
      <c r="A2079" s="26"/>
      <c r="B2079" s="34">
        <f t="shared" si="33"/>
        <v>55</v>
      </c>
      <c r="C2079" s="48" t="s">
        <v>2079</v>
      </c>
      <c r="D2079" s="35" t="str">
        <f>VLOOKUP(C2079,[15]Resumen!$C$1:$J$65536,8,0)</f>
        <v>2 Postes autosoportables de acero (26/8150) de ángulo medio (50°) Tipo ACU2-26</v>
      </c>
      <c r="E2079" s="37" t="s">
        <v>2918</v>
      </c>
      <c r="F2079" s="38">
        <f t="shared" si="32"/>
        <v>0</v>
      </c>
      <c r="G2079" s="39">
        <f>VLOOKUP(C2079,'[16]Estructuras de Acero y Concreto'!$C$1:$L$65536,7,0)</f>
        <v>38297.447826722622</v>
      </c>
      <c r="J2079" s="42">
        <f>VLOOKUP(C2079,'[16]Estructuras de Acero y Concreto'!$C$1:$L$65536,10,0)</f>
        <v>13882</v>
      </c>
    </row>
    <row r="2080" spans="1:10" x14ac:dyDescent="0.25">
      <c r="A2080" s="26"/>
      <c r="B2080" s="34">
        <f t="shared" si="33"/>
        <v>56</v>
      </c>
      <c r="C2080" s="48" t="s">
        <v>2080</v>
      </c>
      <c r="D2080" s="35" t="str">
        <f>VLOOKUP(C2080,[15]Resumen!$C$1:$J$65536,8,0)</f>
        <v>2 Postes autosoportables de acero (26/13050) de ángulo mayor y terminal (90°) Tipo ATCU2-26</v>
      </c>
      <c r="E2080" s="37" t="s">
        <v>2918</v>
      </c>
      <c r="F2080" s="38">
        <f t="shared" si="32"/>
        <v>0</v>
      </c>
      <c r="G2080" s="39">
        <f>VLOOKUP(C2080,'[16]Estructuras de Acero y Concreto'!$C$1:$L$65536,7,0)</f>
        <v>52003.089722930519</v>
      </c>
      <c r="J2080" s="42">
        <f>VLOOKUP(C2080,'[16]Estructuras de Acero y Concreto'!$C$1:$L$65536,10,0)</f>
        <v>18850</v>
      </c>
    </row>
    <row r="2081" spans="1:10" x14ac:dyDescent="0.25">
      <c r="A2081" s="26"/>
      <c r="B2081" s="34">
        <f t="shared" si="33"/>
        <v>57</v>
      </c>
      <c r="C2081" s="48" t="s">
        <v>2081</v>
      </c>
      <c r="D2081" s="35" t="str">
        <f>VLOOKUP(C2081,[15]Resumen!$C$1:$J$65536,8,0)</f>
        <v>1 Poste autosoportable de acero (25/1000) de suspensión (2°) Tipo SCU1-25</v>
      </c>
      <c r="E2081" s="37" t="s">
        <v>2918</v>
      </c>
      <c r="F2081" s="38">
        <f t="shared" si="32"/>
        <v>0</v>
      </c>
      <c r="G2081" s="39">
        <f>VLOOKUP(C2081,'[16]Estructuras de Acero y Concreto'!$C$1:$L$65536,7,0)</f>
        <v>4706.4865287702623</v>
      </c>
      <c r="J2081" s="42">
        <f>VLOOKUP(C2081,'[16]Estructuras de Acero y Concreto'!$C$1:$L$65536,10,0)</f>
        <v>1706</v>
      </c>
    </row>
    <row r="2082" spans="1:10" x14ac:dyDescent="0.25">
      <c r="A2082" s="26"/>
      <c r="B2082" s="34">
        <f t="shared" si="33"/>
        <v>58</v>
      </c>
      <c r="C2082" s="48" t="s">
        <v>2082</v>
      </c>
      <c r="D2082" s="35" t="str">
        <f>VLOOKUP(C2082,[15]Resumen!$C$1:$J$65536,8,0)</f>
        <v>1 Poste autosoportable de acero (25/4350) de suspensión (25°) Tipo SCU11-25</v>
      </c>
      <c r="E2082" s="37" t="s">
        <v>2918</v>
      </c>
      <c r="F2082" s="38">
        <f t="shared" si="32"/>
        <v>0</v>
      </c>
      <c r="G2082" s="39">
        <f>VLOOKUP(C2082,'[16]Estructuras de Acero y Concreto'!$C$1:$L$65536,7,0)</f>
        <v>12237.968488642959</v>
      </c>
      <c r="J2082" s="42">
        <f>VLOOKUP(C2082,'[16]Estructuras de Acero y Concreto'!$C$1:$L$65536,10,0)</f>
        <v>4436</v>
      </c>
    </row>
    <row r="2083" spans="1:10" x14ac:dyDescent="0.25">
      <c r="A2083" s="26"/>
      <c r="B2083" s="34">
        <f t="shared" si="33"/>
        <v>59</v>
      </c>
      <c r="C2083" s="48" t="s">
        <v>2083</v>
      </c>
      <c r="D2083" s="35" t="str">
        <f>VLOOKUP(C2083,[15]Resumen!$C$1:$J$65536,8,0)</f>
        <v>1 Poste autosoportable de acero (25/7250) de ángulo medio (50°) Tipo ACU1-25</v>
      </c>
      <c r="E2083" s="37" t="s">
        <v>2918</v>
      </c>
      <c r="F2083" s="38">
        <f t="shared" si="32"/>
        <v>0</v>
      </c>
      <c r="G2083" s="39">
        <f>VLOOKUP(C2083,'[16]Estructuras de Acero y Concreto'!$C$1:$L$65536,7,0)</f>
        <v>17057.565186041345</v>
      </c>
      <c r="J2083" s="42">
        <f>VLOOKUP(C2083,'[16]Estructuras de Acero y Concreto'!$C$1:$L$65536,10,0)</f>
        <v>6183</v>
      </c>
    </row>
    <row r="2084" spans="1:10" x14ac:dyDescent="0.25">
      <c r="A2084" s="26"/>
      <c r="B2084" s="34">
        <f t="shared" si="33"/>
        <v>60</v>
      </c>
      <c r="C2084" s="48" t="s">
        <v>2084</v>
      </c>
      <c r="D2084" s="35" t="str">
        <f>VLOOKUP(C2084,[15]Resumen!$C$1:$J$65536,8,0)</f>
        <v>1 Poste autosoportable de acero (23/1140) de ángulo mayor y terminal (90°) Tipo ACTU1-23</v>
      </c>
      <c r="E2084" s="37" t="s">
        <v>2918</v>
      </c>
      <c r="F2084" s="38">
        <f t="shared" si="32"/>
        <v>0</v>
      </c>
      <c r="G2084" s="39">
        <f>VLOOKUP(C2084,'[16]Estructuras de Acero y Concreto'!$C$1:$L$65536,7,0)</f>
        <v>21049.526503233945</v>
      </c>
      <c r="J2084" s="42">
        <f>VLOOKUP(C2084,'[16]Estructuras de Acero y Concreto'!$C$1:$L$65536,10,0)</f>
        <v>7630</v>
      </c>
    </row>
    <row r="2085" spans="1:10" x14ac:dyDescent="0.25">
      <c r="A2085" s="26"/>
      <c r="B2085" s="34">
        <f t="shared" si="33"/>
        <v>61</v>
      </c>
      <c r="C2085" s="48" t="s">
        <v>2085</v>
      </c>
      <c r="D2085" s="35" t="str">
        <f>VLOOKUP(C2085,[15]Resumen!$C$1:$J$65536,8,0)</f>
        <v>1 Poste autosoportable de acero (25/1100) de suspensión (2°) Tipo SCU1-25</v>
      </c>
      <c r="E2085" s="37" t="s">
        <v>2918</v>
      </c>
      <c r="F2085" s="38">
        <f t="shared" si="32"/>
        <v>0</v>
      </c>
      <c r="G2085" s="39">
        <f>VLOOKUP(C2085,'[16]Estructuras de Acero y Concreto'!$C$1:$L$65536,7,0)</f>
        <v>5007.1940502450334</v>
      </c>
      <c r="J2085" s="42">
        <f>VLOOKUP(C2085,'[16]Estructuras de Acero y Concreto'!$C$1:$L$65536,10,0)</f>
        <v>1815</v>
      </c>
    </row>
    <row r="2086" spans="1:10" x14ac:dyDescent="0.25">
      <c r="A2086" s="26"/>
      <c r="B2086" s="34">
        <f t="shared" si="33"/>
        <v>62</v>
      </c>
      <c r="C2086" s="48" t="s">
        <v>2086</v>
      </c>
      <c r="D2086" s="35" t="str">
        <f>VLOOKUP(C2086,[15]Resumen!$C$1:$J$65536,8,0)</f>
        <v>1 Poste autosoportable de acero (25/5050) de suspensión (25°) Tipo SCU11-25</v>
      </c>
      <c r="E2086" s="37" t="s">
        <v>2918</v>
      </c>
      <c r="F2086" s="38">
        <f t="shared" si="32"/>
        <v>0</v>
      </c>
      <c r="G2086" s="39">
        <f>VLOOKUP(C2086,'[16]Estructuras de Acero y Concreto'!$C$1:$L$65536,7,0)</f>
        <v>13484.939128153017</v>
      </c>
      <c r="J2086" s="42">
        <f>VLOOKUP(C2086,'[16]Estructuras de Acero y Concreto'!$C$1:$L$65536,10,0)</f>
        <v>4888</v>
      </c>
    </row>
    <row r="2087" spans="1:10" x14ac:dyDescent="0.25">
      <c r="A2087" s="26"/>
      <c r="B2087" s="34">
        <f t="shared" si="33"/>
        <v>63</v>
      </c>
      <c r="C2087" s="48" t="s">
        <v>2087</v>
      </c>
      <c r="D2087" s="35" t="str">
        <f>VLOOKUP(C2087,[15]Resumen!$C$1:$J$65536,8,0)</f>
        <v>1 Poste autosoportable de acero (25/8500) de ángulo medio (50°) Tipo ACU1-25</v>
      </c>
      <c r="E2087" s="37" t="s">
        <v>2918</v>
      </c>
      <c r="F2087" s="38">
        <f t="shared" si="32"/>
        <v>0</v>
      </c>
      <c r="G2087" s="39">
        <f>VLOOKUP(C2087,'[16]Estructuras de Acero y Concreto'!$C$1:$L$65536,7,0)</f>
        <v>18916.986006903688</v>
      </c>
      <c r="J2087" s="42">
        <f>VLOOKUP(C2087,'[16]Estructuras de Acero y Concreto'!$C$1:$L$65536,10,0)</f>
        <v>6857</v>
      </c>
    </row>
    <row r="2088" spans="1:10" x14ac:dyDescent="0.25">
      <c r="A2088" s="26"/>
      <c r="B2088" s="34">
        <f t="shared" si="33"/>
        <v>64</v>
      </c>
      <c r="C2088" s="48" t="s">
        <v>2088</v>
      </c>
      <c r="D2088" s="35" t="str">
        <f>VLOOKUP(C2088,[15]Resumen!$C$1:$J$65536,8,0)</f>
        <v>1 Poste autosoportable de acero (23/1340) de ángulo mayor y terminal (90°) Tipo ACTU1-23</v>
      </c>
      <c r="E2088" s="37" t="s">
        <v>2918</v>
      </c>
      <c r="F2088" s="38">
        <f t="shared" si="32"/>
        <v>0</v>
      </c>
      <c r="G2088" s="39">
        <f>VLOOKUP(C2088,'[16]Estructuras de Acero y Concreto'!$C$1:$L$65536,7,0)</f>
        <v>23380.699490813589</v>
      </c>
      <c r="J2088" s="42">
        <f>VLOOKUP(C2088,'[16]Estructuras de Acero y Concreto'!$C$1:$L$65536,10,0)</f>
        <v>8475</v>
      </c>
    </row>
    <row r="2089" spans="1:10" x14ac:dyDescent="0.25">
      <c r="A2089" s="26"/>
      <c r="B2089" s="34">
        <f t="shared" si="33"/>
        <v>65</v>
      </c>
      <c r="C2089" s="48" t="s">
        <v>2089</v>
      </c>
      <c r="D2089" s="35" t="str">
        <f>VLOOKUP(C2089,[15]Resumen!$C$1:$J$65536,8,0)</f>
        <v>1 Poste autosoportable de acero (25/1200) de suspensión (2°) Tipo SCU1-25</v>
      </c>
      <c r="E2089" s="37" t="s">
        <v>2918</v>
      </c>
      <c r="F2089" s="38">
        <f t="shared" ref="F2089:F2152" si="34">IF(MID(C2089,1,2)="EA",0,1)</f>
        <v>0</v>
      </c>
      <c r="G2089" s="39">
        <f>VLOOKUP(C2089,'[16]Estructuras de Acero y Concreto'!$C$1:$L$65536,7,0)</f>
        <v>5299.6252179177463</v>
      </c>
      <c r="J2089" s="42">
        <f>VLOOKUP(C2089,'[16]Estructuras de Acero y Concreto'!$C$1:$L$65536,10,0)</f>
        <v>1921</v>
      </c>
    </row>
    <row r="2090" spans="1:10" x14ac:dyDescent="0.25">
      <c r="A2090" s="26"/>
      <c r="B2090" s="34">
        <f t="shared" si="33"/>
        <v>66</v>
      </c>
      <c r="C2090" s="48" t="s">
        <v>2090</v>
      </c>
      <c r="D2090" s="35" t="str">
        <f>VLOOKUP(C2090,[15]Resumen!$C$1:$J$65536,8,0)</f>
        <v>1 Poste autosoportable de acero (25/5700) de suspensión (25°) Tipo SCU11-25</v>
      </c>
      <c r="E2090" s="37" t="s">
        <v>2918</v>
      </c>
      <c r="F2090" s="38">
        <f t="shared" si="34"/>
        <v>0</v>
      </c>
      <c r="G2090" s="39">
        <f>VLOOKUP(C2090,'[16]Estructuras de Acero y Concreto'!$C$1:$L$65536,7,0)</f>
        <v>14588.452968427404</v>
      </c>
      <c r="J2090" s="42">
        <f>VLOOKUP(C2090,'[16]Estructuras de Acero y Concreto'!$C$1:$L$65536,10,0)</f>
        <v>5288</v>
      </c>
    </row>
    <row r="2091" spans="1:10" x14ac:dyDescent="0.25">
      <c r="A2091" s="26"/>
      <c r="B2091" s="34">
        <f t="shared" ref="B2091:B2154" si="35">1+B2090</f>
        <v>67</v>
      </c>
      <c r="C2091" s="48" t="s">
        <v>2091</v>
      </c>
      <c r="D2091" s="35" t="str">
        <f>VLOOKUP(C2091,[15]Resumen!$C$1:$J$65536,8,0)</f>
        <v>1 Poste autosoportable de acero (25/9550) de ángulo medio (50°) Tipo ACU1-25</v>
      </c>
      <c r="E2091" s="37" t="s">
        <v>2918</v>
      </c>
      <c r="F2091" s="38">
        <f t="shared" si="34"/>
        <v>0</v>
      </c>
      <c r="G2091" s="39">
        <f>VLOOKUP(C2091,'[16]Estructuras de Acero y Concreto'!$C$1:$L$65536,7,0)</f>
        <v>20403.970906673425</v>
      </c>
      <c r="J2091" s="42">
        <f>VLOOKUP(C2091,'[16]Estructuras de Acero y Concreto'!$C$1:$L$65536,10,0)</f>
        <v>7396</v>
      </c>
    </row>
    <row r="2092" spans="1:10" x14ac:dyDescent="0.25">
      <c r="A2092" s="26"/>
      <c r="B2092" s="34">
        <f t="shared" si="35"/>
        <v>68</v>
      </c>
      <c r="C2092" s="48" t="s">
        <v>2092</v>
      </c>
      <c r="D2092" s="35" t="str">
        <f>VLOOKUP(C2092,[15]Resumen!$C$1:$J$65536,8,0)</f>
        <v>1 Poste autosoportable de acero (23/1515) de ángulo mayor y terminal (90°) Tipo ACTU1-23</v>
      </c>
      <c r="E2092" s="37" t="s">
        <v>2918</v>
      </c>
      <c r="F2092" s="38">
        <f t="shared" si="34"/>
        <v>0</v>
      </c>
      <c r="G2092" s="39">
        <f>VLOOKUP(C2092,'[16]Estructuras de Acero y Concreto'!$C$1:$L$65536,7,0)</f>
        <v>25322.883849696511</v>
      </c>
      <c r="J2092" s="42">
        <f>VLOOKUP(C2092,'[16]Estructuras de Acero y Concreto'!$C$1:$L$65536,10,0)</f>
        <v>9179</v>
      </c>
    </row>
    <row r="2093" spans="1:10" x14ac:dyDescent="0.25">
      <c r="A2093" s="26"/>
      <c r="B2093" s="34">
        <f t="shared" si="35"/>
        <v>69</v>
      </c>
      <c r="C2093" s="48" t="s">
        <v>2093</v>
      </c>
      <c r="D2093" s="35" t="str">
        <f>VLOOKUP(C2093,[15]Resumen!$C$1:$J$65536,8,0)</f>
        <v>1 Poste autosoportable de acero (29/1650) de suspensión (2°) Tipo SCU2-29</v>
      </c>
      <c r="E2093" s="37" t="s">
        <v>2918</v>
      </c>
      <c r="F2093" s="38">
        <f t="shared" si="34"/>
        <v>0</v>
      </c>
      <c r="G2093" s="39">
        <f>VLOOKUP(C2093,'[16]Estructuras de Acero y Concreto'!$C$1:$L$65536,7,0)</f>
        <v>7567.3461596816132</v>
      </c>
      <c r="J2093" s="42">
        <f>VLOOKUP(C2093,'[16]Estructuras de Acero y Concreto'!$C$1:$L$65536,10,0)</f>
        <v>2743</v>
      </c>
    </row>
    <row r="2094" spans="1:10" x14ac:dyDescent="0.25">
      <c r="A2094" s="26"/>
      <c r="B2094" s="34">
        <f t="shared" si="35"/>
        <v>70</v>
      </c>
      <c r="C2094" s="48" t="s">
        <v>2094</v>
      </c>
      <c r="D2094" s="35" t="str">
        <f>VLOOKUP(C2094,[15]Resumen!$C$1:$J$65536,8,0)</f>
        <v>1 Poste autosoportable de acero (26/7250) de suspensión (25°) Tipo SCU21-26</v>
      </c>
      <c r="E2094" s="37" t="s">
        <v>2918</v>
      </c>
      <c r="F2094" s="38">
        <f t="shared" si="34"/>
        <v>0</v>
      </c>
      <c r="G2094" s="39">
        <f>VLOOKUP(C2094,'[16]Estructuras de Acero y Concreto'!$C$1:$L$65536,7,0)</f>
        <v>17744.502551612153</v>
      </c>
      <c r="J2094" s="42">
        <f>VLOOKUP(C2094,'[16]Estructuras de Acero y Concreto'!$C$1:$L$65536,10,0)</f>
        <v>6432</v>
      </c>
    </row>
    <row r="2095" spans="1:10" x14ac:dyDescent="0.25">
      <c r="A2095" s="26"/>
      <c r="B2095" s="34">
        <f t="shared" si="35"/>
        <v>71</v>
      </c>
      <c r="C2095" s="48" t="s">
        <v>2095</v>
      </c>
      <c r="D2095" s="35" t="str">
        <f>VLOOKUP(C2095,[15]Resumen!$C$1:$J$65536,8,0)</f>
        <v>2 Postes autosoportables de acero (26/7350) de ángulo medio (50°) Tipo ACU2-26</v>
      </c>
      <c r="E2095" s="37" t="s">
        <v>2918</v>
      </c>
      <c r="F2095" s="38">
        <f t="shared" si="34"/>
        <v>0</v>
      </c>
      <c r="G2095" s="39">
        <f>VLOOKUP(C2095,'[16]Estructuras de Acero y Concreto'!$C$1:$L$65536,7,0)</f>
        <v>35809.024116903878</v>
      </c>
      <c r="J2095" s="42">
        <f>VLOOKUP(C2095,'[16]Estructuras de Acero y Concreto'!$C$1:$L$65536,10,0)</f>
        <v>12980</v>
      </c>
    </row>
    <row r="2096" spans="1:10" x14ac:dyDescent="0.25">
      <c r="A2096" s="26"/>
      <c r="B2096" s="34">
        <f t="shared" si="35"/>
        <v>72</v>
      </c>
      <c r="C2096" s="48" t="s">
        <v>2096</v>
      </c>
      <c r="D2096" s="35" t="str">
        <f>VLOOKUP(C2096,[15]Resumen!$C$1:$J$65536,8,0)</f>
        <v>2 Postes autosoportables de acero (26/1180) de ángulo mayor y terminal (90°) Tipo ATCU2-26</v>
      </c>
      <c r="E2096" s="37" t="s">
        <v>2918</v>
      </c>
      <c r="F2096" s="38">
        <f t="shared" si="34"/>
        <v>0</v>
      </c>
      <c r="G2096" s="39">
        <f>VLOOKUP(C2096,'[16]Estructuras de Acero y Concreto'!$C$1:$L$65536,7,0)</f>
        <v>48709.100909711466</v>
      </c>
      <c r="J2096" s="42">
        <f>VLOOKUP(C2096,'[16]Estructuras de Acero y Concreto'!$C$1:$L$65536,10,0)</f>
        <v>17656</v>
      </c>
    </row>
    <row r="2097" spans="1:10" x14ac:dyDescent="0.25">
      <c r="A2097" s="26"/>
      <c r="B2097" s="34">
        <f t="shared" si="35"/>
        <v>73</v>
      </c>
      <c r="C2097" s="48" t="s">
        <v>2097</v>
      </c>
      <c r="D2097" s="35" t="str">
        <f>VLOOKUP(C2097,[15]Resumen!$C$1:$J$65536,8,0)</f>
        <v>1 Poste autosoportable de acero (29/1850) de suspensión (2°) Tipo SCU2-29</v>
      </c>
      <c r="E2097" s="37" t="s">
        <v>2918</v>
      </c>
      <c r="F2097" s="38">
        <f t="shared" si="34"/>
        <v>0</v>
      </c>
      <c r="G2097" s="39">
        <f>VLOOKUP(C2097,'[16]Estructuras de Acero y Concreto'!$C$1:$L$65536,7,0)</f>
        <v>8152.2084950270391</v>
      </c>
      <c r="J2097" s="42">
        <f>VLOOKUP(C2097,'[16]Estructuras de Acero y Concreto'!$C$1:$L$65536,10,0)</f>
        <v>2955</v>
      </c>
    </row>
    <row r="2098" spans="1:10" x14ac:dyDescent="0.25">
      <c r="A2098" s="26"/>
      <c r="B2098" s="34">
        <f t="shared" si="35"/>
        <v>74</v>
      </c>
      <c r="C2098" s="48" t="s">
        <v>2098</v>
      </c>
      <c r="D2098" s="35" t="str">
        <f>VLOOKUP(C2098,[15]Resumen!$C$1:$J$65536,8,0)</f>
        <v>1 Poste autosoportable de acero (26/8550) de suspensión (25°) Tipo SCU21-26</v>
      </c>
      <c r="E2098" s="37" t="s">
        <v>2918</v>
      </c>
      <c r="F2098" s="38">
        <f t="shared" si="34"/>
        <v>0</v>
      </c>
      <c r="G2098" s="39">
        <f>VLOOKUP(C2098,'[16]Estructuras de Acero y Concreto'!$C$1:$L$65536,7,0)</f>
        <v>19752.89774091154</v>
      </c>
      <c r="J2098" s="42">
        <f>VLOOKUP(C2098,'[16]Estructuras de Acero y Concreto'!$C$1:$L$65536,10,0)</f>
        <v>7160</v>
      </c>
    </row>
    <row r="2099" spans="1:10" x14ac:dyDescent="0.25">
      <c r="A2099" s="26"/>
      <c r="B2099" s="34">
        <f t="shared" si="35"/>
        <v>75</v>
      </c>
      <c r="C2099" s="48" t="s">
        <v>2099</v>
      </c>
      <c r="D2099" s="35" t="str">
        <f>VLOOKUP(C2099,[15]Resumen!$C$1:$J$65536,8,0)</f>
        <v>2 Postes autosoportables de acero (26/8550) de ángulo medio (50°) Tipo ACU2-26</v>
      </c>
      <c r="E2099" s="37" t="s">
        <v>2918</v>
      </c>
      <c r="F2099" s="38">
        <f t="shared" si="34"/>
        <v>0</v>
      </c>
      <c r="G2099" s="39">
        <f>VLOOKUP(C2099,'[16]Estructuras de Acero y Concreto'!$C$1:$L$65536,7,0)</f>
        <v>39505.795481823079</v>
      </c>
      <c r="J2099" s="42">
        <f>VLOOKUP(C2099,'[16]Estructuras de Acero y Concreto'!$C$1:$L$65536,10,0)</f>
        <v>14320</v>
      </c>
    </row>
    <row r="2100" spans="1:10" x14ac:dyDescent="0.25">
      <c r="A2100" s="26"/>
      <c r="B2100" s="34">
        <f t="shared" si="35"/>
        <v>76</v>
      </c>
      <c r="C2100" s="48" t="s">
        <v>2100</v>
      </c>
      <c r="D2100" s="35" t="str">
        <f>VLOOKUP(C2100,[15]Resumen!$C$1:$J$65536,8,0)</f>
        <v>2 Postes autosoportables de acero (26/1385) de ángulo mayor y terminal (90°) Tipo ATCU2-26</v>
      </c>
      <c r="E2100" s="37" t="s">
        <v>2918</v>
      </c>
      <c r="F2100" s="38">
        <f t="shared" si="34"/>
        <v>0</v>
      </c>
      <c r="G2100" s="39">
        <f>VLOOKUP(C2100,'[16]Estructuras de Acero y Concreto'!$C$1:$L$65536,7,0)</f>
        <v>54055.62546584088</v>
      </c>
      <c r="J2100" s="42">
        <f>VLOOKUP(C2100,'[16]Estructuras de Acero y Concreto'!$C$1:$L$65536,10,0)</f>
        <v>19594</v>
      </c>
    </row>
    <row r="2101" spans="1:10" x14ac:dyDescent="0.25">
      <c r="A2101" s="26"/>
      <c r="B2101" s="34">
        <f t="shared" si="35"/>
        <v>77</v>
      </c>
      <c r="C2101" s="48" t="s">
        <v>2101</v>
      </c>
      <c r="D2101" s="35" t="str">
        <f>VLOOKUP(C2101,[15]Resumen!$C$1:$J$65536,8,0)</f>
        <v>1 Poste autosoportable de acero (29/2000) de suspensión (2°) Tipo SCU2-29</v>
      </c>
      <c r="E2101" s="37" t="s">
        <v>2918</v>
      </c>
      <c r="F2101" s="38">
        <f t="shared" si="34"/>
        <v>0</v>
      </c>
      <c r="G2101" s="39">
        <f>VLOOKUP(C2101,'[16]Estructuras de Acero y Concreto'!$C$1:$L$65536,7,0)</f>
        <v>8574.3025389319919</v>
      </c>
      <c r="J2101" s="42">
        <f>VLOOKUP(C2101,'[16]Estructuras de Acero y Concreto'!$C$1:$L$65536,10,0)</f>
        <v>3108</v>
      </c>
    </row>
    <row r="2102" spans="1:10" x14ac:dyDescent="0.25">
      <c r="A2102" s="26"/>
      <c r="B2102" s="34">
        <f t="shared" si="35"/>
        <v>78</v>
      </c>
      <c r="C2102" s="48" t="s">
        <v>2102</v>
      </c>
      <c r="D2102" s="35" t="str">
        <f>VLOOKUP(C2102,[15]Resumen!$C$1:$J$65536,8,0)</f>
        <v>1 Poste autosoportable de acero (26/9800) de suspensión (25°) Tipo SCU21-26</v>
      </c>
      <c r="E2102" s="37" t="s">
        <v>2918</v>
      </c>
      <c r="F2102" s="38">
        <f t="shared" si="34"/>
        <v>0</v>
      </c>
      <c r="G2102" s="39">
        <f>VLOOKUP(C2102,'[16]Estructuras de Acero y Concreto'!$C$1:$L$65536,7,0)</f>
        <v>21584.730715767022</v>
      </c>
      <c r="J2102" s="42">
        <f>VLOOKUP(C2102,'[16]Estructuras de Acero y Concreto'!$C$1:$L$65536,10,0)</f>
        <v>7824</v>
      </c>
    </row>
    <row r="2103" spans="1:10" x14ac:dyDescent="0.25">
      <c r="A2103" s="26"/>
      <c r="B2103" s="34">
        <f t="shared" si="35"/>
        <v>79</v>
      </c>
      <c r="C2103" s="48" t="s">
        <v>2103</v>
      </c>
      <c r="D2103" s="35" t="str">
        <f>VLOOKUP(C2103,[15]Resumen!$C$1:$J$65536,8,0)</f>
        <v>2 Postes autosoportables de acero (26/9750) de ángulo medio (50°) Tipo ACU2-26</v>
      </c>
      <c r="E2103" s="37" t="s">
        <v>2918</v>
      </c>
      <c r="F2103" s="38">
        <f t="shared" si="34"/>
        <v>0</v>
      </c>
      <c r="G2103" s="39">
        <f>VLOOKUP(C2103,'[16]Estructuras de Acero y Concreto'!$C$1:$L$65536,7,0)</f>
        <v>43026.004632298376</v>
      </c>
      <c r="J2103" s="42">
        <f>VLOOKUP(C2103,'[16]Estructuras de Acero y Concreto'!$C$1:$L$65536,10,0)</f>
        <v>15596</v>
      </c>
    </row>
    <row r="2104" spans="1:10" x14ac:dyDescent="0.25">
      <c r="A2104" s="26"/>
      <c r="B2104" s="34">
        <f t="shared" si="35"/>
        <v>80</v>
      </c>
      <c r="C2104" s="48" t="s">
        <v>2104</v>
      </c>
      <c r="D2104" s="35" t="str">
        <f>VLOOKUP(C2104,[15]Resumen!$C$1:$J$65536,8,0)</f>
        <v>2 Postes autosoportables de acero (26/15800) de ángulo mayor y terminal (90°) Tipo ATCU2-26</v>
      </c>
      <c r="E2104" s="37" t="s">
        <v>2918</v>
      </c>
      <c r="F2104" s="38">
        <f t="shared" si="34"/>
        <v>0</v>
      </c>
      <c r="G2104" s="39">
        <f>VLOOKUP(C2104,'[16]Estructuras de Acero y Concreto'!$C$1:$L$65536,7,0)</f>
        <v>58889.016086242693</v>
      </c>
      <c r="J2104" s="42">
        <f>VLOOKUP(C2104,'[16]Estructuras de Acero y Concreto'!$C$1:$L$65536,10,0)</f>
        <v>21346</v>
      </c>
    </row>
    <row r="2105" spans="1:10" x14ac:dyDescent="0.25">
      <c r="A2105" s="26"/>
      <c r="B2105" s="34">
        <f t="shared" si="35"/>
        <v>81</v>
      </c>
      <c r="C2105" s="48" t="s">
        <v>2105</v>
      </c>
      <c r="D2105" s="35" t="str">
        <f>VLOOKUP(C2105,[15]Resumen!$C$1:$J$65536,8,0)</f>
        <v>1 Poste autosoportable de acero (25/850) de suspensión (2°) Tipo SCU1-25</v>
      </c>
      <c r="E2105" s="37" t="s">
        <v>2918</v>
      </c>
      <c r="F2105" s="38">
        <f t="shared" si="34"/>
        <v>0</v>
      </c>
      <c r="G2105" s="39">
        <f>VLOOKUP(C2105,'[16]Estructuras de Acero y Concreto'!$C$1:$L$65536,7,0)</f>
        <v>4234.7343620529628</v>
      </c>
      <c r="J2105" s="42">
        <f>VLOOKUP(C2105,'[16]Estructuras de Acero y Concreto'!$C$1:$L$65536,10,0)</f>
        <v>1535</v>
      </c>
    </row>
    <row r="2106" spans="1:10" x14ac:dyDescent="0.25">
      <c r="A2106" s="26"/>
      <c r="B2106" s="34">
        <f t="shared" si="35"/>
        <v>82</v>
      </c>
      <c r="C2106" s="48" t="s">
        <v>2106</v>
      </c>
      <c r="D2106" s="35" t="str">
        <f>VLOOKUP(C2106,[15]Resumen!$C$1:$J$65536,8,0)</f>
        <v>1 Poste autosoportable de acero (25/4050) de suspensión (25°) Tipo SCU11-25</v>
      </c>
      <c r="E2106" s="37" t="s">
        <v>2918</v>
      </c>
      <c r="F2106" s="38">
        <f t="shared" si="34"/>
        <v>0</v>
      </c>
      <c r="G2106" s="39">
        <f>VLOOKUP(C2106,'[16]Estructuras de Acero y Concreto'!$C$1:$L$65536,7,0)</f>
        <v>11683.452783905079</v>
      </c>
      <c r="J2106" s="42">
        <f>VLOOKUP(C2106,'[16]Estructuras de Acero y Concreto'!$C$1:$L$65536,10,0)</f>
        <v>4235</v>
      </c>
    </row>
    <row r="2107" spans="1:10" x14ac:dyDescent="0.25">
      <c r="A2107" s="26"/>
      <c r="B2107" s="34">
        <f t="shared" si="35"/>
        <v>83</v>
      </c>
      <c r="C2107" s="48" t="s">
        <v>2107</v>
      </c>
      <c r="D2107" s="35" t="str">
        <f>VLOOKUP(C2107,[15]Resumen!$C$1:$J$65536,8,0)</f>
        <v>1 Poste autosoportable de acero (25/6850) de ángulo medio (50°) Tipo ACU1-25</v>
      </c>
      <c r="E2107" s="37" t="s">
        <v>2918</v>
      </c>
      <c r="F2107" s="38">
        <f t="shared" si="34"/>
        <v>0</v>
      </c>
      <c r="G2107" s="39">
        <f>VLOOKUP(C2107,'[16]Estructuras de Acero y Concreto'!$C$1:$L$65536,7,0)</f>
        <v>16439.597435487689</v>
      </c>
      <c r="J2107" s="42">
        <f>VLOOKUP(C2107,'[16]Estructuras de Acero y Concreto'!$C$1:$L$65536,10,0)</f>
        <v>5959</v>
      </c>
    </row>
    <row r="2108" spans="1:10" x14ac:dyDescent="0.25">
      <c r="A2108" s="26"/>
      <c r="B2108" s="34">
        <f t="shared" si="35"/>
        <v>84</v>
      </c>
      <c r="C2108" s="48" t="s">
        <v>2108</v>
      </c>
      <c r="D2108" s="35" t="str">
        <f>VLOOKUP(C2108,[15]Resumen!$C$1:$J$65536,8,0)</f>
        <v>1 Poste autosoportable de acero (23/1085) de ángulo mayor y terminal (90°) Tipo ACTU1-23</v>
      </c>
      <c r="E2108" s="37" t="s">
        <v>2918</v>
      </c>
      <c r="F2108" s="38">
        <f t="shared" si="34"/>
        <v>0</v>
      </c>
      <c r="G2108" s="39">
        <f>VLOOKUP(C2108,'[16]Estructuras de Acero y Concreto'!$C$1:$L$65536,7,0)</f>
        <v>20384.659414468628</v>
      </c>
      <c r="J2108" s="42">
        <f>VLOOKUP(C2108,'[16]Estructuras de Acero y Concreto'!$C$1:$L$65536,10,0)</f>
        <v>7389</v>
      </c>
    </row>
    <row r="2109" spans="1:10" x14ac:dyDescent="0.25">
      <c r="A2109" s="26"/>
      <c r="B2109" s="34">
        <f t="shared" si="35"/>
        <v>85</v>
      </c>
      <c r="C2109" s="48" t="s">
        <v>2109</v>
      </c>
      <c r="D2109" s="35" t="str">
        <f>VLOOKUP(C2109,[15]Resumen!$C$1:$J$65536,8,0)</f>
        <v>1 Poste autosoportable de acero (25/950) de suspensión (2°) Tipo SCU1-25</v>
      </c>
      <c r="E2109" s="37" t="s">
        <v>2918</v>
      </c>
      <c r="F2109" s="38">
        <f t="shared" si="34"/>
        <v>0</v>
      </c>
      <c r="G2109" s="39">
        <f>VLOOKUP(C2109,'[16]Estructuras de Acero y Concreto'!$C$1:$L$65536,7,0)</f>
        <v>4551.9945911318482</v>
      </c>
      <c r="J2109" s="42">
        <f>VLOOKUP(C2109,'[16]Estructuras de Acero y Concreto'!$C$1:$L$65536,10,0)</f>
        <v>1650</v>
      </c>
    </row>
    <row r="2110" spans="1:10" x14ac:dyDescent="0.25">
      <c r="A2110" s="26"/>
      <c r="B2110" s="34">
        <f t="shared" si="35"/>
        <v>86</v>
      </c>
      <c r="C2110" s="48" t="s">
        <v>2110</v>
      </c>
      <c r="D2110" s="35" t="str">
        <f>VLOOKUP(C2110,[15]Resumen!$C$1:$J$65536,8,0)</f>
        <v>1 Poste autosoportable de acero (25/4750) de suspensión (25°) Tipo SCU11-25</v>
      </c>
      <c r="E2110" s="37" t="s">
        <v>2918</v>
      </c>
      <c r="F2110" s="38">
        <f t="shared" si="34"/>
        <v>0</v>
      </c>
      <c r="G2110" s="39">
        <f>VLOOKUP(C2110,'[16]Estructuras de Acero y Concreto'!$C$1:$L$65536,7,0)</f>
        <v>12958.011269421997</v>
      </c>
      <c r="J2110" s="42">
        <f>VLOOKUP(C2110,'[16]Estructuras de Acero y Concreto'!$C$1:$L$65536,10,0)</f>
        <v>4697</v>
      </c>
    </row>
    <row r="2111" spans="1:10" x14ac:dyDescent="0.25">
      <c r="A2111" s="26"/>
      <c r="B2111" s="34">
        <f t="shared" si="35"/>
        <v>87</v>
      </c>
      <c r="C2111" s="48" t="s">
        <v>2111</v>
      </c>
      <c r="D2111" s="35" t="str">
        <f>VLOOKUP(C2111,[15]Resumen!$C$1:$J$65536,8,0)</f>
        <v>1 Poste autosoportable de acero (25/8100) de ángulo medio (50°) Tipo ACU1-25</v>
      </c>
      <c r="E2111" s="37" t="s">
        <v>2918</v>
      </c>
      <c r="F2111" s="38">
        <f t="shared" si="34"/>
        <v>0</v>
      </c>
      <c r="G2111" s="39">
        <f>VLOOKUP(C2111,'[16]Estructuras de Acero y Concreto'!$C$1:$L$65536,7,0)</f>
        <v>18332.123671558264</v>
      </c>
      <c r="J2111" s="42">
        <f>VLOOKUP(C2111,'[16]Estructuras de Acero y Concreto'!$C$1:$L$65536,10,0)</f>
        <v>6645</v>
      </c>
    </row>
    <row r="2112" spans="1:10" x14ac:dyDescent="0.25">
      <c r="A2112" s="26"/>
      <c r="B2112" s="34">
        <f t="shared" si="35"/>
        <v>88</v>
      </c>
      <c r="C2112" s="48" t="s">
        <v>2112</v>
      </c>
      <c r="D2112" s="35" t="str">
        <f>VLOOKUP(C2112,[15]Resumen!$C$1:$J$65536,8,0)</f>
        <v>1 Poste autosoportable de acero (23/1285) de ángulo mayor y terminal (90°) Tipo ACTU1-23</v>
      </c>
      <c r="E2112" s="37" t="s">
        <v>2918</v>
      </c>
      <c r="F2112" s="38">
        <f t="shared" si="34"/>
        <v>0</v>
      </c>
      <c r="G2112" s="39">
        <f>VLOOKUP(C2112,'[16]Estructuras de Acero y Concreto'!$C$1:$L$65536,7,0)</f>
        <v>22754.455386457874</v>
      </c>
      <c r="J2112" s="42">
        <f>VLOOKUP(C2112,'[16]Estructuras de Acero y Concreto'!$C$1:$L$65536,10,0)</f>
        <v>8248</v>
      </c>
    </row>
    <row r="2113" spans="1:10" x14ac:dyDescent="0.25">
      <c r="A2113" s="26"/>
      <c r="B2113" s="34">
        <f t="shared" si="35"/>
        <v>89</v>
      </c>
      <c r="C2113" s="48" t="s">
        <v>2113</v>
      </c>
      <c r="D2113" s="35" t="str">
        <f>VLOOKUP(C2113,[15]Resumen!$C$1:$J$65536,8,0)</f>
        <v>1 Poste autosoportable de acero (25/1000) de suspensión (2°) Tipo SCU1-25</v>
      </c>
      <c r="E2113" s="37" t="s">
        <v>2918</v>
      </c>
      <c r="F2113" s="38">
        <f t="shared" si="34"/>
        <v>0</v>
      </c>
      <c r="G2113" s="39">
        <f>VLOOKUP(C2113,'[16]Estructuras de Acero y Concreto'!$C$1:$L$65536,7,0)</f>
        <v>4706.4865287702623</v>
      </c>
      <c r="J2113" s="42">
        <f>VLOOKUP(C2113,'[16]Estructuras de Acero y Concreto'!$C$1:$L$65536,10,0)</f>
        <v>1706</v>
      </c>
    </row>
    <row r="2114" spans="1:10" x14ac:dyDescent="0.25">
      <c r="A2114" s="26"/>
      <c r="B2114" s="34">
        <f t="shared" si="35"/>
        <v>90</v>
      </c>
      <c r="C2114" s="48" t="s">
        <v>2114</v>
      </c>
      <c r="D2114" s="35" t="str">
        <f>VLOOKUP(C2114,[15]Resumen!$C$1:$J$65536,8,0)</f>
        <v>1 Poste autosoportable de acero (25/5450) de suspensión (25°) Tipo SCU11-25</v>
      </c>
      <c r="E2114" s="37" t="s">
        <v>2918</v>
      </c>
      <c r="F2114" s="38">
        <f t="shared" si="34"/>
        <v>0</v>
      </c>
      <c r="G2114" s="39">
        <f>VLOOKUP(C2114,'[16]Estructuras de Acero y Concreto'!$C$1:$L$65536,7,0)</f>
        <v>14169.117709123137</v>
      </c>
      <c r="J2114" s="42">
        <f>VLOOKUP(C2114,'[16]Estructuras de Acero y Concreto'!$C$1:$L$65536,10,0)</f>
        <v>5136</v>
      </c>
    </row>
    <row r="2115" spans="1:10" x14ac:dyDescent="0.25">
      <c r="A2115" s="26"/>
      <c r="B2115" s="34">
        <f t="shared" si="35"/>
        <v>91</v>
      </c>
      <c r="C2115" s="48" t="s">
        <v>2115</v>
      </c>
      <c r="D2115" s="35" t="str">
        <f>VLOOKUP(C2115,[15]Resumen!$C$1:$J$65536,8,0)</f>
        <v>1 Poste autosoportable de acero (25/9250) de ángulo medio (50°) Tipo ACU1-25</v>
      </c>
      <c r="E2115" s="37" t="s">
        <v>2918</v>
      </c>
      <c r="F2115" s="38">
        <f t="shared" si="34"/>
        <v>0</v>
      </c>
      <c r="G2115" s="39">
        <f>VLOOKUP(C2115,'[16]Estructuras de Acero y Concreto'!$C$1:$L$65536,7,0)</f>
        <v>19984.635647369159</v>
      </c>
      <c r="J2115" s="42">
        <f>VLOOKUP(C2115,'[16]Estructuras de Acero y Concreto'!$C$1:$L$65536,10,0)</f>
        <v>7244</v>
      </c>
    </row>
    <row r="2116" spans="1:10" x14ac:dyDescent="0.25">
      <c r="A2116" s="26"/>
      <c r="B2116" s="34">
        <f t="shared" si="35"/>
        <v>92</v>
      </c>
      <c r="C2116" s="48" t="s">
        <v>2116</v>
      </c>
      <c r="D2116" s="35" t="str">
        <f>VLOOKUP(C2116,[15]Resumen!$C$1:$J$65536,8,0)</f>
        <v>1 Poste autosoportable de acero (23/1475) de ángulo mayor y terminal (90°) Tipo ACTU1-23</v>
      </c>
      <c r="E2116" s="37" t="s">
        <v>2918</v>
      </c>
      <c r="F2116" s="38">
        <f t="shared" si="34"/>
        <v>0</v>
      </c>
      <c r="G2116" s="39">
        <f>VLOOKUP(C2116,'[16]Estructuras de Acero y Concreto'!$C$1:$L$65536,7,0)</f>
        <v>24886.995882788124</v>
      </c>
      <c r="J2116" s="42">
        <f>VLOOKUP(C2116,'[16]Estructuras de Acero y Concreto'!$C$1:$L$65536,10,0)</f>
        <v>9021</v>
      </c>
    </row>
    <row r="2117" spans="1:10" x14ac:dyDescent="0.25">
      <c r="A2117" s="26"/>
      <c r="B2117" s="34">
        <f t="shared" si="35"/>
        <v>93</v>
      </c>
      <c r="C2117" s="48" t="s">
        <v>2117</v>
      </c>
      <c r="D2117" s="35" t="str">
        <f>VLOOKUP(C2117,[15]Resumen!$C$1:$J$65536,8,0)</f>
        <v>1 Poste autosoportable de acero (29/1350) de suspensión (2°) Tipo SCU2-29</v>
      </c>
      <c r="E2117" s="37" t="s">
        <v>2918</v>
      </c>
      <c r="F2117" s="38">
        <f t="shared" si="34"/>
        <v>0</v>
      </c>
      <c r="G2117" s="39">
        <f>VLOOKUP(C2117,'[16]Estructuras de Acero y Concreto'!$C$1:$L$65536,7,0)</f>
        <v>6643.153318451813</v>
      </c>
      <c r="J2117" s="42">
        <f>VLOOKUP(C2117,'[16]Estructuras de Acero y Concreto'!$C$1:$L$65536,10,0)</f>
        <v>2408</v>
      </c>
    </row>
    <row r="2118" spans="1:10" x14ac:dyDescent="0.25">
      <c r="A2118" s="26"/>
      <c r="B2118" s="34">
        <f t="shared" si="35"/>
        <v>94</v>
      </c>
      <c r="C2118" s="48" t="s">
        <v>2118</v>
      </c>
      <c r="D2118" s="35" t="str">
        <f>VLOOKUP(C2118,[15]Resumen!$C$1:$J$65536,8,0)</f>
        <v>1 Poste autosoportable de acero (26/6750) de suspensión (25°) Tipo SCU21-26</v>
      </c>
      <c r="E2118" s="37" t="s">
        <v>2918</v>
      </c>
      <c r="F2118" s="38">
        <f t="shared" si="34"/>
        <v>0</v>
      </c>
      <c r="G2118" s="39">
        <f>VLOOKUP(C2118,'[16]Estructuras de Acero y Concreto'!$C$1:$L$65536,7,0)</f>
        <v>16938.937448211851</v>
      </c>
      <c r="J2118" s="42">
        <f>VLOOKUP(C2118,'[16]Estructuras de Acero y Concreto'!$C$1:$L$65536,10,0)</f>
        <v>6140</v>
      </c>
    </row>
    <row r="2119" spans="1:10" x14ac:dyDescent="0.25">
      <c r="A2119" s="26"/>
      <c r="B2119" s="34">
        <f t="shared" si="35"/>
        <v>95</v>
      </c>
      <c r="C2119" s="48" t="s">
        <v>2119</v>
      </c>
      <c r="D2119" s="35" t="str">
        <f>VLOOKUP(C2119,[15]Resumen!$C$1:$J$65536,8,0)</f>
        <v>2 Postes autosoportables de acero (26/6900) de ángulo medio (50°) Tipo ACU2-26</v>
      </c>
      <c r="E2119" s="37" t="s">
        <v>2918</v>
      </c>
      <c r="F2119" s="38">
        <f t="shared" si="34"/>
        <v>0</v>
      </c>
      <c r="G2119" s="39">
        <f>VLOOKUP(C2119,'[16]Estructuras de Acero y Concreto'!$C$1:$L$65536,7,0)</f>
        <v>34368.938555345805</v>
      </c>
      <c r="J2119" s="42">
        <f>VLOOKUP(C2119,'[16]Estructuras de Acero y Concreto'!$C$1:$L$65536,10,0)</f>
        <v>12458</v>
      </c>
    </row>
    <row r="2120" spans="1:10" x14ac:dyDescent="0.25">
      <c r="A2120" s="26"/>
      <c r="B2120" s="34">
        <f t="shared" si="35"/>
        <v>96</v>
      </c>
      <c r="C2120" s="48" t="s">
        <v>2120</v>
      </c>
      <c r="D2120" s="35" t="str">
        <f>VLOOKUP(C2120,[15]Resumen!$C$1:$J$65536,8,0)</f>
        <v>2 Postes autosoportables de acero (26/1120) de ángulo mayor y terminal (90°) Tipo ATCU2-26</v>
      </c>
      <c r="E2120" s="37" t="s">
        <v>2918</v>
      </c>
      <c r="F2120" s="38">
        <f t="shared" si="34"/>
        <v>0</v>
      </c>
      <c r="G2120" s="39">
        <f>VLOOKUP(C2120,'[16]Estructuras de Acero y Concreto'!$C$1:$L$65536,7,0)</f>
        <v>47086.935564508116</v>
      </c>
      <c r="J2120" s="42">
        <f>VLOOKUP(C2120,'[16]Estructuras de Acero y Concreto'!$C$1:$L$65536,10,0)</f>
        <v>17068</v>
      </c>
    </row>
    <row r="2121" spans="1:10" x14ac:dyDescent="0.25">
      <c r="A2121" s="26"/>
      <c r="B2121" s="34">
        <f t="shared" si="35"/>
        <v>97</v>
      </c>
      <c r="C2121" s="48" t="s">
        <v>2121</v>
      </c>
      <c r="D2121" s="35" t="str">
        <f>VLOOKUP(C2121,[15]Resumen!$C$1:$J$65536,8,0)</f>
        <v>1 Poste autosoportable de acero (29/1550) de suspensión (2°) Tipo SCU2-29</v>
      </c>
      <c r="E2121" s="37" t="s">
        <v>2918</v>
      </c>
      <c r="F2121" s="38">
        <f t="shared" si="34"/>
        <v>0</v>
      </c>
      <c r="G2121" s="39">
        <f>VLOOKUP(C2121,'[16]Estructuras de Acero y Concreto'!$C$1:$L$65536,7,0)</f>
        <v>7266.6386382068422</v>
      </c>
      <c r="J2121" s="42">
        <f>VLOOKUP(C2121,'[16]Estructuras de Acero y Concreto'!$C$1:$L$65536,10,0)</f>
        <v>2634</v>
      </c>
    </row>
    <row r="2122" spans="1:10" x14ac:dyDescent="0.25">
      <c r="A2122" s="26"/>
      <c r="B2122" s="34">
        <f t="shared" si="35"/>
        <v>98</v>
      </c>
      <c r="C2122" s="48" t="s">
        <v>2122</v>
      </c>
      <c r="D2122" s="35" t="str">
        <f>VLOOKUP(C2122,[15]Resumen!$C$1:$J$65536,8,0)</f>
        <v>1 Poste autosoportable de acero (26/8050) de suspensión (25°) Tipo SCU21-26</v>
      </c>
      <c r="E2122" s="37" t="s">
        <v>2918</v>
      </c>
      <c r="F2122" s="38">
        <f t="shared" si="34"/>
        <v>0</v>
      </c>
      <c r="G2122" s="39">
        <f>VLOOKUP(C2122,'[16]Estructuras de Acero y Concreto'!$C$1:$L$65536,7,0)</f>
        <v>18994.231975722898</v>
      </c>
      <c r="J2122" s="42">
        <f>VLOOKUP(C2122,'[16]Estructuras de Acero y Concreto'!$C$1:$L$65536,10,0)</f>
        <v>6885</v>
      </c>
    </row>
    <row r="2123" spans="1:10" x14ac:dyDescent="0.25">
      <c r="A2123" s="26"/>
      <c r="B2123" s="34">
        <f t="shared" si="35"/>
        <v>99</v>
      </c>
      <c r="C2123" s="48" t="s">
        <v>2123</v>
      </c>
      <c r="D2123" s="35" t="str">
        <f>VLOOKUP(C2123,[15]Resumen!$C$1:$J$65536,8,0)</f>
        <v>2 Postes autosoportables de acero (26/8150) de ángulo medio (50°) Tipo ACU2-26</v>
      </c>
      <c r="E2123" s="37" t="s">
        <v>2918</v>
      </c>
      <c r="F2123" s="38">
        <f t="shared" si="34"/>
        <v>0</v>
      </c>
      <c r="G2123" s="39">
        <f>VLOOKUP(C2123,'[16]Estructuras de Acero y Concreto'!$C$1:$L$65536,7,0)</f>
        <v>38297.447826722622</v>
      </c>
      <c r="J2123" s="42">
        <f>VLOOKUP(C2123,'[16]Estructuras de Acero y Concreto'!$C$1:$L$65536,10,0)</f>
        <v>13882</v>
      </c>
    </row>
    <row r="2124" spans="1:10" x14ac:dyDescent="0.25">
      <c r="A2124" s="26"/>
      <c r="B2124" s="34">
        <f t="shared" si="35"/>
        <v>100</v>
      </c>
      <c r="C2124" s="48" t="s">
        <v>2124</v>
      </c>
      <c r="D2124" s="35" t="str">
        <f>VLOOKUP(C2124,[15]Resumen!$C$1:$J$65536,8,0)</f>
        <v>2 Postes autosoportables de acero (26/1330) de ángulo mayor y terminal (90°) Tipo ATCU2-26</v>
      </c>
      <c r="E2124" s="37" t="s">
        <v>2918</v>
      </c>
      <c r="F2124" s="38">
        <f t="shared" si="34"/>
        <v>0</v>
      </c>
      <c r="G2124" s="39">
        <f>VLOOKUP(C2124,'[16]Estructuras de Acero y Concreto'!$C$1:$L$65536,7,0)</f>
        <v>52648.645319491035</v>
      </c>
      <c r="J2124" s="42">
        <f>VLOOKUP(C2124,'[16]Estructuras de Acero y Concreto'!$C$1:$L$65536,10,0)</f>
        <v>19084</v>
      </c>
    </row>
    <row r="2125" spans="1:10" x14ac:dyDescent="0.25">
      <c r="A2125" s="26"/>
      <c r="B2125" s="34">
        <f t="shared" si="35"/>
        <v>101</v>
      </c>
      <c r="C2125" s="48" t="s">
        <v>2125</v>
      </c>
      <c r="D2125" s="35" t="str">
        <f>VLOOKUP(C2125,[15]Resumen!$C$1:$J$65536,8,0)</f>
        <v>1 Poste autosoportable de acero (29/1700) de suspensión (2°) Tipo SCU2-29</v>
      </c>
      <c r="E2125" s="37" t="s">
        <v>2918</v>
      </c>
      <c r="F2125" s="38">
        <f t="shared" si="34"/>
        <v>0</v>
      </c>
      <c r="G2125" s="39">
        <f>VLOOKUP(C2125,'[16]Estructuras de Acero y Concreto'!$C$1:$L$65536,7,0)</f>
        <v>7716.3205281186556</v>
      </c>
      <c r="J2125" s="42">
        <f>VLOOKUP(C2125,'[16]Estructuras de Acero y Concreto'!$C$1:$L$65536,10,0)</f>
        <v>2797</v>
      </c>
    </row>
    <row r="2126" spans="1:10" x14ac:dyDescent="0.25">
      <c r="A2126" s="26"/>
      <c r="B2126" s="34">
        <f t="shared" si="35"/>
        <v>102</v>
      </c>
      <c r="C2126" s="48" t="s">
        <v>2126</v>
      </c>
      <c r="D2126" s="35" t="str">
        <f>VLOOKUP(C2126,[15]Resumen!$C$1:$J$65536,8,0)</f>
        <v>1 Poste autosoportable de acero (26/9350) de suspensión (25°) Tipo SCU21-26</v>
      </c>
      <c r="E2126" s="37" t="s">
        <v>2918</v>
      </c>
      <c r="F2126" s="38">
        <f t="shared" si="34"/>
        <v>0</v>
      </c>
      <c r="G2126" s="39">
        <f>VLOOKUP(C2126,'[16]Estructuras de Acero y Concreto'!$C$1:$L$65536,7,0)</f>
        <v>20936.416334605819</v>
      </c>
      <c r="J2126" s="42">
        <f>VLOOKUP(C2126,'[16]Estructuras de Acero y Concreto'!$C$1:$L$65536,10,0)</f>
        <v>7589</v>
      </c>
    </row>
    <row r="2127" spans="1:10" x14ac:dyDescent="0.25">
      <c r="A2127" s="26"/>
      <c r="B2127" s="34">
        <f t="shared" si="35"/>
        <v>103</v>
      </c>
      <c r="C2127" s="48" t="s">
        <v>2127</v>
      </c>
      <c r="D2127" s="35" t="str">
        <f>VLOOKUP(C2127,[15]Resumen!$C$1:$J$65536,8,0)</f>
        <v>2 Postes autosoportables de acero (26/9350) de ángulo medio (50°) Tipo ACU2-26</v>
      </c>
      <c r="E2127" s="37" t="s">
        <v>2918</v>
      </c>
      <c r="F2127" s="38">
        <f t="shared" si="34"/>
        <v>0</v>
      </c>
      <c r="G2127" s="39">
        <f>VLOOKUP(C2127,'[16]Estructuras de Acero y Concreto'!$C$1:$L$65536,7,0)</f>
        <v>41872.832669211639</v>
      </c>
      <c r="J2127" s="42">
        <f>VLOOKUP(C2127,'[16]Estructuras de Acero y Concreto'!$C$1:$L$65536,10,0)</f>
        <v>15178</v>
      </c>
    </row>
    <row r="2128" spans="1:10" x14ac:dyDescent="0.25">
      <c r="A2128" s="26"/>
      <c r="B2128" s="34">
        <f t="shared" si="35"/>
        <v>104</v>
      </c>
      <c r="C2128" s="48" t="s">
        <v>2128</v>
      </c>
      <c r="D2128" s="35" t="str">
        <f>VLOOKUP(C2128,[15]Resumen!$C$1:$J$65536,8,0)</f>
        <v>2 Postes autosoportables de acero (26/15250) de ángulo mayor y terminal (90°) Tipo ATCU2-26</v>
      </c>
      <c r="E2128" s="37" t="s">
        <v>2918</v>
      </c>
      <c r="F2128" s="38">
        <f t="shared" si="34"/>
        <v>0</v>
      </c>
      <c r="G2128" s="39">
        <f>VLOOKUP(C2128,'[16]Estructuras de Acero y Concreto'!$C$1:$L$65536,7,0)</f>
        <v>57548.246770309313</v>
      </c>
      <c r="J2128" s="42">
        <f>VLOOKUP(C2128,'[16]Estructuras de Acero y Concreto'!$C$1:$L$65536,10,0)</f>
        <v>20860</v>
      </c>
    </row>
    <row r="2129" spans="1:10" x14ac:dyDescent="0.25">
      <c r="A2129" s="26"/>
      <c r="B2129" s="34">
        <f t="shared" si="35"/>
        <v>105</v>
      </c>
      <c r="C2129" s="48" t="s">
        <v>2129</v>
      </c>
      <c r="D2129" s="35" t="str">
        <f>VLOOKUP(C2129,[15]Resumen!$C$1:$J$65536,8,0)</f>
        <v>1 Poste de concreto (21/500) de suspensión (2°) Tipo SU1-21</v>
      </c>
      <c r="E2129" s="37" t="s">
        <v>2918</v>
      </c>
      <c r="F2129" s="38">
        <f t="shared" si="34"/>
        <v>1</v>
      </c>
      <c r="G2129" s="39">
        <f>VLOOKUP(C2129,'[16]Estructuras de Acero y Concreto'!$C$1:$L$65536,7,0)</f>
        <v>2789.5200571743649</v>
      </c>
      <c r="J2129" s="42">
        <f>VLOOKUP(C2129,'[16]Estructuras de Acero y Concreto'!$C$1:$L$65536,10,0)</f>
        <v>4812.5</v>
      </c>
    </row>
    <row r="2130" spans="1:10" x14ac:dyDescent="0.25">
      <c r="A2130" s="26"/>
      <c r="B2130" s="34">
        <f t="shared" si="35"/>
        <v>106</v>
      </c>
      <c r="C2130" s="48" t="s">
        <v>2130</v>
      </c>
      <c r="D2130" s="35" t="str">
        <f>VLOOKUP(C2130,[15]Resumen!$C$1:$J$65536,8,0)</f>
        <v>1 Poste autosoportable de acero (21/1950) de suspensión (25°) Tipo SU11-21</v>
      </c>
      <c r="E2130" s="37" t="s">
        <v>2918</v>
      </c>
      <c r="F2130" s="38">
        <f t="shared" si="34"/>
        <v>0</v>
      </c>
      <c r="G2130" s="39">
        <f>VLOOKUP(C2130,'[16]Estructuras de Acero y Concreto'!$C$1:$L$65536,7,0)</f>
        <v>6094.155182915305</v>
      </c>
      <c r="J2130" s="42">
        <f>VLOOKUP(C2130,'[16]Estructuras de Acero y Concreto'!$C$1:$L$65536,10,0)</f>
        <v>2209</v>
      </c>
    </row>
    <row r="2131" spans="1:10" x14ac:dyDescent="0.25">
      <c r="A2131" s="26"/>
      <c r="B2131" s="34">
        <f t="shared" si="35"/>
        <v>107</v>
      </c>
      <c r="C2131" s="48" t="s">
        <v>2131</v>
      </c>
      <c r="D2131" s="35" t="str">
        <f>VLOOKUP(C2131,[15]Resumen!$C$1:$J$65536,8,0)</f>
        <v>1 Poste autosoportable de acero (21/3250) de ángulo medio (50°) Tipo AU1-21</v>
      </c>
      <c r="E2131" s="37" t="s">
        <v>2918</v>
      </c>
      <c r="F2131" s="38">
        <f t="shared" si="34"/>
        <v>0</v>
      </c>
      <c r="G2131" s="39">
        <f>VLOOKUP(C2131,'[16]Estructuras de Acero y Concreto'!$C$1:$L$65536,7,0)</f>
        <v>8494.2977855120989</v>
      </c>
      <c r="J2131" s="42">
        <f>VLOOKUP(C2131,'[16]Estructuras de Acero y Concreto'!$C$1:$L$65536,10,0)</f>
        <v>3079</v>
      </c>
    </row>
    <row r="2132" spans="1:10" x14ac:dyDescent="0.25">
      <c r="A2132" s="26"/>
      <c r="B2132" s="34">
        <f t="shared" si="35"/>
        <v>108</v>
      </c>
      <c r="C2132" s="48" t="s">
        <v>2132</v>
      </c>
      <c r="D2132" s="35" t="str">
        <f>VLOOKUP(C2132,[15]Resumen!$C$1:$J$65536,8,0)</f>
        <v>1 Poste autosoportable de acero (19/5250) de ángulo mayor y terminal (90°) Tipo ATU1-19</v>
      </c>
      <c r="E2132" s="37" t="s">
        <v>2918</v>
      </c>
      <c r="F2132" s="38">
        <f t="shared" si="34"/>
        <v>0</v>
      </c>
      <c r="G2132" s="39">
        <f>VLOOKUP(C2132,'[16]Estructuras de Acero y Concreto'!$C$1:$L$65536,7,0)</f>
        <v>10488.899051808054</v>
      </c>
      <c r="J2132" s="42">
        <f>VLOOKUP(C2132,'[16]Estructuras de Acero y Concreto'!$C$1:$L$65536,10,0)</f>
        <v>3802</v>
      </c>
    </row>
    <row r="2133" spans="1:10" x14ac:dyDescent="0.25">
      <c r="A2133" s="26"/>
      <c r="B2133" s="34">
        <f t="shared" si="35"/>
        <v>109</v>
      </c>
      <c r="C2133" s="48" t="s">
        <v>2133</v>
      </c>
      <c r="D2133" s="35" t="str">
        <f>VLOOKUP(C2133,[15]Resumen!$C$1:$J$65536,8,0)</f>
        <v>1 Poste de concreto (21/600) de suspensión (2°) Tipo SU1-21</v>
      </c>
      <c r="E2133" s="37" t="s">
        <v>2918</v>
      </c>
      <c r="F2133" s="38">
        <f t="shared" si="34"/>
        <v>1</v>
      </c>
      <c r="G2133" s="39">
        <f>VLOOKUP(C2133,'[16]Estructuras de Acero y Concreto'!$C$1:$L$65536,7,0)</f>
        <v>2772.5556420229477</v>
      </c>
      <c r="J2133" s="42">
        <f>VLOOKUP(C2133,'[16]Estructuras de Acero y Concreto'!$C$1:$L$65536,10,0)</f>
        <v>4774</v>
      </c>
    </row>
    <row r="2134" spans="1:10" x14ac:dyDescent="0.25">
      <c r="A2134" s="26"/>
      <c r="B2134" s="34">
        <f t="shared" si="35"/>
        <v>110</v>
      </c>
      <c r="C2134" s="48" t="s">
        <v>2134</v>
      </c>
      <c r="D2134" s="35" t="str">
        <f>VLOOKUP(C2134,[15]Resumen!$C$1:$J$65536,8,0)</f>
        <v>1 Poste autosoportable de acero (21/2300) de suspensión (25°) Tipo SU11-21</v>
      </c>
      <c r="E2134" s="37" t="s">
        <v>2918</v>
      </c>
      <c r="F2134" s="38">
        <f t="shared" si="34"/>
        <v>0</v>
      </c>
      <c r="G2134" s="39">
        <f>VLOOKUP(C2134,'[16]Estructuras de Acero y Concreto'!$C$1:$L$65536,7,0)</f>
        <v>6786.6101176874836</v>
      </c>
      <c r="J2134" s="42">
        <f>VLOOKUP(C2134,'[16]Estructuras de Acero y Concreto'!$C$1:$L$65536,10,0)</f>
        <v>2460</v>
      </c>
    </row>
    <row r="2135" spans="1:10" x14ac:dyDescent="0.25">
      <c r="A2135" s="26"/>
      <c r="B2135" s="34">
        <f t="shared" si="35"/>
        <v>111</v>
      </c>
      <c r="C2135" s="48" t="s">
        <v>2135</v>
      </c>
      <c r="D2135" s="35" t="str">
        <f>VLOOKUP(C2135,[15]Resumen!$C$1:$J$65536,8,0)</f>
        <v>1 Poste autosoportable de acero (21/3900) de ángulo medio (50°) Tipo AU1-21</v>
      </c>
      <c r="E2135" s="37" t="s">
        <v>2918</v>
      </c>
      <c r="F2135" s="38">
        <f t="shared" si="34"/>
        <v>0</v>
      </c>
      <c r="G2135" s="39">
        <f>VLOOKUP(C2135,'[16]Estructuras de Acero y Concreto'!$C$1:$L$65536,7,0)</f>
        <v>9564.7062105782552</v>
      </c>
      <c r="J2135" s="42">
        <f>VLOOKUP(C2135,'[16]Estructuras de Acero y Concreto'!$C$1:$L$65536,10,0)</f>
        <v>3467</v>
      </c>
    </row>
    <row r="2136" spans="1:10" x14ac:dyDescent="0.25">
      <c r="A2136" s="26"/>
      <c r="B2136" s="34">
        <f t="shared" si="35"/>
        <v>112</v>
      </c>
      <c r="C2136" s="48" t="s">
        <v>2136</v>
      </c>
      <c r="D2136" s="35" t="str">
        <f>VLOOKUP(C2136,[15]Resumen!$C$1:$J$65536,8,0)</f>
        <v>1 Poste autosoportable de acero (19/6350) de ángulo mayor y terminal (90°) Tipo ATU1-19</v>
      </c>
      <c r="E2136" s="37" t="s">
        <v>2918</v>
      </c>
      <c r="F2136" s="38">
        <f t="shared" si="34"/>
        <v>0</v>
      </c>
      <c r="G2136" s="39">
        <f>VLOOKUP(C2136,'[16]Estructuras de Acero y Concreto'!$C$1:$L$65536,7,0)</f>
        <v>11868.291352151038</v>
      </c>
      <c r="J2136" s="42">
        <f>VLOOKUP(C2136,'[16]Estructuras de Acero y Concreto'!$C$1:$L$65536,10,0)</f>
        <v>4302</v>
      </c>
    </row>
    <row r="2137" spans="1:10" x14ac:dyDescent="0.25">
      <c r="A2137" s="26"/>
      <c r="B2137" s="34">
        <f t="shared" si="35"/>
        <v>113</v>
      </c>
      <c r="C2137" s="48" t="s">
        <v>2137</v>
      </c>
      <c r="D2137" s="35" t="str">
        <f>VLOOKUP(C2137,[15]Resumen!$C$1:$J$65536,8,0)</f>
        <v>1 Poste de concreto (21/500) de suspensión (0°) Tipo SU1-21</v>
      </c>
      <c r="E2137" s="37" t="s">
        <v>2918</v>
      </c>
      <c r="F2137" s="38">
        <f t="shared" si="34"/>
        <v>1</v>
      </c>
      <c r="G2137" s="39">
        <f>VLOOKUP(C2137,'[16]Estructuras de Acero y Concreto'!$C$1:$L$65536,7,0)</f>
        <v>2789.5200571743649</v>
      </c>
      <c r="J2137" s="42">
        <f>VLOOKUP(C2137,'[16]Estructuras de Acero y Concreto'!$C$1:$L$65536,10,0)</f>
        <v>4812.5</v>
      </c>
    </row>
    <row r="2138" spans="1:10" x14ac:dyDescent="0.25">
      <c r="A2138" s="26"/>
      <c r="B2138" s="34">
        <f t="shared" si="35"/>
        <v>114</v>
      </c>
      <c r="C2138" s="48" t="s">
        <v>2138</v>
      </c>
      <c r="D2138" s="35" t="str">
        <f>VLOOKUP(C2138,[15]Resumen!$C$1:$J$65536,8,0)</f>
        <v>1 Poste autosoportable de acero (21/2950) de suspensión (25°) Tipo SU11-21</v>
      </c>
      <c r="E2138" s="37" t="s">
        <v>2918</v>
      </c>
      <c r="F2138" s="38">
        <f t="shared" si="34"/>
        <v>0</v>
      </c>
      <c r="G2138" s="39">
        <f>VLOOKUP(C2138,'[16]Estructuras de Acero y Concreto'!$C$1:$L$65536,7,0)</f>
        <v>7975.6462805831361</v>
      </c>
      <c r="J2138" s="42">
        <f>VLOOKUP(C2138,'[16]Estructuras de Acero y Concreto'!$C$1:$L$65536,10,0)</f>
        <v>2891</v>
      </c>
    </row>
    <row r="2139" spans="1:10" x14ac:dyDescent="0.25">
      <c r="A2139" s="26"/>
      <c r="B2139" s="34">
        <f t="shared" si="35"/>
        <v>115</v>
      </c>
      <c r="C2139" s="48" t="s">
        <v>2139</v>
      </c>
      <c r="D2139" s="35" t="str">
        <f>VLOOKUP(C2139,[15]Resumen!$C$1:$J$65536,8,0)</f>
        <v>1 Poste autosoportable de acero (21/5050) de ángulo medio (50°) Tipo AU1-21</v>
      </c>
      <c r="E2139" s="37" t="s">
        <v>2918</v>
      </c>
      <c r="F2139" s="38">
        <f t="shared" si="34"/>
        <v>0</v>
      </c>
      <c r="G2139" s="39">
        <f>VLOOKUP(C2139,'[16]Estructuras de Acero y Concreto'!$C$1:$L$65536,7,0)</f>
        <v>11313.77564741316</v>
      </c>
      <c r="J2139" s="42">
        <f>VLOOKUP(C2139,'[16]Estructuras de Acero y Concreto'!$C$1:$L$65536,10,0)</f>
        <v>4101</v>
      </c>
    </row>
    <row r="2140" spans="1:10" x14ac:dyDescent="0.25">
      <c r="A2140" s="26"/>
      <c r="B2140" s="34">
        <f t="shared" si="35"/>
        <v>116</v>
      </c>
      <c r="C2140" s="48" t="s">
        <v>2140</v>
      </c>
      <c r="D2140" s="35" t="str">
        <f>VLOOKUP(C2140,[15]Resumen!$C$1:$J$65536,8,0)</f>
        <v>1 Poste autosoportable de acero (19/8300) de ángulo mayor y terminal (90°) Tipo ATU1-19</v>
      </c>
      <c r="E2140" s="37" t="s">
        <v>2918</v>
      </c>
      <c r="F2140" s="38">
        <f t="shared" si="34"/>
        <v>0</v>
      </c>
      <c r="G2140" s="39">
        <f>VLOOKUP(C2140,'[16]Estructuras de Acero y Concreto'!$C$1:$L$65536,7,0)</f>
        <v>14124.977155512162</v>
      </c>
      <c r="J2140" s="42">
        <f>VLOOKUP(C2140,'[16]Estructuras de Acero y Concreto'!$C$1:$L$65536,10,0)</f>
        <v>5120</v>
      </c>
    </row>
    <row r="2141" spans="1:10" x14ac:dyDescent="0.25">
      <c r="A2141" s="26"/>
      <c r="B2141" s="34">
        <f t="shared" si="35"/>
        <v>117</v>
      </c>
      <c r="C2141" s="48" t="s">
        <v>2141</v>
      </c>
      <c r="D2141" s="35" t="str">
        <f>VLOOKUP(C2141,[15]Resumen!$C$1:$J$65536,8,0)</f>
        <v>1 Poste autosoportable de acero (21/800) de suspensión (2°) Tipo SU2-21</v>
      </c>
      <c r="E2141" s="37" t="s">
        <v>2918</v>
      </c>
      <c r="F2141" s="38">
        <f t="shared" si="34"/>
        <v>0</v>
      </c>
      <c r="G2141" s="39">
        <f>VLOOKUP(C2141,'[16]Estructuras de Acero y Concreto'!$C$1:$L$65536,7,0)</f>
        <v>3415.3753356492298</v>
      </c>
      <c r="J2141" s="42">
        <f>VLOOKUP(C2141,'[16]Estructuras de Acero y Concreto'!$C$1:$L$65536,10,0)</f>
        <v>1238</v>
      </c>
    </row>
    <row r="2142" spans="1:10" x14ac:dyDescent="0.25">
      <c r="A2142" s="26"/>
      <c r="B2142" s="34">
        <f t="shared" si="35"/>
        <v>118</v>
      </c>
      <c r="C2142" s="48" t="s">
        <v>2142</v>
      </c>
      <c r="D2142" s="35" t="str">
        <f>VLOOKUP(C2142,[15]Resumen!$C$1:$J$65536,8,0)</f>
        <v>1 Poste autosoportable de acero (21/3550) de suspensión (25°) Tipo SU21-21</v>
      </c>
      <c r="E2142" s="37" t="s">
        <v>2918</v>
      </c>
      <c r="F2142" s="38">
        <f t="shared" si="34"/>
        <v>0</v>
      </c>
      <c r="G2142" s="39">
        <f>VLOOKUP(C2142,'[16]Estructuras de Acero y Concreto'!$C$1:$L$65536,7,0)</f>
        <v>8996.3965828369437</v>
      </c>
      <c r="J2142" s="42">
        <f>VLOOKUP(C2142,'[16]Estructuras de Acero y Concreto'!$C$1:$L$65536,10,0)</f>
        <v>3261</v>
      </c>
    </row>
    <row r="2143" spans="1:10" x14ac:dyDescent="0.25">
      <c r="A2143" s="26"/>
      <c r="B2143" s="34">
        <f t="shared" si="35"/>
        <v>119</v>
      </c>
      <c r="C2143" s="48" t="s">
        <v>2143</v>
      </c>
      <c r="D2143" s="35" t="str">
        <f>VLOOKUP(C2143,[15]Resumen!$C$1:$J$65536,8,0)</f>
        <v>2 Postes autosoportables de acero (21/3250) de ángulo medio (50°) Tipo AU2-21</v>
      </c>
      <c r="E2143" s="37" t="s">
        <v>2918</v>
      </c>
      <c r="F2143" s="38">
        <f t="shared" si="34"/>
        <v>0</v>
      </c>
      <c r="G2143" s="39">
        <f>VLOOKUP(C2143,'[16]Estructuras de Acero y Concreto'!$C$1:$L$65536,7,0)</f>
        <v>16988.595571024198</v>
      </c>
      <c r="J2143" s="42">
        <f>VLOOKUP(C2143,'[16]Estructuras de Acero y Concreto'!$C$1:$L$65536,10,0)</f>
        <v>6158</v>
      </c>
    </row>
    <row r="2144" spans="1:10" x14ac:dyDescent="0.25">
      <c r="A2144" s="26"/>
      <c r="B2144" s="34">
        <f t="shared" si="35"/>
        <v>120</v>
      </c>
      <c r="C2144" s="48" t="s">
        <v>2144</v>
      </c>
      <c r="D2144" s="35" t="str">
        <f>VLOOKUP(C2144,[15]Resumen!$C$1:$J$65536,8,0)</f>
        <v>2 Postes autosoportables de acero (19/5250) de ángulo mayor y terminal (90°) Tipo ATU2-19</v>
      </c>
      <c r="E2144" s="37" t="s">
        <v>2918</v>
      </c>
      <c r="F2144" s="38">
        <f t="shared" si="34"/>
        <v>0</v>
      </c>
      <c r="G2144" s="39">
        <f>VLOOKUP(C2144,'[16]Estructuras de Acero y Concreto'!$C$1:$L$65536,7,0)</f>
        <v>20977.798103616107</v>
      </c>
      <c r="J2144" s="42">
        <f>VLOOKUP(C2144,'[16]Estructuras de Acero y Concreto'!$C$1:$L$65536,10,0)</f>
        <v>7604</v>
      </c>
    </row>
    <row r="2145" spans="1:10" x14ac:dyDescent="0.25">
      <c r="A2145" s="26"/>
      <c r="B2145" s="34">
        <f t="shared" si="35"/>
        <v>121</v>
      </c>
      <c r="C2145" s="48" t="s">
        <v>2145</v>
      </c>
      <c r="D2145" s="35" t="str">
        <f>VLOOKUP(C2145,[15]Resumen!$C$1:$J$65536,8,0)</f>
        <v>1 Poste autosoportable de acero (21/900) de suspensión (2°) Tipo SU2-21</v>
      </c>
      <c r="E2145" s="37" t="s">
        <v>2918</v>
      </c>
      <c r="F2145" s="38">
        <f t="shared" si="34"/>
        <v>0</v>
      </c>
      <c r="G2145" s="39">
        <f>VLOOKUP(C2145,'[16]Estructuras de Acero y Concreto'!$C$1:$L$65536,7,0)</f>
        <v>3688.4950111171406</v>
      </c>
      <c r="J2145" s="42">
        <f>VLOOKUP(C2145,'[16]Estructuras de Acero y Concreto'!$C$1:$L$65536,10,0)</f>
        <v>1337</v>
      </c>
    </row>
    <row r="2146" spans="1:10" x14ac:dyDescent="0.25">
      <c r="A2146" s="26"/>
      <c r="B2146" s="34">
        <f t="shared" si="35"/>
        <v>122</v>
      </c>
      <c r="C2146" s="48" t="s">
        <v>2146</v>
      </c>
      <c r="D2146" s="35" t="str">
        <f>VLOOKUP(C2146,[15]Resumen!$C$1:$J$65536,8,0)</f>
        <v>1 Poste autosoportable de acero (21/4250) de suspensión (25°) Tipo SU21-21</v>
      </c>
      <c r="E2146" s="37" t="s">
        <v>2918</v>
      </c>
      <c r="F2146" s="38">
        <f t="shared" si="34"/>
        <v>0</v>
      </c>
      <c r="G2146" s="39">
        <f>VLOOKUP(C2146,'[16]Estructuras de Acero y Concreto'!$C$1:$L$65536,7,0)</f>
        <v>10113.704346114762</v>
      </c>
      <c r="J2146" s="42">
        <f>VLOOKUP(C2146,'[16]Estructuras de Acero y Concreto'!$C$1:$L$65536,10,0)</f>
        <v>3666</v>
      </c>
    </row>
    <row r="2147" spans="1:10" x14ac:dyDescent="0.25">
      <c r="A2147" s="26"/>
      <c r="B2147" s="34">
        <f t="shared" si="35"/>
        <v>123</v>
      </c>
      <c r="C2147" s="48" t="s">
        <v>2147</v>
      </c>
      <c r="D2147" s="35" t="str">
        <f>VLOOKUP(C2147,[15]Resumen!$C$1:$J$65536,8,0)</f>
        <v>2 Postes autosoportables de acero (21/3900) de ángulo medio (50°) Tipo AU2-21</v>
      </c>
      <c r="E2147" s="37" t="s">
        <v>2918</v>
      </c>
      <c r="F2147" s="38">
        <f t="shared" si="34"/>
        <v>0</v>
      </c>
      <c r="G2147" s="39">
        <f>VLOOKUP(C2147,'[16]Estructuras de Acero y Concreto'!$C$1:$L$65536,7,0)</f>
        <v>19129.41242115651</v>
      </c>
      <c r="J2147" s="42">
        <f>VLOOKUP(C2147,'[16]Estructuras de Acero y Concreto'!$C$1:$L$65536,10,0)</f>
        <v>6934</v>
      </c>
    </row>
    <row r="2148" spans="1:10" x14ac:dyDescent="0.25">
      <c r="A2148" s="26"/>
      <c r="B2148" s="34">
        <f t="shared" si="35"/>
        <v>124</v>
      </c>
      <c r="C2148" s="48" t="s">
        <v>2148</v>
      </c>
      <c r="D2148" s="35" t="str">
        <f>VLOOKUP(C2148,[15]Resumen!$C$1:$J$65536,8,0)</f>
        <v>2 Postes autosoportables de acero (19/6350) de ángulo mayor y terminal (90°) Tipo ATU2-19</v>
      </c>
      <c r="E2148" s="37" t="s">
        <v>2918</v>
      </c>
      <c r="F2148" s="38">
        <f t="shared" si="34"/>
        <v>0</v>
      </c>
      <c r="G2148" s="39">
        <f>VLOOKUP(C2148,'[16]Estructuras de Acero y Concreto'!$C$1:$L$65536,7,0)</f>
        <v>23736.582704302076</v>
      </c>
      <c r="J2148" s="42">
        <f>VLOOKUP(C2148,'[16]Estructuras de Acero y Concreto'!$C$1:$L$65536,10,0)</f>
        <v>8604</v>
      </c>
    </row>
    <row r="2149" spans="1:10" x14ac:dyDescent="0.25">
      <c r="A2149" s="26"/>
      <c r="B2149" s="34">
        <f t="shared" si="35"/>
        <v>125</v>
      </c>
      <c r="C2149" s="48" t="s">
        <v>2149</v>
      </c>
      <c r="D2149" s="35" t="str">
        <f>VLOOKUP(C2149,[15]Resumen!$C$1:$J$65536,8,0)</f>
        <v>1 Poste autosoportable de acero (21/1100) de suspensión (2°) Tipo SU2-21</v>
      </c>
      <c r="E2149" s="37" t="s">
        <v>2918</v>
      </c>
      <c r="F2149" s="38">
        <f t="shared" si="34"/>
        <v>0</v>
      </c>
      <c r="G2149" s="39">
        <f>VLOOKUP(C2149,'[16]Estructuras de Acero y Concreto'!$C$1:$L$65536,7,0)</f>
        <v>4201.6289468447303</v>
      </c>
      <c r="J2149" s="42">
        <f>VLOOKUP(C2149,'[16]Estructuras de Acero y Concreto'!$C$1:$L$65536,10,0)</f>
        <v>1523</v>
      </c>
    </row>
    <row r="2150" spans="1:10" x14ac:dyDescent="0.25">
      <c r="A2150" s="26"/>
      <c r="B2150" s="34">
        <f t="shared" si="35"/>
        <v>126</v>
      </c>
      <c r="C2150" s="48" t="s">
        <v>2150</v>
      </c>
      <c r="D2150" s="35" t="str">
        <f>VLOOKUP(C2150,[15]Resumen!$C$1:$J$65536,8,0)</f>
        <v>1 Poste autosoportable de acero (21/5450) de suspensión (25°) Tipo SU21-21</v>
      </c>
      <c r="E2150" s="37" t="s">
        <v>2918</v>
      </c>
      <c r="F2150" s="38">
        <f t="shared" si="34"/>
        <v>0</v>
      </c>
      <c r="G2150" s="39">
        <f>VLOOKUP(C2150,'[16]Estructuras de Acero y Concreto'!$C$1:$L$65536,7,0)</f>
        <v>11887.602844355841</v>
      </c>
      <c r="J2150" s="42">
        <f>VLOOKUP(C2150,'[16]Estructuras de Acero y Concreto'!$C$1:$L$65536,10,0)</f>
        <v>4309</v>
      </c>
    </row>
    <row r="2151" spans="1:10" x14ac:dyDescent="0.25">
      <c r="A2151" s="26"/>
      <c r="B2151" s="34">
        <f t="shared" si="35"/>
        <v>127</v>
      </c>
      <c r="C2151" s="48" t="s">
        <v>2151</v>
      </c>
      <c r="D2151" s="35" t="str">
        <f>VLOOKUP(C2151,[15]Resumen!$C$1:$J$65536,8,0)</f>
        <v>2 Postes autosoportables de acero (21/5050) de ángulo medio (50°) Tipo AU2-21</v>
      </c>
      <c r="E2151" s="37" t="s">
        <v>2918</v>
      </c>
      <c r="F2151" s="38">
        <f t="shared" si="34"/>
        <v>0</v>
      </c>
      <c r="G2151" s="39">
        <f>VLOOKUP(C2151,'[16]Estructuras de Acero y Concreto'!$C$1:$L$65536,7,0)</f>
        <v>22627.55129482632</v>
      </c>
      <c r="J2151" s="42">
        <f>VLOOKUP(C2151,'[16]Estructuras de Acero y Concreto'!$C$1:$L$65536,10,0)</f>
        <v>8202</v>
      </c>
    </row>
    <row r="2152" spans="1:10" x14ac:dyDescent="0.25">
      <c r="A2152" s="26"/>
      <c r="B2152" s="34">
        <f t="shared" si="35"/>
        <v>128</v>
      </c>
      <c r="C2152" s="48" t="s">
        <v>2152</v>
      </c>
      <c r="D2152" s="35" t="str">
        <f>VLOOKUP(C2152,[15]Resumen!$C$1:$J$65536,8,0)</f>
        <v>2 Postes autosoportables de acero (19/8300) de ángulo mayor y terminal (90°) Tipo ATU2-19</v>
      </c>
      <c r="E2152" s="37" t="s">
        <v>2918</v>
      </c>
      <c r="F2152" s="38">
        <f t="shared" si="34"/>
        <v>0</v>
      </c>
      <c r="G2152" s="39">
        <f>VLOOKUP(C2152,'[16]Estructuras de Acero y Concreto'!$C$1:$L$65536,7,0)</f>
        <v>28249.954311024325</v>
      </c>
      <c r="J2152" s="42">
        <f>VLOOKUP(C2152,'[16]Estructuras de Acero y Concreto'!$C$1:$L$65536,10,0)</f>
        <v>10240</v>
      </c>
    </row>
    <row r="2153" spans="1:10" x14ac:dyDescent="0.25">
      <c r="A2153" s="26"/>
      <c r="B2153" s="34">
        <f t="shared" si="35"/>
        <v>129</v>
      </c>
      <c r="C2153" s="48" t="s">
        <v>2153</v>
      </c>
      <c r="D2153" s="35" t="str">
        <f>VLOOKUP(C2153,[15]Resumen!$C$1:$J$65536,8,0)</f>
        <v>1 Poste de concreto (25/700) de suspensión (2°) Tipo SU1-25</v>
      </c>
      <c r="E2153" s="37" t="s">
        <v>2918</v>
      </c>
      <c r="F2153" s="38">
        <f t="shared" ref="F2153:F2216" si="36">IF(MID(C2153,1,2)="EA",0,1)</f>
        <v>1</v>
      </c>
      <c r="G2153" s="39">
        <f>VLOOKUP(C2153,'[16]Estructuras de Acero y Concreto'!$C$1:$L$65536,7,0)</f>
        <v>3301.7572679152036</v>
      </c>
      <c r="J2153" s="42">
        <f>VLOOKUP(C2153,'[16]Estructuras de Acero y Concreto'!$C$1:$L$65536,10,0)</f>
        <v>5975</v>
      </c>
    </row>
    <row r="2154" spans="1:10" x14ac:dyDescent="0.25">
      <c r="A2154" s="26"/>
      <c r="B2154" s="34">
        <f t="shared" si="35"/>
        <v>130</v>
      </c>
      <c r="C2154" s="48" t="s">
        <v>2154</v>
      </c>
      <c r="D2154" s="35" t="str">
        <f>VLOOKUP(C2154,[15]Resumen!$C$1:$J$65536,8,0)</f>
        <v>1 Poste autosoportable de acero (25/2350) de suspensión (25°) Tipo SU11-25</v>
      </c>
      <c r="E2154" s="37" t="s">
        <v>2918</v>
      </c>
      <c r="F2154" s="38">
        <f t="shared" si="36"/>
        <v>0</v>
      </c>
      <c r="G2154" s="39">
        <f>VLOOKUP(C2154,'[16]Estructuras de Acero y Concreto'!$C$1:$L$65536,7,0)</f>
        <v>8201.8666178393851</v>
      </c>
      <c r="J2154" s="42">
        <f>VLOOKUP(C2154,'[16]Estructuras de Acero y Concreto'!$C$1:$L$65536,10,0)</f>
        <v>2973</v>
      </c>
    </row>
    <row r="2155" spans="1:10" x14ac:dyDescent="0.25">
      <c r="A2155" s="26"/>
      <c r="B2155" s="34">
        <f t="shared" ref="B2155:B2218" si="37">1+B2154</f>
        <v>131</v>
      </c>
      <c r="C2155" s="48" t="s">
        <v>2155</v>
      </c>
      <c r="D2155" s="35" t="str">
        <f>VLOOKUP(C2155,[15]Resumen!$C$1:$J$65536,8,0)</f>
        <v>1 Poste autosoportable de acero (25/3900) de ángulo medio (50°) Tipo AU1-25</v>
      </c>
      <c r="E2155" s="37" t="s">
        <v>2918</v>
      </c>
      <c r="F2155" s="38">
        <f t="shared" si="36"/>
        <v>0</v>
      </c>
      <c r="G2155" s="39">
        <f>VLOOKUP(C2155,'[16]Estructuras de Acero y Concreto'!$C$1:$L$65536,7,0)</f>
        <v>11399.297970034424</v>
      </c>
      <c r="J2155" s="42">
        <f>VLOOKUP(C2155,'[16]Estructuras de Acero y Concreto'!$C$1:$L$65536,10,0)</f>
        <v>4132</v>
      </c>
    </row>
    <row r="2156" spans="1:10" x14ac:dyDescent="0.25">
      <c r="A2156" s="26"/>
      <c r="B2156" s="34">
        <f t="shared" si="37"/>
        <v>132</v>
      </c>
      <c r="C2156" s="48" t="s">
        <v>2156</v>
      </c>
      <c r="D2156" s="35" t="str">
        <f>VLOOKUP(C2156,[15]Resumen!$C$1:$J$65536,8,0)</f>
        <v>1 Poste autosoportable de acero (25/6100) de ángulo mayor y terminal (90°) Tipo ATU1-25</v>
      </c>
      <c r="E2156" s="37" t="s">
        <v>2918</v>
      </c>
      <c r="F2156" s="38">
        <f t="shared" si="36"/>
        <v>0</v>
      </c>
      <c r="G2156" s="39">
        <f>VLOOKUP(C2156,'[16]Estructuras de Acero y Concreto'!$C$1:$L$65536,7,0)</f>
        <v>15247.80248799135</v>
      </c>
      <c r="J2156" s="42">
        <f>VLOOKUP(C2156,'[16]Estructuras de Acero y Concreto'!$C$1:$L$65536,10,0)</f>
        <v>5527</v>
      </c>
    </row>
    <row r="2157" spans="1:10" x14ac:dyDescent="0.25">
      <c r="A2157" s="26"/>
      <c r="B2157" s="34">
        <f t="shared" si="37"/>
        <v>133</v>
      </c>
      <c r="C2157" s="48" t="s">
        <v>2157</v>
      </c>
      <c r="D2157" s="35" t="str">
        <f>VLOOKUP(C2157,[15]Resumen!$C$1:$J$65536,8,0)</f>
        <v>1 Poste de concreto (25/800) de suspensión (2°) Tipo SU1-25</v>
      </c>
      <c r="E2157" s="37" t="s">
        <v>2918</v>
      </c>
      <c r="F2157" s="38">
        <f t="shared" si="36"/>
        <v>1</v>
      </c>
      <c r="G2157" s="39">
        <f>VLOOKUP(C2157,'[16]Estructuras de Acero y Concreto'!$C$1:$L$65536,7,0)</f>
        <v>3375.3431725979735</v>
      </c>
      <c r="J2157" s="42">
        <f>VLOOKUP(C2157,'[16]Estructuras de Acero y Concreto'!$C$1:$L$65536,10,0)</f>
        <v>6142</v>
      </c>
    </row>
    <row r="2158" spans="1:10" x14ac:dyDescent="0.25">
      <c r="A2158" s="26"/>
      <c r="B2158" s="34">
        <f t="shared" si="37"/>
        <v>134</v>
      </c>
      <c r="C2158" s="48" t="s">
        <v>2158</v>
      </c>
      <c r="D2158" s="35" t="str">
        <f>VLOOKUP(C2158,[15]Resumen!$C$1:$J$65536,8,0)</f>
        <v>1 Poste autosoportable de acero (25/2650) de suspensión (25°) Tipo SU11-25</v>
      </c>
      <c r="E2158" s="37" t="s">
        <v>2918</v>
      </c>
      <c r="F2158" s="38">
        <f t="shared" si="36"/>
        <v>0</v>
      </c>
      <c r="G2158" s="39">
        <f>VLOOKUP(C2158,'[16]Estructuras de Acero y Concreto'!$C$1:$L$65536,7,0)</f>
        <v>8869.4924912053903</v>
      </c>
      <c r="J2158" s="42">
        <f>VLOOKUP(C2158,'[16]Estructuras de Acero y Concreto'!$C$1:$L$65536,10,0)</f>
        <v>3215</v>
      </c>
    </row>
    <row r="2159" spans="1:10" x14ac:dyDescent="0.25">
      <c r="A2159" s="26"/>
      <c r="B2159" s="34">
        <f t="shared" si="37"/>
        <v>135</v>
      </c>
      <c r="C2159" s="48" t="s">
        <v>2159</v>
      </c>
      <c r="D2159" s="35" t="str">
        <f>VLOOKUP(C2159,[15]Resumen!$C$1:$J$65536,8,0)</f>
        <v>1 Poste autosoportable de acero (25/4400) de ángulo medio (50°) Tipo AU1-25</v>
      </c>
      <c r="E2159" s="37" t="s">
        <v>2918</v>
      </c>
      <c r="F2159" s="38">
        <f t="shared" si="36"/>
        <v>0</v>
      </c>
      <c r="G2159" s="39">
        <f>VLOOKUP(C2159,'[16]Estructuras de Acero y Concreto'!$C$1:$L$65536,7,0)</f>
        <v>12329.008380465597</v>
      </c>
      <c r="J2159" s="42">
        <f>VLOOKUP(C2159,'[16]Estructuras de Acero y Concreto'!$C$1:$L$65536,10,0)</f>
        <v>4469</v>
      </c>
    </row>
    <row r="2160" spans="1:10" x14ac:dyDescent="0.25">
      <c r="A2160" s="26"/>
      <c r="B2160" s="34">
        <f t="shared" si="37"/>
        <v>136</v>
      </c>
      <c r="C2160" s="48" t="s">
        <v>2160</v>
      </c>
      <c r="D2160" s="35" t="str">
        <f>VLOOKUP(C2160,[15]Resumen!$C$1:$J$65536,8,0)</f>
        <v>1 Poste autosoportable de acero (25/7000) de ángulo mayor y terminal (90°) Tipo ATU1-25</v>
      </c>
      <c r="E2160" s="37" t="s">
        <v>2918</v>
      </c>
      <c r="F2160" s="38">
        <f t="shared" si="36"/>
        <v>0</v>
      </c>
      <c r="G2160" s="39">
        <f>VLOOKUP(C2160,'[16]Estructuras de Acero y Concreto'!$C$1:$L$65536,7,0)</f>
        <v>16674.094126545999</v>
      </c>
      <c r="J2160" s="42">
        <f>VLOOKUP(C2160,'[16]Estructuras de Acero y Concreto'!$C$1:$L$65536,10,0)</f>
        <v>6044</v>
      </c>
    </row>
    <row r="2161" spans="1:10" x14ac:dyDescent="0.25">
      <c r="A2161" s="26"/>
      <c r="B2161" s="34">
        <f t="shared" si="37"/>
        <v>137</v>
      </c>
      <c r="C2161" s="48" t="s">
        <v>2161</v>
      </c>
      <c r="D2161" s="35" t="str">
        <f>VLOOKUP(C2161,[15]Resumen!$C$1:$J$65536,8,0)</f>
        <v>1 Poste de concreto (25/900) de suspensión (2°) Tipo SU1-25</v>
      </c>
      <c r="E2161" s="37" t="s">
        <v>2918</v>
      </c>
      <c r="F2161" s="38">
        <f t="shared" si="36"/>
        <v>1</v>
      </c>
      <c r="G2161" s="39">
        <f>VLOOKUP(C2161,'[16]Estructuras de Acero y Concreto'!$C$1:$L$65536,7,0)</f>
        <v>3427.7786376114445</v>
      </c>
      <c r="J2161" s="42">
        <f>VLOOKUP(C2161,'[16]Estructuras de Acero y Concreto'!$C$1:$L$65536,10,0)</f>
        <v>6261</v>
      </c>
    </row>
    <row r="2162" spans="1:10" x14ac:dyDescent="0.25">
      <c r="A2162" s="26"/>
      <c r="B2162" s="34">
        <f t="shared" si="37"/>
        <v>138</v>
      </c>
      <c r="C2162" s="48" t="s">
        <v>2162</v>
      </c>
      <c r="D2162" s="35" t="str">
        <f>VLOOKUP(C2162,[15]Resumen!$C$1:$J$65536,8,0)</f>
        <v>1 Poste autosoportable de acero (25/3200) de suspensión (25°) Tipo SU11-25</v>
      </c>
      <c r="E2162" s="37" t="s">
        <v>2918</v>
      </c>
      <c r="F2162" s="38">
        <f t="shared" si="36"/>
        <v>0</v>
      </c>
      <c r="G2162" s="39">
        <f>VLOOKUP(C2162,'[16]Estructuras de Acero y Concreto'!$C$1:$L$65536,7,0)</f>
        <v>10025.423238892812</v>
      </c>
      <c r="J2162" s="42">
        <f>VLOOKUP(C2162,'[16]Estructuras de Acero y Concreto'!$C$1:$L$65536,10,0)</f>
        <v>3634</v>
      </c>
    </row>
    <row r="2163" spans="1:10" x14ac:dyDescent="0.25">
      <c r="A2163" s="26"/>
      <c r="B2163" s="34">
        <f t="shared" si="37"/>
        <v>139</v>
      </c>
      <c r="C2163" s="48" t="s">
        <v>2163</v>
      </c>
      <c r="D2163" s="35" t="str">
        <f>VLOOKUP(C2163,[15]Resumen!$C$1:$J$65536,8,0)</f>
        <v>1 Poste autosoportable de acero (25/5350) de ángulo medio (50°) Tipo AU1-25</v>
      </c>
      <c r="E2163" s="37" t="s">
        <v>2918</v>
      </c>
      <c r="F2163" s="38">
        <f t="shared" si="36"/>
        <v>0</v>
      </c>
      <c r="G2163" s="39">
        <f>VLOOKUP(C2163,'[16]Estructuras de Acero y Concreto'!$C$1:$L$65536,7,0)</f>
        <v>14000.831848481292</v>
      </c>
      <c r="J2163" s="42">
        <f>VLOOKUP(C2163,'[16]Estructuras de Acero y Concreto'!$C$1:$L$65536,10,0)</f>
        <v>5075</v>
      </c>
    </row>
    <row r="2164" spans="1:10" x14ac:dyDescent="0.25">
      <c r="A2164" s="26"/>
      <c r="B2164" s="34">
        <f t="shared" si="37"/>
        <v>140</v>
      </c>
      <c r="C2164" s="48" t="s">
        <v>2164</v>
      </c>
      <c r="D2164" s="35" t="str">
        <f>VLOOKUP(C2164,[15]Resumen!$C$1:$J$65536,8,0)</f>
        <v>1 Poste autosoportable de acero (25/8500) de ángulo mayor y terminal (90°) Tipo ATU1-25</v>
      </c>
      <c r="E2164" s="37" t="s">
        <v>2918</v>
      </c>
      <c r="F2164" s="38">
        <f t="shared" si="36"/>
        <v>0</v>
      </c>
      <c r="G2164" s="39">
        <f>VLOOKUP(C2164,'[16]Estructuras de Acero y Concreto'!$C$1:$L$65536,7,0)</f>
        <v>18916.986006903688</v>
      </c>
      <c r="J2164" s="42">
        <f>VLOOKUP(C2164,'[16]Estructuras de Acero y Concreto'!$C$1:$L$65536,10,0)</f>
        <v>6857</v>
      </c>
    </row>
    <row r="2165" spans="1:10" x14ac:dyDescent="0.25">
      <c r="A2165" s="26"/>
      <c r="B2165" s="34">
        <f t="shared" si="37"/>
        <v>141</v>
      </c>
      <c r="C2165" s="48" t="s">
        <v>2165</v>
      </c>
      <c r="D2165" s="35" t="str">
        <f>VLOOKUP(C2165,[15]Resumen!$C$1:$J$65536,8,0)</f>
        <v>1 Poste autosoportable de acero (25/1100) de suspensión (2°) Tipo SU2-25</v>
      </c>
      <c r="E2165" s="37" t="s">
        <v>2918</v>
      </c>
      <c r="F2165" s="38">
        <f t="shared" si="36"/>
        <v>0</v>
      </c>
      <c r="G2165" s="39">
        <f>VLOOKUP(C2165,'[16]Estructuras de Acero y Concreto'!$C$1:$L$65536,7,0)</f>
        <v>5007.1940502450334</v>
      </c>
      <c r="J2165" s="42">
        <f>VLOOKUP(C2165,'[16]Estructuras de Acero y Concreto'!$C$1:$L$65536,10,0)</f>
        <v>1815</v>
      </c>
    </row>
    <row r="2166" spans="1:10" x14ac:dyDescent="0.25">
      <c r="A2166" s="26"/>
      <c r="B2166" s="34">
        <f t="shared" si="37"/>
        <v>142</v>
      </c>
      <c r="C2166" s="48" t="s">
        <v>2166</v>
      </c>
      <c r="D2166" s="35" t="str">
        <f>VLOOKUP(C2166,[15]Resumen!$C$1:$J$65536,8,0)</f>
        <v>1 Poste autosoportable de acero (25/3850) de suspensión (25°) Tipo SU21-25</v>
      </c>
      <c r="E2166" s="37" t="s">
        <v>2918</v>
      </c>
      <c r="F2166" s="38">
        <f t="shared" si="36"/>
        <v>0</v>
      </c>
      <c r="G2166" s="39">
        <f>VLOOKUP(C2166,'[16]Estructuras de Acero y Concreto'!$C$1:$L$65536,7,0)</f>
        <v>11305.499293611101</v>
      </c>
      <c r="J2166" s="42">
        <f>VLOOKUP(C2166,'[16]Estructuras de Acero y Concreto'!$C$1:$L$65536,10,0)</f>
        <v>4098</v>
      </c>
    </row>
    <row r="2167" spans="1:10" x14ac:dyDescent="0.25">
      <c r="A2167" s="26"/>
      <c r="B2167" s="34">
        <f t="shared" si="37"/>
        <v>143</v>
      </c>
      <c r="C2167" s="48" t="s">
        <v>2167</v>
      </c>
      <c r="D2167" s="35" t="str">
        <f>VLOOKUP(C2167,[15]Resumen!$C$1:$J$65536,8,0)</f>
        <v>2 Postes autosoportables de acero (25/3900) de ángulo medio (50°) Tipo AU2-25</v>
      </c>
      <c r="E2167" s="37" t="s">
        <v>2918</v>
      </c>
      <c r="F2167" s="38">
        <f t="shared" si="36"/>
        <v>0</v>
      </c>
      <c r="G2167" s="39">
        <f>VLOOKUP(C2167,'[16]Estructuras de Acero y Concreto'!$C$1:$L$65536,7,0)</f>
        <v>22798.595940068848</v>
      </c>
      <c r="J2167" s="42">
        <f>VLOOKUP(C2167,'[16]Estructuras de Acero y Concreto'!$C$1:$L$65536,10,0)</f>
        <v>8264</v>
      </c>
    </row>
    <row r="2168" spans="1:10" x14ac:dyDescent="0.25">
      <c r="A2168" s="26"/>
      <c r="B2168" s="34">
        <f t="shared" si="37"/>
        <v>144</v>
      </c>
      <c r="C2168" s="48" t="s">
        <v>2168</v>
      </c>
      <c r="D2168" s="35" t="str">
        <f>VLOOKUP(C2168,[15]Resumen!$C$1:$J$65536,8,0)</f>
        <v>2 Postes autosoportables de acero (25/6100) de ángulo mayor y terminal (90°) Tipo ATU2-25</v>
      </c>
      <c r="E2168" s="37" t="s">
        <v>2918</v>
      </c>
      <c r="F2168" s="38">
        <f t="shared" si="36"/>
        <v>0</v>
      </c>
      <c r="G2168" s="39">
        <f>VLOOKUP(C2168,'[16]Estructuras de Acero y Concreto'!$C$1:$L$65536,7,0)</f>
        <v>30495.6049759827</v>
      </c>
      <c r="J2168" s="42">
        <f>VLOOKUP(C2168,'[16]Estructuras de Acero y Concreto'!$C$1:$L$65536,10,0)</f>
        <v>11054</v>
      </c>
    </row>
    <row r="2169" spans="1:10" x14ac:dyDescent="0.25">
      <c r="A2169" s="26"/>
      <c r="B2169" s="34">
        <f t="shared" si="37"/>
        <v>145</v>
      </c>
      <c r="C2169" s="48" t="s">
        <v>2169</v>
      </c>
      <c r="D2169" s="35" t="str">
        <f>VLOOKUP(C2169,[15]Resumen!$C$1:$J$65536,8,0)</f>
        <v>1 Poste autosoportable de acero (25/1200) de suspensión (2°) Tipo SU2-25</v>
      </c>
      <c r="E2169" s="37" t="s">
        <v>2918</v>
      </c>
      <c r="F2169" s="38">
        <f t="shared" si="36"/>
        <v>0</v>
      </c>
      <c r="G2169" s="39">
        <f>VLOOKUP(C2169,'[16]Estructuras de Acero y Concreto'!$C$1:$L$65536,7,0)</f>
        <v>5299.6252179177463</v>
      </c>
      <c r="J2169" s="42">
        <f>VLOOKUP(C2169,'[16]Estructuras de Acero y Concreto'!$C$1:$L$65536,10,0)</f>
        <v>1921</v>
      </c>
    </row>
    <row r="2170" spans="1:10" x14ac:dyDescent="0.25">
      <c r="A2170" s="26"/>
      <c r="B2170" s="34">
        <f t="shared" si="37"/>
        <v>146</v>
      </c>
      <c r="C2170" s="48" t="s">
        <v>2170</v>
      </c>
      <c r="D2170" s="35" t="str">
        <f>VLOOKUP(C2170,[15]Resumen!$C$1:$J$65536,8,0)</f>
        <v>1 Poste autosoportable de acero (25/4450) de suspensión (25°) Tipo SU21-25</v>
      </c>
      <c r="E2170" s="37" t="s">
        <v>2918</v>
      </c>
      <c r="F2170" s="38">
        <f t="shared" si="36"/>
        <v>0</v>
      </c>
      <c r="G2170" s="39">
        <f>VLOOKUP(C2170,'[16]Estructuras de Acero y Concreto'!$C$1:$L$65536,7,0)</f>
        <v>12420.048272288233</v>
      </c>
      <c r="J2170" s="42">
        <f>VLOOKUP(C2170,'[16]Estructuras de Acero y Concreto'!$C$1:$L$65536,10,0)</f>
        <v>4502</v>
      </c>
    </row>
    <row r="2171" spans="1:10" x14ac:dyDescent="0.25">
      <c r="A2171" s="26"/>
      <c r="B2171" s="34">
        <f t="shared" si="37"/>
        <v>147</v>
      </c>
      <c r="C2171" s="48" t="s">
        <v>2171</v>
      </c>
      <c r="D2171" s="35" t="str">
        <f>VLOOKUP(C2171,[15]Resumen!$C$1:$J$65536,8,0)</f>
        <v>2 Postes autosoportables de acero (25/4400) de ángulo medio (50°) Tipo AU2-25</v>
      </c>
      <c r="E2171" s="37" t="s">
        <v>2918</v>
      </c>
      <c r="F2171" s="38">
        <f t="shared" si="36"/>
        <v>0</v>
      </c>
      <c r="G2171" s="39">
        <f>VLOOKUP(C2171,'[16]Estructuras de Acero y Concreto'!$C$1:$L$65536,7,0)</f>
        <v>24658.016760931194</v>
      </c>
      <c r="J2171" s="42">
        <f>VLOOKUP(C2171,'[16]Estructuras de Acero y Concreto'!$C$1:$L$65536,10,0)</f>
        <v>8938</v>
      </c>
    </row>
    <row r="2172" spans="1:10" x14ac:dyDescent="0.25">
      <c r="A2172" s="26"/>
      <c r="B2172" s="34">
        <f t="shared" si="37"/>
        <v>148</v>
      </c>
      <c r="C2172" s="48" t="s">
        <v>2172</v>
      </c>
      <c r="D2172" s="35" t="str">
        <f>VLOOKUP(C2172,[15]Resumen!$C$1:$J$65536,8,0)</f>
        <v>2 Postes autosoportables de acero (25/7000) de ángulo mayor y terminal (90°) Tipo ATU2-25</v>
      </c>
      <c r="E2172" s="37" t="s">
        <v>2918</v>
      </c>
      <c r="F2172" s="38">
        <f t="shared" si="36"/>
        <v>0</v>
      </c>
      <c r="G2172" s="39">
        <f>VLOOKUP(C2172,'[16]Estructuras de Acero y Concreto'!$C$1:$L$65536,7,0)</f>
        <v>33348.188253091997</v>
      </c>
      <c r="J2172" s="42">
        <f>VLOOKUP(C2172,'[16]Estructuras de Acero y Concreto'!$C$1:$L$65536,10,0)</f>
        <v>12088</v>
      </c>
    </row>
    <row r="2173" spans="1:10" x14ac:dyDescent="0.25">
      <c r="A2173" s="26"/>
      <c r="B2173" s="34">
        <f t="shared" si="37"/>
        <v>149</v>
      </c>
      <c r="C2173" s="48" t="s">
        <v>2173</v>
      </c>
      <c r="D2173" s="35" t="str">
        <f>VLOOKUP(C2173,[15]Resumen!$C$1:$J$65536,8,0)</f>
        <v>1 Poste autosoportable de acero (25/1400) de suspensión (2°) Tipo SU2-25</v>
      </c>
      <c r="E2173" s="37" t="s">
        <v>2918</v>
      </c>
      <c r="F2173" s="38">
        <f t="shared" si="36"/>
        <v>0</v>
      </c>
      <c r="G2173" s="39">
        <f>VLOOKUP(C2173,'[16]Estructuras de Acero y Concreto'!$C$1:$L$65536,7,0)</f>
        <v>5856.8997072563125</v>
      </c>
      <c r="J2173" s="42">
        <f>VLOOKUP(C2173,'[16]Estructuras de Acero y Concreto'!$C$1:$L$65536,10,0)</f>
        <v>2123</v>
      </c>
    </row>
    <row r="2174" spans="1:10" x14ac:dyDescent="0.25">
      <c r="A2174" s="26"/>
      <c r="B2174" s="34">
        <f t="shared" si="37"/>
        <v>150</v>
      </c>
      <c r="C2174" s="48" t="s">
        <v>2174</v>
      </c>
      <c r="D2174" s="35" t="str">
        <f>VLOOKUP(C2174,[15]Resumen!$C$1:$J$65536,8,0)</f>
        <v>1 Poste autosoportable de acero (25/5450) de suspensión (25°) Tipo SU21-25</v>
      </c>
      <c r="E2174" s="37" t="s">
        <v>2918</v>
      </c>
      <c r="F2174" s="38">
        <f t="shared" si="36"/>
        <v>0</v>
      </c>
      <c r="G2174" s="39">
        <f>VLOOKUP(C2174,'[16]Estructuras de Acero y Concreto'!$C$1:$L$65536,7,0)</f>
        <v>14169.117709123137</v>
      </c>
      <c r="J2174" s="42">
        <f>VLOOKUP(C2174,'[16]Estructuras de Acero y Concreto'!$C$1:$L$65536,10,0)</f>
        <v>5136</v>
      </c>
    </row>
    <row r="2175" spans="1:10" x14ac:dyDescent="0.25">
      <c r="A2175" s="26"/>
      <c r="B2175" s="34">
        <f t="shared" si="37"/>
        <v>151</v>
      </c>
      <c r="C2175" s="48" t="s">
        <v>2175</v>
      </c>
      <c r="D2175" s="35" t="str">
        <f>VLOOKUP(C2175,[15]Resumen!$C$1:$J$65536,8,0)</f>
        <v>2 Postes autosoportables de acero (25/5350) de ángulo medio (50°) Tipo AU2-25</v>
      </c>
      <c r="E2175" s="37" t="s">
        <v>2918</v>
      </c>
      <c r="F2175" s="38">
        <f t="shared" si="36"/>
        <v>0</v>
      </c>
      <c r="G2175" s="39">
        <f>VLOOKUP(C2175,'[16]Estructuras de Acero y Concreto'!$C$1:$L$65536,7,0)</f>
        <v>28001.663696962583</v>
      </c>
      <c r="J2175" s="42">
        <f>VLOOKUP(C2175,'[16]Estructuras de Acero y Concreto'!$C$1:$L$65536,10,0)</f>
        <v>10150</v>
      </c>
    </row>
    <row r="2176" spans="1:10" x14ac:dyDescent="0.25">
      <c r="A2176" s="26"/>
      <c r="B2176" s="34">
        <f t="shared" si="37"/>
        <v>152</v>
      </c>
      <c r="C2176" s="48" t="s">
        <v>2176</v>
      </c>
      <c r="D2176" s="35" t="str">
        <f>VLOOKUP(C2176,[15]Resumen!$C$1:$J$65536,8,0)</f>
        <v>2 Postes autosoportables de acero (25/8500) de ángulo mayor y terminal (90°) Tipo ATU2-25</v>
      </c>
      <c r="E2176" s="37" t="s">
        <v>2918</v>
      </c>
      <c r="F2176" s="38">
        <f t="shared" si="36"/>
        <v>0</v>
      </c>
      <c r="G2176" s="39">
        <f>VLOOKUP(C2176,'[16]Estructuras de Acero y Concreto'!$C$1:$L$65536,7,0)</f>
        <v>37833.972013807375</v>
      </c>
      <c r="J2176" s="42">
        <f>VLOOKUP(C2176,'[16]Estructuras de Acero y Concreto'!$C$1:$L$65536,10,0)</f>
        <v>13714</v>
      </c>
    </row>
    <row r="2177" spans="1:10" x14ac:dyDescent="0.25">
      <c r="A2177" s="26"/>
      <c r="B2177" s="34">
        <f t="shared" si="37"/>
        <v>153</v>
      </c>
      <c r="C2177" s="48" t="s">
        <v>2177</v>
      </c>
      <c r="D2177" s="35" t="str">
        <f>VLOOKUP(C2177,[15]Resumen!$C$1:$J$65536,8,0)</f>
        <v>1 Poste de concreto (25/600) de suspensión (2°) Tipo SU1-25</v>
      </c>
      <c r="E2177" s="37" t="s">
        <v>2918</v>
      </c>
      <c r="F2177" s="38">
        <f t="shared" si="36"/>
        <v>1</v>
      </c>
      <c r="G2177" s="39">
        <f>VLOOKUP(C2177,'[16]Estructuras de Acero y Concreto'!$C$1:$L$65536,7,0)</f>
        <v>3315.4169268682926</v>
      </c>
      <c r="J2177" s="42">
        <f>VLOOKUP(C2177,'[16]Estructuras de Acero y Concreto'!$C$1:$L$65536,10,0)</f>
        <v>6006</v>
      </c>
    </row>
    <row r="2178" spans="1:10" x14ac:dyDescent="0.25">
      <c r="A2178" s="26"/>
      <c r="B2178" s="34">
        <f t="shared" si="37"/>
        <v>154</v>
      </c>
      <c r="C2178" s="48" t="s">
        <v>2178</v>
      </c>
      <c r="D2178" s="35" t="str">
        <f>VLOOKUP(C2178,[15]Resumen!$C$1:$J$65536,8,0)</f>
        <v>1 Poste autosoportable de acero (25/2450) de suspensión (25°) Tipo SU11-25</v>
      </c>
      <c r="E2178" s="37" t="s">
        <v>2918</v>
      </c>
      <c r="F2178" s="38">
        <f t="shared" si="36"/>
        <v>0</v>
      </c>
      <c r="G2178" s="39">
        <f>VLOOKUP(C2178,'[16]Estructuras de Acero y Concreto'!$C$1:$L$65536,7,0)</f>
        <v>8428.0869550956359</v>
      </c>
      <c r="J2178" s="42">
        <f>VLOOKUP(C2178,'[16]Estructuras de Acero y Concreto'!$C$1:$L$65536,10,0)</f>
        <v>3055</v>
      </c>
    </row>
    <row r="2179" spans="1:10" x14ac:dyDescent="0.25">
      <c r="A2179" s="26"/>
      <c r="B2179" s="34">
        <f t="shared" si="37"/>
        <v>155</v>
      </c>
      <c r="C2179" s="48" t="s">
        <v>2179</v>
      </c>
      <c r="D2179" s="35" t="str">
        <f>VLOOKUP(C2179,[15]Resumen!$C$1:$J$65536,8,0)</f>
        <v>1 Poste autosoportable de acero (25/4200) de ángulo medio (50°) Tipo AU1-25</v>
      </c>
      <c r="E2179" s="37" t="s">
        <v>2918</v>
      </c>
      <c r="F2179" s="38">
        <f t="shared" si="36"/>
        <v>0</v>
      </c>
      <c r="G2179" s="39">
        <f>VLOOKUP(C2179,'[16]Estructuras de Acero y Concreto'!$C$1:$L$65536,7,0)</f>
        <v>11962.090028574361</v>
      </c>
      <c r="J2179" s="42">
        <f>VLOOKUP(C2179,'[16]Estructuras de Acero y Concreto'!$C$1:$L$65536,10,0)</f>
        <v>4336</v>
      </c>
    </row>
    <row r="2180" spans="1:10" x14ac:dyDescent="0.25">
      <c r="A2180" s="26"/>
      <c r="B2180" s="34">
        <f t="shared" si="37"/>
        <v>156</v>
      </c>
      <c r="C2180" s="48" t="s">
        <v>2180</v>
      </c>
      <c r="D2180" s="35" t="str">
        <f>VLOOKUP(C2180,[15]Resumen!$C$1:$J$65536,8,0)</f>
        <v>1 Poste autosoportable de acero (25/6750) de ángulo mayor y terminal (90°) Tipo ATU1-25</v>
      </c>
      <c r="E2180" s="37" t="s">
        <v>2918</v>
      </c>
      <c r="F2180" s="38">
        <f t="shared" si="36"/>
        <v>0</v>
      </c>
      <c r="G2180" s="39">
        <f>VLOOKUP(C2180,'[16]Estructuras de Acero y Concreto'!$C$1:$L$65536,7,0)</f>
        <v>16285.105497849274</v>
      </c>
      <c r="J2180" s="42">
        <f>VLOOKUP(C2180,'[16]Estructuras de Acero y Concreto'!$C$1:$L$65536,10,0)</f>
        <v>5903</v>
      </c>
    </row>
    <row r="2181" spans="1:10" x14ac:dyDescent="0.25">
      <c r="A2181" s="26"/>
      <c r="B2181" s="34">
        <f t="shared" si="37"/>
        <v>157</v>
      </c>
      <c r="C2181" s="48" t="s">
        <v>2181</v>
      </c>
      <c r="D2181" s="35" t="str">
        <f>VLOOKUP(C2181,[15]Resumen!$C$1:$J$65536,8,0)</f>
        <v>1 Poste de concreto (25/700) de suspensión (2°) Tipo SU1-25</v>
      </c>
      <c r="E2181" s="37" t="s">
        <v>2918</v>
      </c>
      <c r="F2181" s="38">
        <f t="shared" si="36"/>
        <v>1</v>
      </c>
      <c r="G2181" s="39">
        <f>VLOOKUP(C2181,'[16]Estructuras de Acero y Concreto'!$C$1:$L$65536,7,0)</f>
        <v>3301.7572679152036</v>
      </c>
      <c r="J2181" s="42">
        <f>VLOOKUP(C2181,'[16]Estructuras de Acero y Concreto'!$C$1:$L$65536,10,0)</f>
        <v>5975</v>
      </c>
    </row>
    <row r="2182" spans="1:10" x14ac:dyDescent="0.25">
      <c r="A2182" s="26"/>
      <c r="B2182" s="34">
        <f t="shared" si="37"/>
        <v>158</v>
      </c>
      <c r="C2182" s="48" t="s">
        <v>2182</v>
      </c>
      <c r="D2182" s="35" t="str">
        <f>VLOOKUP(C2182,[15]Resumen!$C$1:$J$65536,8,0)</f>
        <v>1 Poste autosoportable de acero (25/2800) de suspensión (25°) Tipo SU11-25</v>
      </c>
      <c r="E2182" s="37" t="s">
        <v>2918</v>
      </c>
      <c r="F2182" s="38">
        <f t="shared" si="36"/>
        <v>0</v>
      </c>
      <c r="G2182" s="39">
        <f>VLOOKUP(C2182,'[16]Estructuras de Acero y Concreto'!$C$1:$L$65536,7,0)</f>
        <v>9192.2702894856484</v>
      </c>
      <c r="J2182" s="42">
        <f>VLOOKUP(C2182,'[16]Estructuras de Acero y Concreto'!$C$1:$L$65536,10,0)</f>
        <v>3332</v>
      </c>
    </row>
    <row r="2183" spans="1:10" x14ac:dyDescent="0.25">
      <c r="A2183" s="26"/>
      <c r="B2183" s="34">
        <f t="shared" si="37"/>
        <v>159</v>
      </c>
      <c r="C2183" s="48" t="s">
        <v>2183</v>
      </c>
      <c r="D2183" s="35" t="str">
        <f>VLOOKUP(C2183,[15]Resumen!$C$1:$J$65536,8,0)</f>
        <v>1 Poste autosoportable de acero (25/4850) de ángulo medio (50°) Tipo AU1-25</v>
      </c>
      <c r="E2183" s="37" t="s">
        <v>2918</v>
      </c>
      <c r="F2183" s="38">
        <f t="shared" si="36"/>
        <v>0</v>
      </c>
      <c r="G2183" s="39">
        <f>VLOOKUP(C2183,'[16]Estructuras de Acero y Concreto'!$C$1:$L$65536,7,0)</f>
        <v>13134.573483865899</v>
      </c>
      <c r="J2183" s="42">
        <f>VLOOKUP(C2183,'[16]Estructuras de Acero y Concreto'!$C$1:$L$65536,10,0)</f>
        <v>4761</v>
      </c>
    </row>
    <row r="2184" spans="1:10" x14ac:dyDescent="0.25">
      <c r="A2184" s="26"/>
      <c r="B2184" s="34">
        <f t="shared" si="37"/>
        <v>160</v>
      </c>
      <c r="C2184" s="48" t="s">
        <v>2184</v>
      </c>
      <c r="D2184" s="35" t="str">
        <f>VLOOKUP(C2184,[15]Resumen!$C$1:$J$65536,8,0)</f>
        <v>1 Poste autosoportable de acero (25/7800) de ángulo mayor y terminal (90°) Tipo ATU1-25</v>
      </c>
      <c r="E2184" s="37" t="s">
        <v>2918</v>
      </c>
      <c r="F2184" s="38">
        <f t="shared" si="36"/>
        <v>0</v>
      </c>
      <c r="G2184" s="39">
        <f>VLOOKUP(C2184,'[16]Estructuras de Acero y Concreto'!$C$1:$L$65536,7,0)</f>
        <v>17887.959350847825</v>
      </c>
      <c r="J2184" s="42">
        <f>VLOOKUP(C2184,'[16]Estructuras de Acero y Concreto'!$C$1:$L$65536,10,0)</f>
        <v>6484</v>
      </c>
    </row>
    <row r="2185" spans="1:10" x14ac:dyDescent="0.25">
      <c r="A2185" s="26"/>
      <c r="B2185" s="34">
        <f t="shared" si="37"/>
        <v>161</v>
      </c>
      <c r="C2185" s="48" t="s">
        <v>2185</v>
      </c>
      <c r="D2185" s="35" t="str">
        <f>VLOOKUP(C2185,[15]Resumen!$C$1:$J$65536,8,0)</f>
        <v>1 Poste de concreto (25/800) de suspensión (2°) Tipo SU1-25</v>
      </c>
      <c r="E2185" s="37" t="s">
        <v>2918</v>
      </c>
      <c r="F2185" s="38">
        <f t="shared" si="36"/>
        <v>1</v>
      </c>
      <c r="G2185" s="39">
        <f>VLOOKUP(C2185,'[16]Estructuras de Acero y Concreto'!$C$1:$L$65536,7,0)</f>
        <v>3375.3431725979735</v>
      </c>
      <c r="J2185" s="42">
        <f>VLOOKUP(C2185,'[16]Estructuras de Acero y Concreto'!$C$1:$L$65536,10,0)</f>
        <v>6142</v>
      </c>
    </row>
    <row r="2186" spans="1:10" x14ac:dyDescent="0.25">
      <c r="A2186" s="26"/>
      <c r="B2186" s="34">
        <f t="shared" si="37"/>
        <v>162</v>
      </c>
      <c r="C2186" s="48" t="s">
        <v>2186</v>
      </c>
      <c r="D2186" s="35" t="str">
        <f>VLOOKUP(C2186,[15]Resumen!$C$1:$J$65536,8,0)</f>
        <v>1 Poste autosoportable de acero (25/3450) de suspensión (25°) Tipo SU11-25</v>
      </c>
      <c r="E2186" s="37" t="s">
        <v>2918</v>
      </c>
      <c r="F2186" s="38">
        <f t="shared" si="36"/>
        <v>0</v>
      </c>
      <c r="G2186" s="39">
        <f>VLOOKUP(C2186,'[16]Estructuras de Acero y Concreto'!$C$1:$L$65536,7,0)</f>
        <v>10527.522036217659</v>
      </c>
      <c r="J2186" s="42">
        <f>VLOOKUP(C2186,'[16]Estructuras de Acero y Concreto'!$C$1:$L$65536,10,0)</f>
        <v>3816</v>
      </c>
    </row>
    <row r="2187" spans="1:10" x14ac:dyDescent="0.25">
      <c r="A2187" s="26"/>
      <c r="B2187" s="34">
        <f t="shared" si="37"/>
        <v>163</v>
      </c>
      <c r="C2187" s="48" t="s">
        <v>2187</v>
      </c>
      <c r="D2187" s="35" t="str">
        <f>VLOOKUP(C2187,[15]Resumen!$C$1:$J$65536,8,0)</f>
        <v>1 Poste autosoportable de acero (25/6000) de ángulo medio (50°) Tipo AU1-25</v>
      </c>
      <c r="E2187" s="37" t="s">
        <v>2918</v>
      </c>
      <c r="F2187" s="38">
        <f t="shared" si="36"/>
        <v>0</v>
      </c>
      <c r="G2187" s="39">
        <f>VLOOKUP(C2187,'[16]Estructuras de Acero y Concreto'!$C$1:$L$65536,7,0)</f>
        <v>15085.034196550878</v>
      </c>
      <c r="J2187" s="42">
        <f>VLOOKUP(C2187,'[16]Estructuras de Acero y Concreto'!$C$1:$L$65536,10,0)</f>
        <v>5468</v>
      </c>
    </row>
    <row r="2188" spans="1:10" x14ac:dyDescent="0.25">
      <c r="A2188" s="26"/>
      <c r="B2188" s="34">
        <f t="shared" si="37"/>
        <v>164</v>
      </c>
      <c r="C2188" s="48" t="s">
        <v>2188</v>
      </c>
      <c r="D2188" s="35" t="str">
        <f>VLOOKUP(C2188,[15]Resumen!$C$1:$J$65536,8,0)</f>
        <v>1 Poste autosoportable de acero (25/9700) de ángulo mayor y terminal (90°) Tipo ATU1-25</v>
      </c>
      <c r="E2188" s="37" t="s">
        <v>2918</v>
      </c>
      <c r="F2188" s="38">
        <f t="shared" si="36"/>
        <v>0</v>
      </c>
      <c r="G2188" s="39">
        <f>VLOOKUP(C2188,'[16]Estructuras de Acero y Concreto'!$C$1:$L$65536,7,0)</f>
        <v>20610.879751724875</v>
      </c>
      <c r="J2188" s="42">
        <f>VLOOKUP(C2188,'[16]Estructuras de Acero y Concreto'!$C$1:$L$65536,10,0)</f>
        <v>7471</v>
      </c>
    </row>
    <row r="2189" spans="1:10" x14ac:dyDescent="0.25">
      <c r="A2189" s="26"/>
      <c r="B2189" s="34">
        <f t="shared" si="37"/>
        <v>165</v>
      </c>
      <c r="C2189" s="48" t="s">
        <v>2189</v>
      </c>
      <c r="D2189" s="35" t="str">
        <f>VLOOKUP(C2189,[15]Resumen!$C$1:$J$65536,8,0)</f>
        <v>1 Poste autosoportable de acero (25/900) de suspensión (2°) Tipo SU2-25</v>
      </c>
      <c r="E2189" s="37" t="s">
        <v>2918</v>
      </c>
      <c r="F2189" s="38">
        <f t="shared" si="36"/>
        <v>0</v>
      </c>
      <c r="G2189" s="39">
        <f>VLOOKUP(C2189,'[16]Estructuras de Acero y Concreto'!$C$1:$L$65536,7,0)</f>
        <v>4394.7438688927487</v>
      </c>
      <c r="J2189" s="42">
        <f>VLOOKUP(C2189,'[16]Estructuras de Acero y Concreto'!$C$1:$L$65536,10,0)</f>
        <v>1593</v>
      </c>
    </row>
    <row r="2190" spans="1:10" x14ac:dyDescent="0.25">
      <c r="A2190" s="26"/>
      <c r="B2190" s="34">
        <f t="shared" si="37"/>
        <v>166</v>
      </c>
      <c r="C2190" s="48" t="s">
        <v>2190</v>
      </c>
      <c r="D2190" s="35" t="str">
        <f>VLOOKUP(C2190,[15]Resumen!$C$1:$J$65536,8,0)</f>
        <v>1 Poste autosoportable de acero (25/4050) de suspensión (25°) Tipo SU21-25</v>
      </c>
      <c r="E2190" s="37" t="s">
        <v>2918</v>
      </c>
      <c r="F2190" s="38">
        <f t="shared" si="36"/>
        <v>0</v>
      </c>
      <c r="G2190" s="39">
        <f>VLOOKUP(C2190,'[16]Estructuras de Acero y Concreto'!$C$1:$L$65536,7,0)</f>
        <v>11683.452783905079</v>
      </c>
      <c r="J2190" s="42">
        <f>VLOOKUP(C2190,'[16]Estructuras de Acero y Concreto'!$C$1:$L$65536,10,0)</f>
        <v>4235</v>
      </c>
    </row>
    <row r="2191" spans="1:10" x14ac:dyDescent="0.25">
      <c r="A2191" s="26"/>
      <c r="B2191" s="34">
        <f t="shared" si="37"/>
        <v>167</v>
      </c>
      <c r="C2191" s="48" t="s">
        <v>2191</v>
      </c>
      <c r="D2191" s="35" t="str">
        <f>VLOOKUP(C2191,[15]Resumen!$C$1:$J$65536,8,0)</f>
        <v>2 Postes autosoportables de acero (25/4200) de ángulo medio (50°) Tipo AU2-25</v>
      </c>
      <c r="E2191" s="37" t="s">
        <v>2918</v>
      </c>
      <c r="F2191" s="38">
        <f t="shared" si="36"/>
        <v>0</v>
      </c>
      <c r="G2191" s="39">
        <f>VLOOKUP(C2191,'[16]Estructuras de Acero y Concreto'!$C$1:$L$65536,7,0)</f>
        <v>23924.180057148722</v>
      </c>
      <c r="J2191" s="42">
        <f>VLOOKUP(C2191,'[16]Estructuras de Acero y Concreto'!$C$1:$L$65536,10,0)</f>
        <v>8672</v>
      </c>
    </row>
    <row r="2192" spans="1:10" x14ac:dyDescent="0.25">
      <c r="A2192" s="26"/>
      <c r="B2192" s="34">
        <f t="shared" si="37"/>
        <v>168</v>
      </c>
      <c r="C2192" s="48" t="s">
        <v>2192</v>
      </c>
      <c r="D2192" s="35" t="str">
        <f>VLOOKUP(C2192,[15]Resumen!$C$1:$J$65536,8,0)</f>
        <v>2 Postes autosoportables de acero (25/6750) de ángulo mayor y terminal (90°) Tipo ATU2-25</v>
      </c>
      <c r="E2192" s="37" t="s">
        <v>2918</v>
      </c>
      <c r="F2192" s="38">
        <f t="shared" si="36"/>
        <v>0</v>
      </c>
      <c r="G2192" s="39">
        <f>VLOOKUP(C2192,'[16]Estructuras de Acero y Concreto'!$C$1:$L$65536,7,0)</f>
        <v>32570.210995698548</v>
      </c>
      <c r="J2192" s="42">
        <f>VLOOKUP(C2192,'[16]Estructuras de Acero y Concreto'!$C$1:$L$65536,10,0)</f>
        <v>11806</v>
      </c>
    </row>
    <row r="2193" spans="1:10" x14ac:dyDescent="0.25">
      <c r="A2193" s="26"/>
      <c r="B2193" s="34">
        <f t="shared" si="37"/>
        <v>169</v>
      </c>
      <c r="C2193" s="48" t="s">
        <v>2193</v>
      </c>
      <c r="D2193" s="35" t="str">
        <f>VLOOKUP(C2193,[15]Resumen!$C$1:$J$65536,8,0)</f>
        <v>1 Poste autosoportable de acero (25/1000) de suspensión (2°) Tipo SU2-25</v>
      </c>
      <c r="E2193" s="37" t="s">
        <v>2918</v>
      </c>
      <c r="F2193" s="38">
        <f t="shared" si="36"/>
        <v>0</v>
      </c>
      <c r="G2193" s="39">
        <f>VLOOKUP(C2193,'[16]Estructuras de Acero y Concreto'!$C$1:$L$65536,7,0)</f>
        <v>4706.4865287702623</v>
      </c>
      <c r="J2193" s="42">
        <f>VLOOKUP(C2193,'[16]Estructuras de Acero y Concreto'!$C$1:$L$65536,10,0)</f>
        <v>1706</v>
      </c>
    </row>
    <row r="2194" spans="1:10" x14ac:dyDescent="0.25">
      <c r="A2194" s="26"/>
      <c r="B2194" s="34">
        <f t="shared" si="37"/>
        <v>170</v>
      </c>
      <c r="C2194" s="48" t="s">
        <v>2194</v>
      </c>
      <c r="D2194" s="35" t="str">
        <f>VLOOKUP(C2194,[15]Resumen!$C$1:$J$65536,8,0)</f>
        <v>1 Poste autosoportable de acero (25/4750) de suspensión (25°) Tipo SU21-25</v>
      </c>
      <c r="E2194" s="37" t="s">
        <v>2918</v>
      </c>
      <c r="F2194" s="38">
        <f t="shared" si="36"/>
        <v>0</v>
      </c>
      <c r="G2194" s="39">
        <f>VLOOKUP(C2194,'[16]Estructuras de Acero y Concreto'!$C$1:$L$65536,7,0)</f>
        <v>12958.011269421997</v>
      </c>
      <c r="J2194" s="42">
        <f>VLOOKUP(C2194,'[16]Estructuras de Acero y Concreto'!$C$1:$L$65536,10,0)</f>
        <v>4697</v>
      </c>
    </row>
    <row r="2195" spans="1:10" x14ac:dyDescent="0.25">
      <c r="A2195" s="26"/>
      <c r="B2195" s="34">
        <f t="shared" si="37"/>
        <v>171</v>
      </c>
      <c r="C2195" s="48" t="s">
        <v>2195</v>
      </c>
      <c r="D2195" s="35" t="str">
        <f>VLOOKUP(C2195,[15]Resumen!$C$1:$J$65536,8,0)</f>
        <v>2 Postes autosoportables de acero (25/4850) de ángulo medio (50°) Tipo AU2-25</v>
      </c>
      <c r="E2195" s="37" t="s">
        <v>2918</v>
      </c>
      <c r="F2195" s="38">
        <f t="shared" si="36"/>
        <v>0</v>
      </c>
      <c r="G2195" s="39">
        <f>VLOOKUP(C2195,'[16]Estructuras de Acero y Concreto'!$C$1:$L$65536,7,0)</f>
        <v>26269.146967731798</v>
      </c>
      <c r="J2195" s="42">
        <f>VLOOKUP(C2195,'[16]Estructuras de Acero y Concreto'!$C$1:$L$65536,10,0)</f>
        <v>9522</v>
      </c>
    </row>
    <row r="2196" spans="1:10" x14ac:dyDescent="0.25">
      <c r="A2196" s="26"/>
      <c r="B2196" s="34">
        <f t="shared" si="37"/>
        <v>172</v>
      </c>
      <c r="C2196" s="48" t="s">
        <v>2196</v>
      </c>
      <c r="D2196" s="35" t="str">
        <f>VLOOKUP(C2196,[15]Resumen!$C$1:$J$65536,8,0)</f>
        <v>2 Postes autosoportables de acero (25/7800) de ángulo mayor y terminal (90°) Tipo ATU2-25</v>
      </c>
      <c r="E2196" s="37" t="s">
        <v>2918</v>
      </c>
      <c r="F2196" s="38">
        <f t="shared" si="36"/>
        <v>0</v>
      </c>
      <c r="G2196" s="39">
        <f>VLOOKUP(C2196,'[16]Estructuras de Acero y Concreto'!$C$1:$L$65536,7,0)</f>
        <v>35775.918701695649</v>
      </c>
      <c r="J2196" s="42">
        <f>VLOOKUP(C2196,'[16]Estructuras de Acero y Concreto'!$C$1:$L$65536,10,0)</f>
        <v>12968</v>
      </c>
    </row>
    <row r="2197" spans="1:10" x14ac:dyDescent="0.25">
      <c r="A2197" s="26"/>
      <c r="B2197" s="34">
        <f t="shared" si="37"/>
        <v>173</v>
      </c>
      <c r="C2197" s="48" t="s">
        <v>2197</v>
      </c>
      <c r="D2197" s="35" t="str">
        <f>VLOOKUP(C2197,[15]Resumen!$C$1:$J$65536,8,0)</f>
        <v>1 Poste autosoportable de acero (25/1150) de suspensión (2°) Tipo SU2-25</v>
      </c>
      <c r="E2197" s="37" t="s">
        <v>2918</v>
      </c>
      <c r="F2197" s="38">
        <f t="shared" si="36"/>
        <v>0</v>
      </c>
      <c r="G2197" s="39">
        <f>VLOOKUP(C2197,'[16]Estructuras de Acero y Concreto'!$C$1:$L$65536,7,0)</f>
        <v>5153.4096340813894</v>
      </c>
      <c r="J2197" s="42">
        <f>VLOOKUP(C2197,'[16]Estructuras de Acero y Concreto'!$C$1:$L$65536,10,0)</f>
        <v>1868</v>
      </c>
    </row>
    <row r="2198" spans="1:10" x14ac:dyDescent="0.25">
      <c r="A2198" s="26"/>
      <c r="B2198" s="34">
        <f t="shared" si="37"/>
        <v>174</v>
      </c>
      <c r="C2198" s="48" t="s">
        <v>2198</v>
      </c>
      <c r="D2198" s="35" t="str">
        <f>VLOOKUP(C2198,[15]Resumen!$C$1:$J$65536,8,0)</f>
        <v>1 Poste autosoportable de acero (25/5950) de suspensión (25°) Tipo SU21-25</v>
      </c>
      <c r="E2198" s="37" t="s">
        <v>2918</v>
      </c>
      <c r="F2198" s="38">
        <f t="shared" si="36"/>
        <v>0</v>
      </c>
      <c r="G2198" s="39">
        <f>VLOOKUP(C2198,'[16]Estructuras de Acero y Concreto'!$C$1:$L$65536,7,0)</f>
        <v>15002.2706585303</v>
      </c>
      <c r="J2198" s="42">
        <f>VLOOKUP(C2198,'[16]Estructuras de Acero y Concreto'!$C$1:$L$65536,10,0)</f>
        <v>5438</v>
      </c>
    </row>
    <row r="2199" spans="1:10" x14ac:dyDescent="0.25">
      <c r="A2199" s="26"/>
      <c r="B2199" s="34">
        <f t="shared" si="37"/>
        <v>175</v>
      </c>
      <c r="C2199" s="48" t="s">
        <v>2199</v>
      </c>
      <c r="D2199" s="35" t="str">
        <f>VLOOKUP(C2199,[15]Resumen!$C$1:$J$65536,8,0)</f>
        <v>2 Postes autosoportables de acero (25/6000) de ángulo medio (50°) Tipo AU2-25</v>
      </c>
      <c r="E2199" s="37" t="s">
        <v>2918</v>
      </c>
      <c r="F2199" s="38">
        <f t="shared" si="36"/>
        <v>0</v>
      </c>
      <c r="G2199" s="39">
        <f>VLOOKUP(C2199,'[16]Estructuras de Acero y Concreto'!$C$1:$L$65536,7,0)</f>
        <v>30170.068393101756</v>
      </c>
      <c r="J2199" s="42">
        <f>VLOOKUP(C2199,'[16]Estructuras de Acero y Concreto'!$C$1:$L$65536,10,0)</f>
        <v>10936</v>
      </c>
    </row>
    <row r="2200" spans="1:10" x14ac:dyDescent="0.25">
      <c r="A2200" s="26"/>
      <c r="B2200" s="34">
        <f t="shared" si="37"/>
        <v>176</v>
      </c>
      <c r="C2200" s="48" t="s">
        <v>2200</v>
      </c>
      <c r="D2200" s="35" t="str">
        <f>VLOOKUP(C2200,[15]Resumen!$C$1:$J$65536,8,0)</f>
        <v>2 Postes autosoportables de acero (25/9700) de ángulo mayor y terminal (90°) Tipo ATU2-25</v>
      </c>
      <c r="E2200" s="37" t="s">
        <v>2918</v>
      </c>
      <c r="F2200" s="38">
        <f t="shared" si="36"/>
        <v>0</v>
      </c>
      <c r="G2200" s="39">
        <f>VLOOKUP(C2200,'[16]Estructuras de Acero y Concreto'!$C$1:$L$65536,7,0)</f>
        <v>41221.75950344975</v>
      </c>
      <c r="J2200" s="42">
        <f>VLOOKUP(C2200,'[16]Estructuras de Acero y Concreto'!$C$1:$L$65536,10,0)</f>
        <v>14942</v>
      </c>
    </row>
    <row r="2201" spans="1:10" x14ac:dyDescent="0.25">
      <c r="A2201" s="26"/>
      <c r="B2201" s="34">
        <f t="shared" si="37"/>
        <v>177</v>
      </c>
      <c r="C2201" s="48" t="s">
        <v>2201</v>
      </c>
      <c r="D2201" s="35" t="str">
        <f>VLOOKUP(C2201,[15]Resumen!$C$1:$J$65536,8,0)</f>
        <v>1 Poste de concreto (18/300) de suspensión (2°) Tipo SU1-18</v>
      </c>
      <c r="E2201" s="37" t="s">
        <v>2918</v>
      </c>
      <c r="F2201" s="38">
        <f t="shared" si="36"/>
        <v>1</v>
      </c>
      <c r="G2201" s="39">
        <f>VLOOKUP(C2201,'[16]Estructuras de Acero y Concreto'!$C$1:$L$65536,7,0)</f>
        <v>2272.1053950561454</v>
      </c>
      <c r="J2201" s="42">
        <f>VLOOKUP(C2201,'[16]Estructuras de Acero y Concreto'!$C$1:$L$65536,10,0)</f>
        <v>3638.25</v>
      </c>
    </row>
    <row r="2202" spans="1:10" x14ac:dyDescent="0.25">
      <c r="A2202" s="26"/>
      <c r="B2202" s="34">
        <f t="shared" si="37"/>
        <v>178</v>
      </c>
      <c r="C2202" s="48" t="s">
        <v>2202</v>
      </c>
      <c r="D2202" s="35" t="str">
        <f>VLOOKUP(C2202,[15]Resumen!$C$1:$J$65536,8,0)</f>
        <v>1 Poste autosoportable de acero (17/850) de suspensión (25°) Tipo SU11-17</v>
      </c>
      <c r="E2202" s="37" t="s">
        <v>2918</v>
      </c>
      <c r="F2202" s="38">
        <f t="shared" si="36"/>
        <v>0</v>
      </c>
      <c r="G2202" s="39">
        <f>VLOOKUP(C2202,'[16]Estructuras de Acero y Concreto'!$C$1:$L$65536,7,0)</f>
        <v>2871.8947693140935</v>
      </c>
      <c r="J2202" s="42">
        <f>VLOOKUP(C2202,'[16]Estructuras de Acero y Concreto'!$C$1:$L$65536,10,0)</f>
        <v>1041</v>
      </c>
    </row>
    <row r="2203" spans="1:10" x14ac:dyDescent="0.25">
      <c r="A2203" s="26"/>
      <c r="B2203" s="34">
        <f t="shared" si="37"/>
        <v>179</v>
      </c>
      <c r="C2203" s="48" t="s">
        <v>2203</v>
      </c>
      <c r="D2203" s="35" t="str">
        <f>VLOOKUP(C2203,[15]Resumen!$C$1:$J$65536,8,0)</f>
        <v>1 Poste autosoportable de acero (18/1400) de ángulo medio (50°) Tipo AU1-18</v>
      </c>
      <c r="E2203" s="37" t="s">
        <v>2918</v>
      </c>
      <c r="F2203" s="38">
        <f t="shared" si="36"/>
        <v>0</v>
      </c>
      <c r="G2203" s="39">
        <f>VLOOKUP(C2203,'[16]Estructuras de Acero y Concreto'!$C$1:$L$65536,7,0)</f>
        <v>4207.1465160461021</v>
      </c>
      <c r="J2203" s="42">
        <f>VLOOKUP(C2203,'[16]Estructuras de Acero y Concreto'!$C$1:$L$65536,10,0)</f>
        <v>1525</v>
      </c>
    </row>
    <row r="2204" spans="1:10" x14ac:dyDescent="0.25">
      <c r="A2204" s="26"/>
      <c r="B2204" s="34">
        <f t="shared" si="37"/>
        <v>180</v>
      </c>
      <c r="C2204" s="48" t="s">
        <v>2204</v>
      </c>
      <c r="D2204" s="35" t="str">
        <f>VLOOKUP(C2204,[15]Resumen!$C$1:$J$65536,8,0)</f>
        <v>1 Poste autosoportable de acero (17/2150) de ángulo mayor y terminal (90°) Tipo ATU1-17</v>
      </c>
      <c r="E2204" s="37" t="s">
        <v>2918</v>
      </c>
      <c r="F2204" s="38">
        <f t="shared" si="36"/>
        <v>0</v>
      </c>
      <c r="G2204" s="39">
        <f>VLOOKUP(C2204,'[16]Estructuras de Acero y Concreto'!$C$1:$L$65536,7,0)</f>
        <v>5247.2083105047132</v>
      </c>
      <c r="J2204" s="42">
        <f>VLOOKUP(C2204,'[16]Estructuras de Acero y Concreto'!$C$1:$L$65536,10,0)</f>
        <v>1902</v>
      </c>
    </row>
    <row r="2205" spans="1:10" x14ac:dyDescent="0.25">
      <c r="A2205" s="26"/>
      <c r="B2205" s="34">
        <f t="shared" si="37"/>
        <v>181</v>
      </c>
      <c r="C2205" s="48" t="s">
        <v>2205</v>
      </c>
      <c r="D2205" s="35" t="str">
        <f>VLOOKUP(C2205,[15]Resumen!$C$1:$J$65536,8,0)</f>
        <v>1 Poste de concreto (18/400) de suspensión (2°) Tipo SU1-18</v>
      </c>
      <c r="E2205" s="37" t="s">
        <v>2918</v>
      </c>
      <c r="F2205" s="38">
        <f t="shared" si="36"/>
        <v>1</v>
      </c>
      <c r="G2205" s="39">
        <f>VLOOKUP(C2205,'[16]Estructuras de Acero y Concreto'!$C$1:$L$65536,7,0)</f>
        <v>2297.5520177832709</v>
      </c>
      <c r="J2205" s="42">
        <f>VLOOKUP(C2205,'[16]Estructuras de Acero y Concreto'!$C$1:$L$65536,10,0)</f>
        <v>3696</v>
      </c>
    </row>
    <row r="2206" spans="1:10" x14ac:dyDescent="0.25">
      <c r="A2206" s="26"/>
      <c r="B2206" s="34">
        <f t="shared" si="37"/>
        <v>182</v>
      </c>
      <c r="C2206" s="48" t="s">
        <v>2206</v>
      </c>
      <c r="D2206" s="35" t="str">
        <f>VLOOKUP(C2206,[15]Resumen!$C$1:$J$65536,8,0)</f>
        <v>1 Poste autosoportable de acero (17/1300) de suspensión (25°) Tipo SU11-17</v>
      </c>
      <c r="E2206" s="37" t="s">
        <v>2918</v>
      </c>
      <c r="F2206" s="38">
        <f t="shared" si="36"/>
        <v>0</v>
      </c>
      <c r="G2206" s="39">
        <f>VLOOKUP(C2206,'[16]Estructuras de Acero y Concreto'!$C$1:$L$65536,7,0)</f>
        <v>3785.0524721411493</v>
      </c>
      <c r="J2206" s="42">
        <f>VLOOKUP(C2206,'[16]Estructuras de Acero y Concreto'!$C$1:$L$65536,10,0)</f>
        <v>1372</v>
      </c>
    </row>
    <row r="2207" spans="1:10" x14ac:dyDescent="0.25">
      <c r="A2207" s="26"/>
      <c r="B2207" s="34">
        <f t="shared" si="37"/>
        <v>183</v>
      </c>
      <c r="C2207" s="48" t="s">
        <v>2207</v>
      </c>
      <c r="D2207" s="35" t="str">
        <f>VLOOKUP(C2207,[15]Resumen!$C$1:$J$65536,8,0)</f>
        <v>1 Poste autosoportable de acero (18/2150) de ángulo medio (50°) Tipo AU1-18</v>
      </c>
      <c r="E2207" s="37" t="s">
        <v>2918</v>
      </c>
      <c r="F2207" s="38">
        <f t="shared" si="36"/>
        <v>0</v>
      </c>
      <c r="G2207" s="39">
        <f>VLOOKUP(C2207,'[16]Estructuras de Acero y Concreto'!$C$1:$L$65536,7,0)</f>
        <v>5558.9509703822278</v>
      </c>
      <c r="J2207" s="42">
        <f>VLOOKUP(C2207,'[16]Estructuras de Acero y Concreto'!$C$1:$L$65536,10,0)</f>
        <v>2015</v>
      </c>
    </row>
    <row r="2208" spans="1:10" x14ac:dyDescent="0.25">
      <c r="A2208" s="26"/>
      <c r="B2208" s="34">
        <f t="shared" si="37"/>
        <v>184</v>
      </c>
      <c r="C2208" s="48" t="s">
        <v>2208</v>
      </c>
      <c r="D2208" s="35" t="str">
        <f>VLOOKUP(C2208,[15]Resumen!$C$1:$J$65536,8,0)</f>
        <v>1 Poste autosoportable de acero (17/3400) de ángulo mayor y terminal (90°) Tipo ATU1-17</v>
      </c>
      <c r="E2208" s="37" t="s">
        <v>2918</v>
      </c>
      <c r="F2208" s="38">
        <f t="shared" si="36"/>
        <v>0</v>
      </c>
      <c r="G2208" s="39">
        <f>VLOOKUP(C2208,'[16]Estructuras de Acero y Concreto'!$C$1:$L$65536,7,0)</f>
        <v>7068.006146957453</v>
      </c>
      <c r="J2208" s="42">
        <f>VLOOKUP(C2208,'[16]Estructuras de Acero y Concreto'!$C$1:$L$65536,10,0)</f>
        <v>2562</v>
      </c>
    </row>
    <row r="2209" spans="1:10" x14ac:dyDescent="0.25">
      <c r="A2209" s="26"/>
      <c r="B2209" s="34">
        <f t="shared" si="37"/>
        <v>185</v>
      </c>
      <c r="C2209" s="48" t="s">
        <v>2209</v>
      </c>
      <c r="D2209" s="35" t="str">
        <f>VLOOKUP(C2209,[15]Resumen!$C$1:$J$65536,8,0)</f>
        <v>1 Poste de concreto (23/1600) de suspensión (2°) Tipo SU1-23</v>
      </c>
      <c r="E2209" s="37" t="s">
        <v>2918</v>
      </c>
      <c r="F2209" s="38">
        <f t="shared" si="36"/>
        <v>1</v>
      </c>
      <c r="G2209" s="39">
        <f>VLOOKUP(C2209,'[16]Estructuras de Acero y Concreto'!$C$1:$L$65536,7,0)</f>
        <v>3492.5518590986735</v>
      </c>
      <c r="J2209" s="42">
        <f>VLOOKUP(C2209,'[16]Estructuras de Acero y Concreto'!$C$1:$L$65536,10,0)</f>
        <v>6408</v>
      </c>
    </row>
    <row r="2210" spans="1:10" x14ac:dyDescent="0.25">
      <c r="A2210" s="26"/>
      <c r="B2210" s="34">
        <f t="shared" si="37"/>
        <v>186</v>
      </c>
      <c r="C2210" s="48" t="s">
        <v>2210</v>
      </c>
      <c r="D2210" s="35" t="str">
        <f>VLOOKUP(C2210,[15]Resumen!$C$1:$J$65536,8,0)</f>
        <v>1 Poste autosoportable de acero (19/2700) de suspensión (25°) Tipo SU11-19</v>
      </c>
      <c r="E2210" s="37" t="s">
        <v>2918</v>
      </c>
      <c r="F2210" s="38">
        <f t="shared" si="36"/>
        <v>0</v>
      </c>
      <c r="G2210" s="39">
        <f>VLOOKUP(C2210,'[16]Estructuras de Acero y Concreto'!$C$1:$L$65536,7,0)</f>
        <v>6808.6803944929716</v>
      </c>
      <c r="J2210" s="42">
        <f>VLOOKUP(C2210,'[16]Estructuras de Acero y Concreto'!$C$1:$L$65536,10,0)</f>
        <v>2468</v>
      </c>
    </row>
    <row r="2211" spans="1:10" x14ac:dyDescent="0.25">
      <c r="A2211" s="26"/>
      <c r="B2211" s="34">
        <f t="shared" si="37"/>
        <v>187</v>
      </c>
      <c r="C2211" s="48" t="s">
        <v>2211</v>
      </c>
      <c r="D2211" s="35" t="str">
        <f>VLOOKUP(C2211,[15]Resumen!$C$1:$J$65536,8,0)</f>
        <v>1 Poste autosoportable de acero (22/4300) de ángulo medio (50°) Tipo AU1-22</v>
      </c>
      <c r="E2211" s="37" t="s">
        <v>2918</v>
      </c>
      <c r="F2211" s="38">
        <f t="shared" si="36"/>
        <v>0</v>
      </c>
      <c r="G2211" s="39">
        <f>VLOOKUP(C2211,'[16]Estructuras de Acero y Concreto'!$C$1:$L$65536,7,0)</f>
        <v>10626.838281842354</v>
      </c>
      <c r="J2211" s="42">
        <f>VLOOKUP(C2211,'[16]Estructuras de Acero y Concreto'!$C$1:$L$65536,10,0)</f>
        <v>3852</v>
      </c>
    </row>
    <row r="2212" spans="1:10" x14ac:dyDescent="0.25">
      <c r="A2212" s="26"/>
      <c r="B2212" s="34">
        <f t="shared" si="37"/>
        <v>188</v>
      </c>
      <c r="C2212" s="48" t="s">
        <v>2212</v>
      </c>
      <c r="D2212" s="35" t="str">
        <f>VLOOKUP(C2212,[15]Resumen!$C$1:$J$65536,8,0)</f>
        <v>1 Poste autosoportable de acero (22/6250) de ángulo mayor y terminal (90°) Tipo ATU1-22</v>
      </c>
      <c r="E2212" s="37" t="s">
        <v>2918</v>
      </c>
      <c r="F2212" s="38">
        <f t="shared" si="36"/>
        <v>0</v>
      </c>
      <c r="G2212" s="39">
        <f>VLOOKUP(C2212,'[16]Estructuras de Acero y Concreto'!$C$1:$L$65536,7,0)</f>
        <v>13589.772942979083</v>
      </c>
      <c r="J2212" s="42">
        <f>VLOOKUP(C2212,'[16]Estructuras de Acero y Concreto'!$C$1:$L$65536,10,0)</f>
        <v>4926</v>
      </c>
    </row>
    <row r="2213" spans="1:10" x14ac:dyDescent="0.25">
      <c r="A2213" s="26"/>
      <c r="B2213" s="34">
        <f t="shared" si="37"/>
        <v>189</v>
      </c>
      <c r="C2213" s="48" t="s">
        <v>2213</v>
      </c>
      <c r="D2213" s="35" t="str">
        <f>VLOOKUP(C2213,[15]Resumen!$C$1:$J$65536,8,0)</f>
        <v>1 Poste de concreto (18/600) de suspensión (2°) Tipo SU1-18</v>
      </c>
      <c r="E2213" s="37" t="s">
        <v>2918</v>
      </c>
      <c r="F2213" s="38">
        <f t="shared" si="36"/>
        <v>1</v>
      </c>
      <c r="G2213" s="39">
        <f>VLOOKUP(C2213,'[16]Estructuras de Acero y Concreto'!$C$1:$L$65536,7,0)</f>
        <v>2365.409678388939</v>
      </c>
      <c r="J2213" s="42">
        <f>VLOOKUP(C2213,'[16]Estructuras de Acero y Concreto'!$C$1:$L$65536,10,0)</f>
        <v>3850</v>
      </c>
    </row>
    <row r="2214" spans="1:10" x14ac:dyDescent="0.25">
      <c r="A2214" s="26"/>
      <c r="B2214" s="34">
        <f t="shared" si="37"/>
        <v>190</v>
      </c>
      <c r="C2214" s="48" t="s">
        <v>2214</v>
      </c>
      <c r="D2214" s="35" t="str">
        <f>VLOOKUP(C2214,[15]Resumen!$C$1:$J$65536,8,0)</f>
        <v>1 Poste autosoportable de acero (17/2300) de suspensión (25°) Tipo SU11-17</v>
      </c>
      <c r="E2214" s="37" t="s">
        <v>2918</v>
      </c>
      <c r="F2214" s="38">
        <f t="shared" si="36"/>
        <v>0</v>
      </c>
      <c r="G2214" s="39">
        <f>VLOOKUP(C2214,'[16]Estructuras de Acero y Concreto'!$C$1:$L$65536,7,0)</f>
        <v>5481.7050015630202</v>
      </c>
      <c r="J2214" s="42">
        <f>VLOOKUP(C2214,'[16]Estructuras de Acero y Concreto'!$C$1:$L$65536,10,0)</f>
        <v>1987</v>
      </c>
    </row>
    <row r="2215" spans="1:10" x14ac:dyDescent="0.25">
      <c r="A2215" s="26"/>
      <c r="B2215" s="34">
        <f t="shared" si="37"/>
        <v>191</v>
      </c>
      <c r="C2215" s="48" t="s">
        <v>2215</v>
      </c>
      <c r="D2215" s="35" t="str">
        <f>VLOOKUP(C2215,[15]Resumen!$C$1:$J$65536,8,0)</f>
        <v>1 Poste autosoportable de acero (18/3950) de ángulo medio (50°) Tipo AU1-18</v>
      </c>
      <c r="E2215" s="37" t="s">
        <v>2918</v>
      </c>
      <c r="F2215" s="38">
        <f t="shared" si="36"/>
        <v>0</v>
      </c>
      <c r="G2215" s="39">
        <f>VLOOKUP(C2215,'[16]Estructuras de Acero y Concreto'!$C$1:$L$65536,7,0)</f>
        <v>8254.2835252524201</v>
      </c>
      <c r="J2215" s="42">
        <f>VLOOKUP(C2215,'[16]Estructuras de Acero y Concreto'!$C$1:$L$65536,10,0)</f>
        <v>2992</v>
      </c>
    </row>
    <row r="2216" spans="1:10" x14ac:dyDescent="0.25">
      <c r="A2216" s="26"/>
      <c r="B2216" s="34">
        <f t="shared" si="37"/>
        <v>192</v>
      </c>
      <c r="C2216" s="48" t="s">
        <v>2216</v>
      </c>
      <c r="D2216" s="35" t="str">
        <f>VLOOKUP(C2216,[15]Resumen!$C$1:$J$65536,8,0)</f>
        <v>1 Poste autosoportable de acero (18/6300) de ángulo mayor y terminal (90°) Tipo ATU1-18</v>
      </c>
      <c r="E2216" s="37" t="s">
        <v>2918</v>
      </c>
      <c r="F2216" s="38">
        <f t="shared" si="36"/>
        <v>0</v>
      </c>
      <c r="G2216" s="39">
        <f>VLOOKUP(C2216,'[16]Estructuras de Acero y Concreto'!$C$1:$L$65536,7,0)</f>
        <v>11181.353986580232</v>
      </c>
      <c r="J2216" s="42">
        <f>VLOOKUP(C2216,'[16]Estructuras de Acero y Concreto'!$C$1:$L$65536,10,0)</f>
        <v>4053</v>
      </c>
    </row>
    <row r="2217" spans="1:10" x14ac:dyDescent="0.25">
      <c r="A2217" s="26"/>
      <c r="B2217" s="34">
        <f t="shared" si="37"/>
        <v>193</v>
      </c>
      <c r="C2217" s="48" t="s">
        <v>2217</v>
      </c>
      <c r="D2217" s="35" t="str">
        <f>VLOOKUP(C2217,[15]Resumen!$C$1:$J$65536,8,0)</f>
        <v>1 Poste de concreto (18/600) de suspensión (2°) Tipo SU1-18</v>
      </c>
      <c r="E2217" s="37" t="s">
        <v>2918</v>
      </c>
      <c r="F2217" s="38">
        <f t="shared" ref="F2217:F2280" si="38">IF(MID(C2217,1,2)="EA",0,1)</f>
        <v>1</v>
      </c>
      <c r="G2217" s="39">
        <f>VLOOKUP(C2217,'[16]Estructuras de Acero y Concreto'!$C$1:$L$65536,7,0)</f>
        <v>2365.409678388939</v>
      </c>
      <c r="J2217" s="42">
        <f>VLOOKUP(C2217,'[16]Estructuras de Acero y Concreto'!$C$1:$L$65536,10,0)</f>
        <v>3850</v>
      </c>
    </row>
    <row r="2218" spans="1:10" x14ac:dyDescent="0.25">
      <c r="A2218" s="26"/>
      <c r="B2218" s="34">
        <f t="shared" si="37"/>
        <v>194</v>
      </c>
      <c r="C2218" s="48" t="s">
        <v>2218</v>
      </c>
      <c r="D2218" s="35" t="str">
        <f>VLOOKUP(C2218,[15]Resumen!$C$1:$J$65536,8,0)</f>
        <v>1 Poste autosoportable de acero (17/2700) de suspensión (25°) Tipo SU11-17</v>
      </c>
      <c r="E2218" s="37" t="s">
        <v>2918</v>
      </c>
      <c r="F2218" s="38">
        <f t="shared" si="38"/>
        <v>0</v>
      </c>
      <c r="G2218" s="39">
        <f>VLOOKUP(C2218,'[16]Estructuras de Acero y Concreto'!$C$1:$L$65536,7,0)</f>
        <v>6085.8788291132478</v>
      </c>
      <c r="J2218" s="42">
        <f>VLOOKUP(C2218,'[16]Estructuras de Acero y Concreto'!$C$1:$L$65536,10,0)</f>
        <v>2206</v>
      </c>
    </row>
    <row r="2219" spans="1:10" x14ac:dyDescent="0.25">
      <c r="A2219" s="26"/>
      <c r="B2219" s="34">
        <f t="shared" ref="B2219:B2282" si="39">1+B2218</f>
        <v>195</v>
      </c>
      <c r="C2219" s="48" t="s">
        <v>2219</v>
      </c>
      <c r="D2219" s="35" t="str">
        <f>VLOOKUP(C2219,[15]Resumen!$C$1:$J$65536,8,0)</f>
        <v>1 Poste autosoportable de acero (18/4700) de ángulo medio (50°) Tipo AU1-18</v>
      </c>
      <c r="E2219" s="37" t="s">
        <v>2918</v>
      </c>
      <c r="F2219" s="38">
        <f t="shared" si="38"/>
        <v>0</v>
      </c>
      <c r="G2219" s="39">
        <f>VLOOKUP(C2219,'[16]Estructuras de Acero y Concreto'!$C$1:$L$65536,7,0)</f>
        <v>9241.9284122979971</v>
      </c>
      <c r="J2219" s="42">
        <f>VLOOKUP(C2219,'[16]Estructuras de Acero y Concreto'!$C$1:$L$65536,10,0)</f>
        <v>3350</v>
      </c>
    </row>
    <row r="2220" spans="1:10" x14ac:dyDescent="0.25">
      <c r="A2220" s="26"/>
      <c r="B2220" s="34">
        <f t="shared" si="39"/>
        <v>196</v>
      </c>
      <c r="C2220" s="48" t="s">
        <v>2220</v>
      </c>
      <c r="D2220" s="35" t="str">
        <f>VLOOKUP(C2220,[15]Resumen!$C$1:$J$65536,8,0)</f>
        <v>1 Poste autosoportable de acero (18/7600) de ángulo mayor y terminal (90°) Tipo ATU1-18</v>
      </c>
      <c r="E2220" s="37" t="s">
        <v>2918</v>
      </c>
      <c r="F2220" s="38">
        <f t="shared" si="38"/>
        <v>0</v>
      </c>
      <c r="G2220" s="39">
        <f>VLOOKUP(C2220,'[16]Estructuras de Acero y Concreto'!$C$1:$L$65536,7,0)</f>
        <v>12632.474686541053</v>
      </c>
      <c r="J2220" s="42">
        <f>VLOOKUP(C2220,'[16]Estructuras de Acero y Concreto'!$C$1:$L$65536,10,0)</f>
        <v>4579</v>
      </c>
    </row>
    <row r="2221" spans="1:10" x14ac:dyDescent="0.25">
      <c r="A2221" s="26"/>
      <c r="B2221" s="34">
        <f t="shared" si="39"/>
        <v>197</v>
      </c>
      <c r="C2221" s="48" t="s">
        <v>2221</v>
      </c>
      <c r="D2221" s="35" t="str">
        <f>VLOOKUP(C2221,[15]Resumen!$C$1:$J$65536,8,0)</f>
        <v>1 Poste de concreto (18/700) de suspensión (2°) Tipo SU1-18</v>
      </c>
      <c r="E2221" s="37" t="s">
        <v>2918</v>
      </c>
      <c r="F2221" s="38">
        <f t="shared" si="38"/>
        <v>1</v>
      </c>
      <c r="G2221" s="39">
        <f>VLOOKUP(C2221,'[16]Estructuras de Acero y Concreto'!$C$1:$L$65536,7,0)</f>
        <v>2388.7632888571238</v>
      </c>
      <c r="J2221" s="42">
        <f>VLOOKUP(C2221,'[16]Estructuras de Acero y Concreto'!$C$1:$L$65536,10,0)</f>
        <v>3903</v>
      </c>
    </row>
    <row r="2222" spans="1:10" x14ac:dyDescent="0.25">
      <c r="A2222" s="26"/>
      <c r="B2222" s="34">
        <f t="shared" si="39"/>
        <v>198</v>
      </c>
      <c r="C2222" s="48" t="s">
        <v>2222</v>
      </c>
      <c r="D2222" s="35" t="str">
        <f>VLOOKUP(C2222,[15]Resumen!$C$1:$J$65536,8,0)</f>
        <v>1 Poste autosoportable de acero (17/3500) de suspensión (25°) Tipo SU11-17</v>
      </c>
      <c r="E2222" s="37" t="s">
        <v>2918</v>
      </c>
      <c r="F2222" s="38">
        <f t="shared" si="38"/>
        <v>0</v>
      </c>
      <c r="G2222" s="39">
        <f>VLOOKUP(C2222,'[16]Estructuras de Acero y Concreto'!$C$1:$L$65536,7,0)</f>
        <v>7203.1865923910655</v>
      </c>
      <c r="J2222" s="42">
        <f>VLOOKUP(C2222,'[16]Estructuras de Acero y Concreto'!$C$1:$L$65536,10,0)</f>
        <v>2611</v>
      </c>
    </row>
    <row r="2223" spans="1:10" x14ac:dyDescent="0.25">
      <c r="A2223" s="26"/>
      <c r="B2223" s="34">
        <f t="shared" si="39"/>
        <v>199</v>
      </c>
      <c r="C2223" s="48" t="s">
        <v>2223</v>
      </c>
      <c r="D2223" s="35" t="str">
        <f>VLOOKUP(C2223,[15]Resumen!$C$1:$J$65536,8,0)</f>
        <v>1 Poste autosoportable de acero (18/6100) de ángulo medio (50°) Tipo AU1-18</v>
      </c>
      <c r="E2223" s="37" t="s">
        <v>2918</v>
      </c>
      <c r="F2223" s="38">
        <f t="shared" si="38"/>
        <v>0</v>
      </c>
      <c r="G2223" s="39">
        <f>VLOOKUP(C2223,'[16]Estructuras de Acero y Concreto'!$C$1:$L$65536,7,0)</f>
        <v>10949.616080122611</v>
      </c>
      <c r="J2223" s="42">
        <f>VLOOKUP(C2223,'[16]Estructuras de Acero y Concreto'!$C$1:$L$65536,10,0)</f>
        <v>3969</v>
      </c>
    </row>
    <row r="2224" spans="1:10" x14ac:dyDescent="0.25">
      <c r="A2224" s="26"/>
      <c r="B2224" s="34">
        <f t="shared" si="39"/>
        <v>200</v>
      </c>
      <c r="C2224" s="48" t="s">
        <v>2224</v>
      </c>
      <c r="D2224" s="35" t="str">
        <f>VLOOKUP(C2224,[15]Resumen!$C$1:$J$65536,8,0)</f>
        <v>1 Poste autosoportable de acero (18/9900) de ángulo mayor y terminal (90°) Tipo ATU1-18</v>
      </c>
      <c r="E2224" s="37" t="s">
        <v>2918</v>
      </c>
      <c r="F2224" s="38">
        <f t="shared" si="38"/>
        <v>0</v>
      </c>
      <c r="G2224" s="39">
        <f>VLOOKUP(C2224,'[16]Estructuras de Acero y Concreto'!$C$1:$L$65536,7,0)</f>
        <v>14999.511873929614</v>
      </c>
      <c r="J2224" s="42">
        <f>VLOOKUP(C2224,'[16]Estructuras de Acero y Concreto'!$C$1:$L$65536,10,0)</f>
        <v>5437</v>
      </c>
    </row>
    <row r="2225" spans="1:10" x14ac:dyDescent="0.25">
      <c r="A2225" s="26"/>
      <c r="B2225" s="34">
        <f t="shared" si="39"/>
        <v>201</v>
      </c>
      <c r="C2225" s="48" t="s">
        <v>2225</v>
      </c>
      <c r="D2225" s="35" t="str">
        <f>VLOOKUP(C2225,[15]Resumen!$C$1:$J$65536,8,0)</f>
        <v>1 Poste de concreto (18/500) de suspensión (2°) Tipo SU2-18</v>
      </c>
      <c r="E2225" s="37" t="s">
        <v>2918</v>
      </c>
      <c r="F2225" s="38">
        <f t="shared" si="38"/>
        <v>1</v>
      </c>
      <c r="G2225" s="39">
        <f>VLOOKUP(C2225,'[16]Estructuras de Acero y Concreto'!$C$1:$L$65536,7,0)</f>
        <v>2351.8381462678058</v>
      </c>
      <c r="J2225" s="42">
        <f>VLOOKUP(C2225,'[16]Estructuras de Acero y Concreto'!$C$1:$L$65536,10,0)</f>
        <v>3819.2</v>
      </c>
    </row>
    <row r="2226" spans="1:10" x14ac:dyDescent="0.25">
      <c r="A2226" s="26"/>
      <c r="B2226" s="34">
        <f t="shared" si="39"/>
        <v>202</v>
      </c>
      <c r="C2226" s="48" t="s">
        <v>2226</v>
      </c>
      <c r="D2226" s="35" t="str">
        <f>VLOOKUP(C2226,[15]Resumen!$C$1:$J$65536,8,0)</f>
        <v>1 Poste autosoportable de acero (18/1550) de suspensión (25°) Tipo SU21-18</v>
      </c>
      <c r="E2226" s="37" t="s">
        <v>2918</v>
      </c>
      <c r="F2226" s="38">
        <f t="shared" si="38"/>
        <v>0</v>
      </c>
      <c r="G2226" s="39">
        <f>VLOOKUP(C2226,'[16]Estructuras de Acero y Concreto'!$C$1:$L$65536,7,0)</f>
        <v>4494.0601145174433</v>
      </c>
      <c r="J2226" s="42">
        <f>VLOOKUP(C2226,'[16]Estructuras de Acero y Concreto'!$C$1:$L$65536,10,0)</f>
        <v>1629</v>
      </c>
    </row>
    <row r="2227" spans="1:10" x14ac:dyDescent="0.25">
      <c r="A2227" s="26"/>
      <c r="B2227" s="34">
        <f t="shared" si="39"/>
        <v>203</v>
      </c>
      <c r="C2227" s="48" t="s">
        <v>2227</v>
      </c>
      <c r="D2227" s="35" t="str">
        <f>VLOOKUP(C2227,[15]Resumen!$C$1:$J$65536,8,0)</f>
        <v>2 Postes autosoportables de acero (18/1400) de ángulo medio (50°) Tipo AU2-18</v>
      </c>
      <c r="E2227" s="37" t="s">
        <v>2918</v>
      </c>
      <c r="F2227" s="38">
        <f t="shared" si="38"/>
        <v>0</v>
      </c>
      <c r="G2227" s="39">
        <f>VLOOKUP(C2227,'[16]Estructuras de Acero y Concreto'!$C$1:$L$65536,7,0)</f>
        <v>8414.2930320922042</v>
      </c>
      <c r="J2227" s="42">
        <f>VLOOKUP(C2227,'[16]Estructuras de Acero y Concreto'!$C$1:$L$65536,10,0)</f>
        <v>3050</v>
      </c>
    </row>
    <row r="2228" spans="1:10" x14ac:dyDescent="0.25">
      <c r="A2228" s="26"/>
      <c r="B2228" s="34">
        <f t="shared" si="39"/>
        <v>204</v>
      </c>
      <c r="C2228" s="48" t="s">
        <v>2228</v>
      </c>
      <c r="D2228" s="35" t="str">
        <f>VLOOKUP(C2228,[15]Resumen!$C$1:$J$65536,8,0)</f>
        <v>2 Postes autosoportables de acero (17/2150) de ángulo mayor y terminal (90°) Tipo ATU2-17</v>
      </c>
      <c r="E2228" s="37" t="s">
        <v>2918</v>
      </c>
      <c r="F2228" s="38">
        <f t="shared" si="38"/>
        <v>0</v>
      </c>
      <c r="G2228" s="39">
        <f>VLOOKUP(C2228,'[16]Estructuras de Acero y Concreto'!$C$1:$L$65536,7,0)</f>
        <v>10494.416621009426</v>
      </c>
      <c r="J2228" s="42">
        <f>VLOOKUP(C2228,'[16]Estructuras de Acero y Concreto'!$C$1:$L$65536,10,0)</f>
        <v>3804</v>
      </c>
    </row>
    <row r="2229" spans="1:10" x14ac:dyDescent="0.25">
      <c r="A2229" s="26"/>
      <c r="B2229" s="34">
        <f t="shared" si="39"/>
        <v>205</v>
      </c>
      <c r="C2229" s="48" t="s">
        <v>2229</v>
      </c>
      <c r="D2229" s="35" t="str">
        <f>VLOOKUP(C2229,[15]Resumen!$C$1:$J$65536,8,0)</f>
        <v>1 Poste de concreto (18/700) de suspensión (2°) Tipo SU2-18</v>
      </c>
      <c r="E2229" s="37" t="s">
        <v>2918</v>
      </c>
      <c r="F2229" s="38">
        <f t="shared" si="38"/>
        <v>1</v>
      </c>
      <c r="G2229" s="39">
        <f>VLOOKUP(C2229,'[16]Estructuras de Acero y Concreto'!$C$1:$L$65536,7,0)</f>
        <v>2388.7632888571238</v>
      </c>
      <c r="J2229" s="42">
        <f>VLOOKUP(C2229,'[16]Estructuras de Acero y Concreto'!$C$1:$L$65536,10,0)</f>
        <v>3903</v>
      </c>
    </row>
    <row r="2230" spans="1:10" x14ac:dyDescent="0.25">
      <c r="A2230" s="26"/>
      <c r="B2230" s="34">
        <f t="shared" si="39"/>
        <v>206</v>
      </c>
      <c r="C2230" s="48" t="s">
        <v>2230</v>
      </c>
      <c r="D2230" s="35" t="str">
        <f>VLOOKUP(C2230,[15]Resumen!$C$1:$J$65536,8,0)</f>
        <v>1 Poste autosoportable de acero (18/2400) de suspensión (25°) Tipo SU21-18</v>
      </c>
      <c r="E2230" s="37" t="s">
        <v>2918</v>
      </c>
      <c r="F2230" s="38">
        <f t="shared" si="38"/>
        <v>0</v>
      </c>
      <c r="G2230" s="39">
        <f>VLOOKUP(C2230,'[16]Estructuras de Acero y Concreto'!$C$1:$L$65536,7,0)</f>
        <v>5970.009875884437</v>
      </c>
      <c r="J2230" s="42">
        <f>VLOOKUP(C2230,'[16]Estructuras de Acero y Concreto'!$C$1:$L$65536,10,0)</f>
        <v>2164</v>
      </c>
    </row>
    <row r="2231" spans="1:10" x14ac:dyDescent="0.25">
      <c r="A2231" s="26"/>
      <c r="B2231" s="34">
        <f t="shared" si="39"/>
        <v>207</v>
      </c>
      <c r="C2231" s="48" t="s">
        <v>2231</v>
      </c>
      <c r="D2231" s="35" t="str">
        <f>VLOOKUP(C2231,[15]Resumen!$C$1:$J$65536,8,0)</f>
        <v>2 Postes autosoportables de acero (18/2150) de ángulo medio (50°) Tipo AU2-18</v>
      </c>
      <c r="E2231" s="37" t="s">
        <v>2918</v>
      </c>
      <c r="F2231" s="38">
        <f t="shared" si="38"/>
        <v>0</v>
      </c>
      <c r="G2231" s="39">
        <f>VLOOKUP(C2231,'[16]Estructuras de Acero y Concreto'!$C$1:$L$65536,7,0)</f>
        <v>11117.901940764456</v>
      </c>
      <c r="J2231" s="42">
        <f>VLOOKUP(C2231,'[16]Estructuras de Acero y Concreto'!$C$1:$L$65536,10,0)</f>
        <v>4030</v>
      </c>
    </row>
    <row r="2232" spans="1:10" x14ac:dyDescent="0.25">
      <c r="A2232" s="26"/>
      <c r="B2232" s="34">
        <f t="shared" si="39"/>
        <v>208</v>
      </c>
      <c r="C2232" s="48" t="s">
        <v>2232</v>
      </c>
      <c r="D2232" s="35" t="str">
        <f>VLOOKUP(C2232,[15]Resumen!$C$1:$J$65536,8,0)</f>
        <v>2 Postes autosoportables de acero (17/3400) de ángulo mayor y terminal (90°) Tipo ATU2-17</v>
      </c>
      <c r="E2232" s="37" t="s">
        <v>2918</v>
      </c>
      <c r="F2232" s="38">
        <f t="shared" si="38"/>
        <v>0</v>
      </c>
      <c r="G2232" s="39">
        <f>VLOOKUP(C2232,'[16]Estructuras de Acero y Concreto'!$C$1:$L$65536,7,0)</f>
        <v>14136.012293914906</v>
      </c>
      <c r="J2232" s="42">
        <f>VLOOKUP(C2232,'[16]Estructuras de Acero y Concreto'!$C$1:$L$65536,10,0)</f>
        <v>5124</v>
      </c>
    </row>
    <row r="2233" spans="1:10" x14ac:dyDescent="0.25">
      <c r="A2233" s="26"/>
      <c r="B2233" s="34">
        <f t="shared" si="39"/>
        <v>209</v>
      </c>
      <c r="C2233" s="48" t="s">
        <v>2233</v>
      </c>
      <c r="D2233" s="35" t="str">
        <f>VLOOKUP(C2233,[15]Resumen!$C$1:$J$65536,8,0)</f>
        <v>1 Poste de concreto (25/3400) de suspensión (2°) Tipo SU2-25</v>
      </c>
      <c r="E2233" s="37" t="s">
        <v>2918</v>
      </c>
      <c r="F2233" s="38">
        <f t="shared" si="38"/>
        <v>1</v>
      </c>
      <c r="G2233" s="39">
        <f>VLOOKUP(C2233,'[16]Estructuras de Acero y Concreto'!$C$1:$L$65536,7,0)</f>
        <v>4127.5056833374247</v>
      </c>
      <c r="J2233" s="42">
        <f>VLOOKUP(C2233,'[16]Estructuras de Acero y Concreto'!$C$1:$L$65536,10,0)</f>
        <v>7849</v>
      </c>
    </row>
    <row r="2234" spans="1:10" x14ac:dyDescent="0.25">
      <c r="A2234" s="26"/>
      <c r="B2234" s="34">
        <f t="shared" si="39"/>
        <v>210</v>
      </c>
      <c r="C2234" s="48" t="s">
        <v>2234</v>
      </c>
      <c r="D2234" s="35" t="str">
        <f>VLOOKUP(C2234,[15]Resumen!$C$1:$J$65536,8,0)</f>
        <v>1 Poste autosoportable de acero (21/5850) de suspensión (25°) Tipo SU21-21</v>
      </c>
      <c r="E2234" s="37" t="s">
        <v>2918</v>
      </c>
      <c r="F2234" s="38">
        <f t="shared" si="38"/>
        <v>0</v>
      </c>
      <c r="G2234" s="39">
        <f>VLOOKUP(C2234,'[16]Estructuras de Acero y Concreto'!$C$1:$L$65536,7,0)</f>
        <v>12417.289487687547</v>
      </c>
      <c r="J2234" s="42">
        <f>VLOOKUP(C2234,'[16]Estructuras de Acero y Concreto'!$C$1:$L$65536,10,0)</f>
        <v>4501</v>
      </c>
    </row>
    <row r="2235" spans="1:10" x14ac:dyDescent="0.25">
      <c r="A2235" s="26"/>
      <c r="B2235" s="34">
        <f t="shared" si="39"/>
        <v>211</v>
      </c>
      <c r="C2235" s="48" t="s">
        <v>2235</v>
      </c>
      <c r="D2235" s="35" t="str">
        <f>VLOOKUP(C2235,[15]Resumen!$C$1:$J$65536,8,0)</f>
        <v>2 Postes autosoportables de acero (22/4500) de ángulo medio (50°) Tipo AU2-22</v>
      </c>
      <c r="E2235" s="37" t="s">
        <v>2918</v>
      </c>
      <c r="F2235" s="38">
        <f t="shared" si="38"/>
        <v>0</v>
      </c>
      <c r="G2235" s="39">
        <f>VLOOKUP(C2235,'[16]Estructuras de Acero y Concreto'!$C$1:$L$65536,7,0)</f>
        <v>21860.60917583562</v>
      </c>
      <c r="J2235" s="42">
        <f>VLOOKUP(C2235,'[16]Estructuras de Acero y Concreto'!$C$1:$L$65536,10,0)</f>
        <v>7924</v>
      </c>
    </row>
    <row r="2236" spans="1:10" x14ac:dyDescent="0.25">
      <c r="A2236" s="26"/>
      <c r="B2236" s="34">
        <f t="shared" si="39"/>
        <v>212</v>
      </c>
      <c r="C2236" s="48" t="s">
        <v>2236</v>
      </c>
      <c r="D2236" s="35" t="str">
        <f>VLOOKUP(C2236,[15]Resumen!$C$1:$J$65536,8,0)</f>
        <v>2 Postes autosoportables de acero (22/6550) de ángulo mayor y terminal (90°) Tipo ATU2-22</v>
      </c>
      <c r="E2236" s="37" t="s">
        <v>2918</v>
      </c>
      <c r="F2236" s="38">
        <f t="shared" si="38"/>
        <v>0</v>
      </c>
      <c r="G2236" s="39">
        <f>VLOOKUP(C2236,'[16]Estructuras de Acero y Concreto'!$C$1:$L$65536,7,0)</f>
        <v>27952.005574150236</v>
      </c>
      <c r="J2236" s="42">
        <f>VLOOKUP(C2236,'[16]Estructuras de Acero y Concreto'!$C$1:$L$65536,10,0)</f>
        <v>10132</v>
      </c>
    </row>
    <row r="2237" spans="1:10" x14ac:dyDescent="0.25">
      <c r="A2237" s="26"/>
      <c r="B2237" s="34">
        <f t="shared" si="39"/>
        <v>213</v>
      </c>
      <c r="C2237" s="48" t="s">
        <v>2237</v>
      </c>
      <c r="D2237" s="35" t="str">
        <f>VLOOKUP(C2237,[15]Resumen!$C$1:$J$65536,8,0)</f>
        <v>1 Poste de concreto (18/1000) de suspensión (2°) Tipo SU2-18</v>
      </c>
      <c r="E2237" s="37" t="s">
        <v>2918</v>
      </c>
      <c r="F2237" s="38">
        <f t="shared" si="38"/>
        <v>1</v>
      </c>
      <c r="G2237" s="39">
        <f>VLOOKUP(C2237,'[16]Estructuras de Acero y Concreto'!$C$1:$L$65536,7,0)</f>
        <v>2485.7204293744689</v>
      </c>
      <c r="J2237" s="42">
        <f>VLOOKUP(C2237,'[16]Estructuras de Acero y Concreto'!$C$1:$L$65536,10,0)</f>
        <v>4123.04</v>
      </c>
    </row>
    <row r="2238" spans="1:10" x14ac:dyDescent="0.25">
      <c r="A2238" s="26"/>
      <c r="B2238" s="34">
        <f t="shared" si="39"/>
        <v>214</v>
      </c>
      <c r="C2238" s="48" t="s">
        <v>2238</v>
      </c>
      <c r="D2238" s="35" t="str">
        <f>VLOOKUP(C2238,[15]Resumen!$C$1:$J$65536,8,0)</f>
        <v>1 Poste autosoportable de acero (18/4300) de suspensión (25°) Tipo SU21-18</v>
      </c>
      <c r="E2238" s="37" t="s">
        <v>2918</v>
      </c>
      <c r="F2238" s="38">
        <f t="shared" si="38"/>
        <v>0</v>
      </c>
      <c r="G2238" s="39">
        <f>VLOOKUP(C2238,'[16]Estructuras de Acero y Concreto'!$C$1:$L$65536,7,0)</f>
        <v>8723.2769073690342</v>
      </c>
      <c r="J2238" s="42">
        <f>VLOOKUP(C2238,'[16]Estructuras de Acero y Concreto'!$C$1:$L$65536,10,0)</f>
        <v>3162</v>
      </c>
    </row>
    <row r="2239" spans="1:10" x14ac:dyDescent="0.25">
      <c r="A2239" s="26"/>
      <c r="B2239" s="34">
        <f t="shared" si="39"/>
        <v>215</v>
      </c>
      <c r="C2239" s="48" t="s">
        <v>2239</v>
      </c>
      <c r="D2239" s="35" t="str">
        <f>VLOOKUP(C2239,[15]Resumen!$C$1:$J$65536,8,0)</f>
        <v>2 Postes autosoportables de acero (18/3950) de ángulo medio (50°) Tipo AU2-18</v>
      </c>
      <c r="E2239" s="37" t="s">
        <v>2918</v>
      </c>
      <c r="F2239" s="38">
        <f t="shared" si="38"/>
        <v>0</v>
      </c>
      <c r="G2239" s="39">
        <f>VLOOKUP(C2239,'[16]Estructuras de Acero y Concreto'!$C$1:$L$65536,7,0)</f>
        <v>16508.56705050484</v>
      </c>
      <c r="J2239" s="42">
        <f>VLOOKUP(C2239,'[16]Estructuras de Acero y Concreto'!$C$1:$L$65536,10,0)</f>
        <v>5984</v>
      </c>
    </row>
    <row r="2240" spans="1:10" x14ac:dyDescent="0.25">
      <c r="A2240" s="26"/>
      <c r="B2240" s="34">
        <f t="shared" si="39"/>
        <v>216</v>
      </c>
      <c r="C2240" s="48" t="s">
        <v>2240</v>
      </c>
      <c r="D2240" s="35" t="str">
        <f>VLOOKUP(C2240,[15]Resumen!$C$1:$J$65536,8,0)</f>
        <v>2 Postes autosoportables de acero (18/6300) de ángulo mayor y terminal (90°) Tipo ATU2-18</v>
      </c>
      <c r="E2240" s="37" t="s">
        <v>2918</v>
      </c>
      <c r="F2240" s="38">
        <f t="shared" si="38"/>
        <v>0</v>
      </c>
      <c r="G2240" s="39">
        <f>VLOOKUP(C2240,'[16]Estructuras de Acero y Concreto'!$C$1:$L$65536,7,0)</f>
        <v>22362.707973160464</v>
      </c>
      <c r="J2240" s="42">
        <f>VLOOKUP(C2240,'[16]Estructuras de Acero y Concreto'!$C$1:$L$65536,10,0)</f>
        <v>8106</v>
      </c>
    </row>
    <row r="2241" spans="1:10" x14ac:dyDescent="0.25">
      <c r="A2241" s="26"/>
      <c r="B2241" s="34">
        <f t="shared" si="39"/>
        <v>217</v>
      </c>
      <c r="C2241" s="48" t="s">
        <v>2241</v>
      </c>
      <c r="D2241" s="35" t="str">
        <f>VLOOKUP(C2241,[15]Resumen!$C$1:$J$65536,8,0)</f>
        <v>1 Poste de concreto (19/1100) de suspensión (2°) Tipo SU2-19</v>
      </c>
      <c r="E2241" s="37" t="s">
        <v>2918</v>
      </c>
      <c r="F2241" s="38">
        <f t="shared" si="38"/>
        <v>1</v>
      </c>
      <c r="G2241" s="39">
        <f>VLOOKUP(C2241,'[16]Estructuras de Acero y Concreto'!$C$1:$L$65536,7,0)</f>
        <v>2659.9402775418735</v>
      </c>
      <c r="J2241" s="42">
        <f>VLOOKUP(C2241,'[16]Estructuras de Acero y Concreto'!$C$1:$L$65536,10,0)</f>
        <v>4518.424343909126</v>
      </c>
    </row>
    <row r="2242" spans="1:10" x14ac:dyDescent="0.25">
      <c r="A2242" s="26"/>
      <c r="B2242" s="34">
        <f t="shared" si="39"/>
        <v>218</v>
      </c>
      <c r="C2242" s="48" t="s">
        <v>2242</v>
      </c>
      <c r="D2242" s="35" t="str">
        <f>VLOOKUP(C2242,[15]Resumen!$C$1:$J$65536,8,0)</f>
        <v>1 Poste autosoportable de acero (18/5100) de suspensión (25°) Tipo SU21-18</v>
      </c>
      <c r="E2242" s="37" t="s">
        <v>2918</v>
      </c>
      <c r="F2242" s="38">
        <f t="shared" si="38"/>
        <v>0</v>
      </c>
      <c r="G2242" s="39">
        <f>VLOOKUP(C2242,'[16]Estructuras de Acero y Concreto'!$C$1:$L$65536,7,0)</f>
        <v>9746.7859942235282</v>
      </c>
      <c r="J2242" s="42">
        <f>VLOOKUP(C2242,'[16]Estructuras de Acero y Concreto'!$C$1:$L$65536,10,0)</f>
        <v>3533</v>
      </c>
    </row>
    <row r="2243" spans="1:10" x14ac:dyDescent="0.25">
      <c r="A2243" s="26"/>
      <c r="B2243" s="34">
        <f t="shared" si="39"/>
        <v>219</v>
      </c>
      <c r="C2243" s="48" t="s">
        <v>2243</v>
      </c>
      <c r="D2243" s="35" t="str">
        <f>VLOOKUP(C2243,[15]Resumen!$C$1:$J$65536,8,0)</f>
        <v>2 Postes autosoportables de acero (18/4700) de ángulo medio (50°) Tipo AU2-18</v>
      </c>
      <c r="E2243" s="37" t="s">
        <v>2918</v>
      </c>
      <c r="F2243" s="38">
        <f t="shared" si="38"/>
        <v>0</v>
      </c>
      <c r="G2243" s="39">
        <f>VLOOKUP(C2243,'[16]Estructuras de Acero y Concreto'!$C$1:$L$65536,7,0)</f>
        <v>18483.856824595994</v>
      </c>
      <c r="J2243" s="42">
        <f>VLOOKUP(C2243,'[16]Estructuras de Acero y Concreto'!$C$1:$L$65536,10,0)</f>
        <v>6700</v>
      </c>
    </row>
    <row r="2244" spans="1:10" x14ac:dyDescent="0.25">
      <c r="A2244" s="26"/>
      <c r="B2244" s="34">
        <f t="shared" si="39"/>
        <v>220</v>
      </c>
      <c r="C2244" s="48" t="s">
        <v>2244</v>
      </c>
      <c r="D2244" s="35" t="str">
        <f>VLOOKUP(C2244,[15]Resumen!$C$1:$J$65536,8,0)</f>
        <v>2 Postes autosoportables de acero (18/7600) de ángulo mayor y terminal (90°) Tipo ATU2-18</v>
      </c>
      <c r="E2244" s="37" t="s">
        <v>2918</v>
      </c>
      <c r="F2244" s="38">
        <f t="shared" si="38"/>
        <v>0</v>
      </c>
      <c r="G2244" s="39">
        <f>VLOOKUP(C2244,'[16]Estructuras de Acero y Concreto'!$C$1:$L$65536,7,0)</f>
        <v>25264.949373082105</v>
      </c>
      <c r="J2244" s="42">
        <f>VLOOKUP(C2244,'[16]Estructuras de Acero y Concreto'!$C$1:$L$65536,10,0)</f>
        <v>9158</v>
      </c>
    </row>
    <row r="2245" spans="1:10" x14ac:dyDescent="0.25">
      <c r="A2245" s="26"/>
      <c r="B2245" s="34">
        <f t="shared" si="39"/>
        <v>221</v>
      </c>
      <c r="C2245" s="48" t="s">
        <v>2245</v>
      </c>
      <c r="D2245" s="35" t="str">
        <f>VLOOKUP(C2245,[15]Resumen!$C$1:$J$65536,8,0)</f>
        <v>1 Poste de concreto (18/1300) de suspensión (2°) Tipo SU2-18</v>
      </c>
      <c r="E2245" s="37" t="s">
        <v>2918</v>
      </c>
      <c r="F2245" s="38">
        <f t="shared" si="38"/>
        <v>1</v>
      </c>
      <c r="G2245" s="39">
        <f>VLOOKUP(C2245,'[16]Estructuras de Acero y Concreto'!$C$1:$L$65536,7,0)</f>
        <v>2576.0724638367565</v>
      </c>
      <c r="J2245" s="42">
        <f>VLOOKUP(C2245,'[16]Estructuras de Acero y Concreto'!$C$1:$L$65536,10,0)</f>
        <v>4328.09</v>
      </c>
    </row>
    <row r="2246" spans="1:10" x14ac:dyDescent="0.25">
      <c r="A2246" s="26"/>
      <c r="B2246" s="34">
        <f t="shared" si="39"/>
        <v>222</v>
      </c>
      <c r="C2246" s="48" t="s">
        <v>2246</v>
      </c>
      <c r="D2246" s="35" t="str">
        <f>VLOOKUP(C2246,[15]Resumen!$C$1:$J$65536,8,0)</f>
        <v>1 Poste autosoportable de acero (18/6600) de suspensión (25°) Tipo SU21-18</v>
      </c>
      <c r="E2246" s="37" t="s">
        <v>2918</v>
      </c>
      <c r="F2246" s="38">
        <f t="shared" si="38"/>
        <v>0</v>
      </c>
      <c r="G2246" s="39">
        <f>VLOOKUP(C2246,'[16]Estructuras de Acero y Concreto'!$C$1:$L$65536,7,0)</f>
        <v>11523.443277065293</v>
      </c>
      <c r="J2246" s="42">
        <f>VLOOKUP(C2246,'[16]Estructuras de Acero y Concreto'!$C$1:$L$65536,10,0)</f>
        <v>4177</v>
      </c>
    </row>
    <row r="2247" spans="1:10" x14ac:dyDescent="0.25">
      <c r="A2247" s="26"/>
      <c r="B2247" s="34">
        <f t="shared" si="39"/>
        <v>223</v>
      </c>
      <c r="C2247" s="48" t="s">
        <v>2247</v>
      </c>
      <c r="D2247" s="35" t="str">
        <f>VLOOKUP(C2247,[15]Resumen!$C$1:$J$65536,8,0)</f>
        <v>2 Postes autosoportables de acero (18/6100) de ángulo medio (50°) Tipo AU2-18</v>
      </c>
      <c r="E2247" s="37" t="s">
        <v>2918</v>
      </c>
      <c r="F2247" s="38">
        <f t="shared" si="38"/>
        <v>0</v>
      </c>
      <c r="G2247" s="39">
        <f>VLOOKUP(C2247,'[16]Estructuras de Acero y Concreto'!$C$1:$L$65536,7,0)</f>
        <v>21899.232160245221</v>
      </c>
      <c r="J2247" s="42">
        <f>VLOOKUP(C2247,'[16]Estructuras de Acero y Concreto'!$C$1:$L$65536,10,0)</f>
        <v>7938</v>
      </c>
    </row>
    <row r="2248" spans="1:10" x14ac:dyDescent="0.25">
      <c r="A2248" s="26"/>
      <c r="B2248" s="34">
        <f t="shared" si="39"/>
        <v>224</v>
      </c>
      <c r="C2248" s="48" t="s">
        <v>2248</v>
      </c>
      <c r="D2248" s="35" t="str">
        <f>VLOOKUP(C2248,[15]Resumen!$C$1:$J$65536,8,0)</f>
        <v>2 Postes autosoportables de acero (18/9900) de ángulo mayor y terminal (90°) Tipo ATU2-18</v>
      </c>
      <c r="E2248" s="37" t="s">
        <v>2918</v>
      </c>
      <c r="F2248" s="38">
        <f t="shared" si="38"/>
        <v>0</v>
      </c>
      <c r="G2248" s="39">
        <f>VLOOKUP(C2248,'[16]Estructuras de Acero y Concreto'!$C$1:$L$65536,7,0)</f>
        <v>29999.023747859228</v>
      </c>
      <c r="J2248" s="42">
        <f>VLOOKUP(C2248,'[16]Estructuras de Acero y Concreto'!$C$1:$L$65536,10,0)</f>
        <v>10874</v>
      </c>
    </row>
    <row r="2249" spans="1:10" x14ac:dyDescent="0.25">
      <c r="A2249" s="26"/>
      <c r="B2249" s="34">
        <f t="shared" si="39"/>
        <v>225</v>
      </c>
      <c r="C2249" s="48" t="s">
        <v>2249</v>
      </c>
      <c r="D2249" s="35" t="str">
        <f>VLOOKUP(C2249,[15]Resumen!$C$1:$J$65536,8,0)</f>
        <v>1 Poste de concreto (18/1400) de suspensión (2°) Tipo SU2-18</v>
      </c>
      <c r="E2249" s="37" t="s">
        <v>2918</v>
      </c>
      <c r="F2249" s="38">
        <f t="shared" si="38"/>
        <v>1</v>
      </c>
      <c r="G2249" s="39">
        <f>VLOOKUP(C2249,'[16]Estructuras de Acero y Concreto'!$C$1:$L$65536,7,0)</f>
        <v>2606.8281940871839</v>
      </c>
      <c r="J2249" s="42">
        <f>VLOOKUP(C2249,'[16]Estructuras de Acero y Concreto'!$C$1:$L$65536,10,0)</f>
        <v>4397.8887878787882</v>
      </c>
    </row>
    <row r="2250" spans="1:10" x14ac:dyDescent="0.25">
      <c r="A2250" s="26"/>
      <c r="B2250" s="34">
        <f t="shared" si="39"/>
        <v>226</v>
      </c>
      <c r="C2250" s="48" t="s">
        <v>2250</v>
      </c>
      <c r="D2250" s="35" t="str">
        <f>VLOOKUP(C2250,[15]Resumen!$C$1:$J$65536,8,0)</f>
        <v>1 Poste autosoportable de acero (18/7950) de suspensión (25°) Tipo SU21-18</v>
      </c>
      <c r="E2250" s="37" t="s">
        <v>2918</v>
      </c>
      <c r="F2250" s="38">
        <f t="shared" si="38"/>
        <v>0</v>
      </c>
      <c r="G2250" s="39">
        <f>VLOOKUP(C2250,'[16]Estructuras de Acero y Concreto'!$C$1:$L$65536,7,0)</f>
        <v>13007.669392234346</v>
      </c>
      <c r="J2250" s="42">
        <f>VLOOKUP(C2250,'[16]Estructuras de Acero y Concreto'!$C$1:$L$65536,10,0)</f>
        <v>4715</v>
      </c>
    </row>
    <row r="2251" spans="1:10" x14ac:dyDescent="0.25">
      <c r="A2251" s="26"/>
      <c r="B2251" s="34">
        <f t="shared" si="39"/>
        <v>227</v>
      </c>
      <c r="C2251" s="48" t="s">
        <v>2251</v>
      </c>
      <c r="D2251" s="35" t="str">
        <f>VLOOKUP(C2251,[15]Resumen!$C$1:$J$65536,8,0)</f>
        <v>2 Postes autosoportables de acero (18/7400) de ángulo medio (50°) Tipo AU2-18</v>
      </c>
      <c r="E2251" s="37" t="s">
        <v>2918</v>
      </c>
      <c r="F2251" s="38">
        <f t="shared" si="38"/>
        <v>0</v>
      </c>
      <c r="G2251" s="39">
        <f>VLOOKUP(C2251,'[16]Estructuras de Acero y Concreto'!$C$1:$L$65536,7,0)</f>
        <v>24829.061406173721</v>
      </c>
      <c r="J2251" s="42">
        <f>VLOOKUP(C2251,'[16]Estructuras de Acero y Concreto'!$C$1:$L$65536,10,0)</f>
        <v>9000</v>
      </c>
    </row>
    <row r="2252" spans="1:10" x14ac:dyDescent="0.25">
      <c r="A2252" s="26"/>
      <c r="B2252" s="34">
        <f t="shared" si="39"/>
        <v>228</v>
      </c>
      <c r="C2252" s="48" t="s">
        <v>2252</v>
      </c>
      <c r="D2252" s="35" t="str">
        <f>VLOOKUP(C2252,[15]Resumen!$C$1:$J$65536,8,0)</f>
        <v>2 Postes autosoportables de acero (18/1210) de ángulo mayor y terminal (90°) Tipo ATU2-18</v>
      </c>
      <c r="E2252" s="37" t="s">
        <v>2918</v>
      </c>
      <c r="F2252" s="38">
        <f t="shared" si="38"/>
        <v>0</v>
      </c>
      <c r="G2252" s="39">
        <f>VLOOKUP(C2252,'[16]Estructuras de Acero y Concreto'!$C$1:$L$65536,7,0)</f>
        <v>34181.341202499156</v>
      </c>
      <c r="J2252" s="42">
        <f>VLOOKUP(C2252,'[16]Estructuras de Acero y Concreto'!$C$1:$L$65536,10,0)</f>
        <v>12390</v>
      </c>
    </row>
    <row r="2253" spans="1:10" x14ac:dyDescent="0.25">
      <c r="A2253" s="26"/>
      <c r="B2253" s="34">
        <f t="shared" si="39"/>
        <v>229</v>
      </c>
      <c r="C2253" s="48" t="s">
        <v>2253</v>
      </c>
      <c r="D2253" s="35" t="str">
        <f>VLOOKUP(C2253,[15]Resumen!$C$1:$J$65536,8,0)</f>
        <v>1 Poste de concreto (21/500) de suspensión (2°) Tipo SU1-21</v>
      </c>
      <c r="E2253" s="37" t="s">
        <v>2918</v>
      </c>
      <c r="F2253" s="38">
        <f t="shared" si="38"/>
        <v>1</v>
      </c>
      <c r="G2253" s="39">
        <f>VLOOKUP(C2253,'[16]Estructuras de Acero y Concreto'!$C$1:$L$65536,7,0)</f>
        <v>2789.5200571743649</v>
      </c>
      <c r="J2253" s="42">
        <f>VLOOKUP(C2253,'[16]Estructuras de Acero y Concreto'!$C$1:$L$65536,10,0)</f>
        <v>4812.5</v>
      </c>
    </row>
    <row r="2254" spans="1:10" x14ac:dyDescent="0.25">
      <c r="A2254" s="26"/>
      <c r="B2254" s="34">
        <f t="shared" si="39"/>
        <v>230</v>
      </c>
      <c r="C2254" s="48" t="s">
        <v>2254</v>
      </c>
      <c r="D2254" s="35" t="str">
        <f>VLOOKUP(C2254,[15]Resumen!$C$1:$J$65536,8,0)</f>
        <v>1 Poste autosoportable de acero (21/1300) de suspensión (25°) Tipo SU11-21</v>
      </c>
      <c r="E2254" s="37" t="s">
        <v>2918</v>
      </c>
      <c r="F2254" s="38">
        <f t="shared" si="38"/>
        <v>0</v>
      </c>
      <c r="G2254" s="39">
        <f>VLOOKUP(C2254,'[16]Estructuras de Acero y Concreto'!$C$1:$L$65536,7,0)</f>
        <v>4681.6574673640898</v>
      </c>
      <c r="J2254" s="42">
        <f>VLOOKUP(C2254,'[16]Estructuras de Acero y Concreto'!$C$1:$L$65536,10,0)</f>
        <v>1697</v>
      </c>
    </row>
    <row r="2255" spans="1:10" x14ac:dyDescent="0.25">
      <c r="A2255" s="26"/>
      <c r="B2255" s="34">
        <f t="shared" si="39"/>
        <v>231</v>
      </c>
      <c r="C2255" s="48" t="s">
        <v>2255</v>
      </c>
      <c r="D2255" s="35" t="str">
        <f>VLOOKUP(C2255,[15]Resumen!$C$1:$J$65536,8,0)</f>
        <v>1 Poste autosoportable de acero (21/2150) de ángulo medio (50°) Tipo AU1-21</v>
      </c>
      <c r="E2255" s="37" t="s">
        <v>2918</v>
      </c>
      <c r="F2255" s="38">
        <f t="shared" si="38"/>
        <v>0</v>
      </c>
      <c r="G2255" s="39">
        <f>VLOOKUP(C2255,'[16]Estructuras de Acero y Concreto'!$C$1:$L$65536,7,0)</f>
        <v>6494.1789500147706</v>
      </c>
      <c r="J2255" s="42">
        <f>VLOOKUP(C2255,'[16]Estructuras de Acero y Concreto'!$C$1:$L$65536,10,0)</f>
        <v>2354</v>
      </c>
    </row>
    <row r="2256" spans="1:10" x14ac:dyDescent="0.25">
      <c r="A2256" s="26"/>
      <c r="B2256" s="34">
        <f t="shared" si="39"/>
        <v>232</v>
      </c>
      <c r="C2256" s="48" t="s">
        <v>2256</v>
      </c>
      <c r="D2256" s="35" t="str">
        <f>VLOOKUP(C2256,[15]Resumen!$C$1:$J$65536,8,0)</f>
        <v>1 Poste autosoportable de acero (21/3300) de ángulo mayor y terminal (90°) Tipo ATU1-21</v>
      </c>
      <c r="E2256" s="37" t="s">
        <v>2918</v>
      </c>
      <c r="F2256" s="38">
        <f t="shared" si="38"/>
        <v>0</v>
      </c>
      <c r="G2256" s="39">
        <f>VLOOKUP(C2256,'[16]Estructuras de Acero y Concreto'!$C$1:$L$65536,7,0)</f>
        <v>8579.8201081333627</v>
      </c>
      <c r="J2256" s="42">
        <f>VLOOKUP(C2256,'[16]Estructuras de Acero y Concreto'!$C$1:$L$65536,10,0)</f>
        <v>3110</v>
      </c>
    </row>
    <row r="2257" spans="1:10" x14ac:dyDescent="0.25">
      <c r="A2257" s="26"/>
      <c r="B2257" s="34">
        <f t="shared" si="39"/>
        <v>233</v>
      </c>
      <c r="C2257" s="48" t="s">
        <v>2257</v>
      </c>
      <c r="D2257" s="35" t="str">
        <f>VLOOKUP(C2257,[15]Resumen!$C$1:$J$65536,8,0)</f>
        <v>1 Poste de concreto (21/600) de suspensión (2°) Tipo SU1-21</v>
      </c>
      <c r="E2257" s="37" t="s">
        <v>2918</v>
      </c>
      <c r="F2257" s="38">
        <f t="shared" si="38"/>
        <v>1</v>
      </c>
      <c r="G2257" s="39">
        <f>VLOOKUP(C2257,'[16]Estructuras de Acero y Concreto'!$C$1:$L$65536,7,0)</f>
        <v>2772.5556420229477</v>
      </c>
      <c r="J2257" s="42">
        <f>VLOOKUP(C2257,'[16]Estructuras de Acero y Concreto'!$C$1:$L$65536,10,0)</f>
        <v>4774</v>
      </c>
    </row>
    <row r="2258" spans="1:10" x14ac:dyDescent="0.25">
      <c r="A2258" s="26"/>
      <c r="B2258" s="34">
        <f t="shared" si="39"/>
        <v>234</v>
      </c>
      <c r="C2258" s="48" t="s">
        <v>2258</v>
      </c>
      <c r="D2258" s="35" t="str">
        <f>VLOOKUP(C2258,[15]Resumen!$C$1:$J$65536,8,0)</f>
        <v>1 Poste autosoportable de acero (21/1650) de suspensión (25°) Tipo SU11-21</v>
      </c>
      <c r="E2258" s="37" t="s">
        <v>2918</v>
      </c>
      <c r="F2258" s="38">
        <f t="shared" si="38"/>
        <v>0</v>
      </c>
      <c r="G2258" s="39">
        <f>VLOOKUP(C2258,'[16]Estructuras de Acero y Concreto'!$C$1:$L$65536,7,0)</f>
        <v>5467.9110785595913</v>
      </c>
      <c r="J2258" s="42">
        <f>VLOOKUP(C2258,'[16]Estructuras de Acero y Concreto'!$C$1:$L$65536,10,0)</f>
        <v>1982</v>
      </c>
    </row>
    <row r="2259" spans="1:10" x14ac:dyDescent="0.25">
      <c r="A2259" s="26"/>
      <c r="B2259" s="34">
        <f t="shared" si="39"/>
        <v>235</v>
      </c>
      <c r="C2259" s="48" t="s">
        <v>2259</v>
      </c>
      <c r="D2259" s="35" t="str">
        <f>VLOOKUP(C2259,[15]Resumen!$C$1:$J$65536,8,0)</f>
        <v>1 Poste autosoportable de acero (21/2750) de ángulo medio (50°) Tipo AU1-21</v>
      </c>
      <c r="E2259" s="37" t="s">
        <v>2918</v>
      </c>
      <c r="F2259" s="38">
        <f t="shared" si="38"/>
        <v>0</v>
      </c>
      <c r="G2259" s="39">
        <f>VLOOKUP(C2259,'[16]Estructuras de Acero y Concreto'!$C$1:$L$65536,7,0)</f>
        <v>7619.7630670946464</v>
      </c>
      <c r="J2259" s="42">
        <f>VLOOKUP(C2259,'[16]Estructuras de Acero y Concreto'!$C$1:$L$65536,10,0)</f>
        <v>2762</v>
      </c>
    </row>
    <row r="2260" spans="1:10" x14ac:dyDescent="0.25">
      <c r="A2260" s="26"/>
      <c r="B2260" s="34">
        <f t="shared" si="39"/>
        <v>236</v>
      </c>
      <c r="C2260" s="48" t="s">
        <v>2260</v>
      </c>
      <c r="D2260" s="35" t="str">
        <f>VLOOKUP(C2260,[15]Resumen!$C$1:$J$65536,8,0)</f>
        <v>1 Poste autosoportable de acero (21/4300) de ángulo mayor y terminal (90°) Tipo ATU1-21</v>
      </c>
      <c r="E2260" s="37" t="s">
        <v>2918</v>
      </c>
      <c r="F2260" s="38">
        <f t="shared" si="38"/>
        <v>0</v>
      </c>
      <c r="G2260" s="39">
        <f>VLOOKUP(C2260,'[16]Estructuras de Acero y Concreto'!$C$1:$L$65536,7,0)</f>
        <v>10190.950314933969</v>
      </c>
      <c r="J2260" s="42">
        <f>VLOOKUP(C2260,'[16]Estructuras de Acero y Concreto'!$C$1:$L$65536,10,0)</f>
        <v>3694</v>
      </c>
    </row>
    <row r="2261" spans="1:10" x14ac:dyDescent="0.25">
      <c r="A2261" s="26"/>
      <c r="B2261" s="34">
        <f t="shared" si="39"/>
        <v>237</v>
      </c>
      <c r="C2261" s="48" t="s">
        <v>2261</v>
      </c>
      <c r="D2261" s="35" t="str">
        <f>VLOOKUP(C2261,[15]Resumen!$C$1:$J$65536,8,0)</f>
        <v>1 Poste de concreto (21/700) de suspensión (2°) Tipo SU1-21</v>
      </c>
      <c r="E2261" s="37" t="s">
        <v>2918</v>
      </c>
      <c r="F2261" s="38">
        <f t="shared" si="38"/>
        <v>1</v>
      </c>
      <c r="G2261" s="39">
        <f>VLOOKUP(C2261,'[16]Estructuras de Acero y Concreto'!$C$1:$L$65536,7,0)</f>
        <v>2891.3065480828668</v>
      </c>
      <c r="J2261" s="42">
        <f>VLOOKUP(C2261,'[16]Estructuras de Acero y Concreto'!$C$1:$L$65536,10,0)</f>
        <v>5043.5</v>
      </c>
    </row>
    <row r="2262" spans="1:10" x14ac:dyDescent="0.25">
      <c r="A2262" s="26"/>
      <c r="B2262" s="34">
        <f t="shared" si="39"/>
        <v>238</v>
      </c>
      <c r="C2262" s="48" t="s">
        <v>2262</v>
      </c>
      <c r="D2262" s="35" t="str">
        <f>VLOOKUP(C2262,[15]Resumen!$C$1:$J$65536,8,0)</f>
        <v>1 Poste autosoportable de acero (21/2400) de suspensión (25°) Tipo SU11-21</v>
      </c>
      <c r="E2262" s="37" t="s">
        <v>2918</v>
      </c>
      <c r="F2262" s="38">
        <f t="shared" si="38"/>
        <v>0</v>
      </c>
      <c r="G2262" s="39">
        <f>VLOOKUP(C2262,'[16]Estructuras de Acero y Concreto'!$C$1:$L$65536,7,0)</f>
        <v>6976.9662551348156</v>
      </c>
      <c r="J2262" s="42">
        <f>VLOOKUP(C2262,'[16]Estructuras de Acero y Concreto'!$C$1:$L$65536,10,0)</f>
        <v>2529</v>
      </c>
    </row>
    <row r="2263" spans="1:10" x14ac:dyDescent="0.25">
      <c r="A2263" s="26"/>
      <c r="B2263" s="34">
        <f t="shared" si="39"/>
        <v>239</v>
      </c>
      <c r="C2263" s="48" t="s">
        <v>2263</v>
      </c>
      <c r="D2263" s="35" t="str">
        <f>VLOOKUP(C2263,[15]Resumen!$C$1:$J$65536,8,0)</f>
        <v>1 Poste autosoportable de acero (21/4050) de ángulo medio (50°) Tipo AU1-21</v>
      </c>
      <c r="E2263" s="37" t="s">
        <v>2918</v>
      </c>
      <c r="F2263" s="38">
        <f t="shared" si="38"/>
        <v>0</v>
      </c>
      <c r="G2263" s="39">
        <f>VLOOKUP(C2263,'[16]Estructuras de Acero y Concreto'!$C$1:$L$65536,7,0)</f>
        <v>9801.9616862372477</v>
      </c>
      <c r="J2263" s="42">
        <f>VLOOKUP(C2263,'[16]Estructuras de Acero y Concreto'!$C$1:$L$65536,10,0)</f>
        <v>3553</v>
      </c>
    </row>
    <row r="2264" spans="1:10" x14ac:dyDescent="0.25">
      <c r="A2264" s="26"/>
      <c r="B2264" s="34">
        <f t="shared" si="39"/>
        <v>240</v>
      </c>
      <c r="C2264" s="48" t="s">
        <v>2264</v>
      </c>
      <c r="D2264" s="35" t="str">
        <f>VLOOKUP(C2264,[15]Resumen!$C$1:$J$65536,8,0)</f>
        <v>1 Poste autosoportable de acero (21/6400) de ángulo mayor y terminal (90°) Tipo ATU1-21</v>
      </c>
      <c r="E2264" s="37" t="s">
        <v>2918</v>
      </c>
      <c r="F2264" s="38">
        <f t="shared" si="38"/>
        <v>0</v>
      </c>
      <c r="G2264" s="39">
        <f>VLOOKUP(C2264,'[16]Estructuras de Acero y Concreto'!$C$1:$L$65536,7,0)</f>
        <v>13195.266745080989</v>
      </c>
      <c r="J2264" s="42">
        <f>VLOOKUP(C2264,'[16]Estructuras de Acero y Concreto'!$C$1:$L$65536,10,0)</f>
        <v>4783</v>
      </c>
    </row>
    <row r="2265" spans="1:10" x14ac:dyDescent="0.25">
      <c r="A2265" s="26"/>
      <c r="B2265" s="34">
        <f t="shared" si="39"/>
        <v>241</v>
      </c>
      <c r="C2265" s="48" t="s">
        <v>2265</v>
      </c>
      <c r="D2265" s="35" t="str">
        <f>VLOOKUP(C2265,[15]Resumen!$C$1:$J$65536,8,0)</f>
        <v>1 Poste de concreto (21/700) de suspensión (2°) Tipo SU2-21</v>
      </c>
      <c r="E2265" s="37" t="s">
        <v>2918</v>
      </c>
      <c r="F2265" s="38">
        <f t="shared" si="38"/>
        <v>1</v>
      </c>
      <c r="G2265" s="39">
        <f>VLOOKUP(C2265,'[16]Estructuras de Acero y Concreto'!$C$1:$L$65536,7,0)</f>
        <v>2891.3065480828668</v>
      </c>
      <c r="J2265" s="42">
        <f>VLOOKUP(C2265,'[16]Estructuras de Acero y Concreto'!$C$1:$L$65536,10,0)</f>
        <v>5043.5</v>
      </c>
    </row>
    <row r="2266" spans="1:10" x14ac:dyDescent="0.25">
      <c r="A2266" s="26"/>
      <c r="B2266" s="34">
        <f t="shared" si="39"/>
        <v>242</v>
      </c>
      <c r="C2266" s="48" t="s">
        <v>2266</v>
      </c>
      <c r="D2266" s="35" t="str">
        <f>VLOOKUP(C2266,[15]Resumen!$C$1:$J$65536,8,0)</f>
        <v>1 Poste autosoportable de acero (21/1950) de suspensión (25°) Tipo SU21-21</v>
      </c>
      <c r="E2266" s="37" t="s">
        <v>2918</v>
      </c>
      <c r="F2266" s="38">
        <f t="shared" si="38"/>
        <v>0</v>
      </c>
      <c r="G2266" s="39">
        <f>VLOOKUP(C2266,'[16]Estructuras de Acero y Concreto'!$C$1:$L$65536,7,0)</f>
        <v>6094.155182915305</v>
      </c>
      <c r="J2266" s="42">
        <f>VLOOKUP(C2266,'[16]Estructuras de Acero y Concreto'!$C$1:$L$65536,10,0)</f>
        <v>2209</v>
      </c>
    </row>
    <row r="2267" spans="1:10" x14ac:dyDescent="0.25">
      <c r="A2267" s="26"/>
      <c r="B2267" s="34">
        <f t="shared" si="39"/>
        <v>243</v>
      </c>
      <c r="C2267" s="48" t="s">
        <v>2267</v>
      </c>
      <c r="D2267" s="35" t="str">
        <f>VLOOKUP(C2267,[15]Resumen!$C$1:$J$65536,8,0)</f>
        <v>2 Postes autosoportables de acero (21/2150) de ángulo medio (50°) Tipo AU2-21</v>
      </c>
      <c r="E2267" s="37" t="s">
        <v>2918</v>
      </c>
      <c r="F2267" s="38">
        <f t="shared" si="38"/>
        <v>0</v>
      </c>
      <c r="G2267" s="39">
        <f>VLOOKUP(C2267,'[16]Estructuras de Acero y Concreto'!$C$1:$L$65536,7,0)</f>
        <v>12988.357900029541</v>
      </c>
      <c r="J2267" s="42">
        <f>VLOOKUP(C2267,'[16]Estructuras de Acero y Concreto'!$C$1:$L$65536,10,0)</f>
        <v>4708</v>
      </c>
    </row>
    <row r="2268" spans="1:10" x14ac:dyDescent="0.25">
      <c r="A2268" s="26"/>
      <c r="B2268" s="34">
        <f t="shared" si="39"/>
        <v>244</v>
      </c>
      <c r="C2268" s="48" t="s">
        <v>2268</v>
      </c>
      <c r="D2268" s="35" t="str">
        <f>VLOOKUP(C2268,[15]Resumen!$C$1:$J$65536,8,0)</f>
        <v>2 Postes autosoportables de acero (21/3300) de ángulo mayor y terminal (90°) Tipo ATU2-21</v>
      </c>
      <c r="E2268" s="37" t="s">
        <v>2918</v>
      </c>
      <c r="F2268" s="38">
        <f t="shared" si="38"/>
        <v>0</v>
      </c>
      <c r="G2268" s="39">
        <f>VLOOKUP(C2268,'[16]Estructuras de Acero y Concreto'!$C$1:$L$65536,7,0)</f>
        <v>17159.640216266725</v>
      </c>
      <c r="J2268" s="42">
        <f>VLOOKUP(C2268,'[16]Estructuras de Acero y Concreto'!$C$1:$L$65536,10,0)</f>
        <v>6220</v>
      </c>
    </row>
    <row r="2269" spans="1:10" x14ac:dyDescent="0.25">
      <c r="A2269" s="26"/>
      <c r="B2269" s="34">
        <f t="shared" si="39"/>
        <v>245</v>
      </c>
      <c r="C2269" s="48" t="s">
        <v>2269</v>
      </c>
      <c r="D2269" s="35" t="str">
        <f>VLOOKUP(C2269,[15]Resumen!$C$1:$J$65536,8,0)</f>
        <v>1 Poste de concreto (21/800) de suspensión (2°) Tipo SU2-21</v>
      </c>
      <c r="E2269" s="37" t="s">
        <v>2918</v>
      </c>
      <c r="F2269" s="38">
        <f t="shared" si="38"/>
        <v>1</v>
      </c>
      <c r="G2269" s="39">
        <f>VLOOKUP(C2269,'[16]Estructuras de Acero y Concreto'!$C$1:$L$65536,7,0)</f>
        <v>2836.0069610308456</v>
      </c>
      <c r="J2269" s="42">
        <f>VLOOKUP(C2269,'[16]Estructuras de Acero y Concreto'!$C$1:$L$65536,10,0)</f>
        <v>4918</v>
      </c>
    </row>
    <row r="2270" spans="1:10" x14ac:dyDescent="0.25">
      <c r="A2270" s="26"/>
      <c r="B2270" s="34">
        <f t="shared" si="39"/>
        <v>246</v>
      </c>
      <c r="C2270" s="48" t="s">
        <v>2270</v>
      </c>
      <c r="D2270" s="35" t="str">
        <f>VLOOKUP(C2270,[15]Resumen!$C$1:$J$65536,8,0)</f>
        <v>1 Poste autosoportable de acero (21/2650) de suspensión (25°) Tipo SU21-21</v>
      </c>
      <c r="E2270" s="37" t="s">
        <v>2918</v>
      </c>
      <c r="F2270" s="38">
        <f t="shared" si="38"/>
        <v>0</v>
      </c>
      <c r="G2270" s="39">
        <f>VLOOKUP(C2270,'[16]Estructuras de Acero y Concreto'!$C$1:$L$65536,7,0)</f>
        <v>7440.442068050058</v>
      </c>
      <c r="J2270" s="42">
        <f>VLOOKUP(C2270,'[16]Estructuras de Acero y Concreto'!$C$1:$L$65536,10,0)</f>
        <v>2697</v>
      </c>
    </row>
    <row r="2271" spans="1:10" x14ac:dyDescent="0.25">
      <c r="A2271" s="26"/>
      <c r="B2271" s="34">
        <f t="shared" si="39"/>
        <v>247</v>
      </c>
      <c r="C2271" s="48" t="s">
        <v>2271</v>
      </c>
      <c r="D2271" s="35" t="str">
        <f>VLOOKUP(C2271,[15]Resumen!$C$1:$J$65536,8,0)</f>
        <v>2 Postes autosoportables de acero (21/2750) de ángulo medio (50°) Tipo AU2-21</v>
      </c>
      <c r="E2271" s="37" t="s">
        <v>2918</v>
      </c>
      <c r="F2271" s="38">
        <f t="shared" si="38"/>
        <v>0</v>
      </c>
      <c r="G2271" s="39">
        <f>VLOOKUP(C2271,'[16]Estructuras de Acero y Concreto'!$C$1:$L$65536,7,0)</f>
        <v>15239.526134189293</v>
      </c>
      <c r="J2271" s="42">
        <f>VLOOKUP(C2271,'[16]Estructuras de Acero y Concreto'!$C$1:$L$65536,10,0)</f>
        <v>5524</v>
      </c>
    </row>
    <row r="2272" spans="1:10" x14ac:dyDescent="0.25">
      <c r="A2272" s="26"/>
      <c r="B2272" s="34">
        <f t="shared" si="39"/>
        <v>248</v>
      </c>
      <c r="C2272" s="48" t="s">
        <v>2272</v>
      </c>
      <c r="D2272" s="35" t="str">
        <f>VLOOKUP(C2272,[15]Resumen!$C$1:$J$65536,8,0)</f>
        <v>2 Postes autosoportables de acero (21/4300) de ángulo mayor y terminal (90°) Tipo ATU2-21</v>
      </c>
      <c r="E2272" s="37" t="s">
        <v>2918</v>
      </c>
      <c r="F2272" s="38">
        <f t="shared" si="38"/>
        <v>0</v>
      </c>
      <c r="G2272" s="39">
        <f>VLOOKUP(C2272,'[16]Estructuras de Acero y Concreto'!$C$1:$L$65536,7,0)</f>
        <v>20381.900629867938</v>
      </c>
      <c r="J2272" s="42">
        <f>VLOOKUP(C2272,'[16]Estructuras de Acero y Concreto'!$C$1:$L$65536,10,0)</f>
        <v>7388</v>
      </c>
    </row>
    <row r="2273" spans="1:10" x14ac:dyDescent="0.25">
      <c r="A2273" s="26"/>
      <c r="B2273" s="34">
        <f t="shared" si="39"/>
        <v>249</v>
      </c>
      <c r="C2273" s="48" t="s">
        <v>2273</v>
      </c>
      <c r="D2273" s="35" t="str">
        <f>VLOOKUP(C2273,[15]Resumen!$C$1:$J$65536,8,0)</f>
        <v>1 Poste de concreto (21/1100) de suspensión (2°) Tipo SU2-21</v>
      </c>
      <c r="E2273" s="37" t="s">
        <v>2918</v>
      </c>
      <c r="F2273" s="38">
        <f t="shared" si="38"/>
        <v>1</v>
      </c>
      <c r="G2273" s="39">
        <f>VLOOKUP(C2273,'[16]Estructuras de Acero y Concreto'!$C$1:$L$65536,7,0)</f>
        <v>2900.7759860022666</v>
      </c>
      <c r="J2273" s="42">
        <f>VLOOKUP(C2273,'[16]Estructuras de Acero y Concreto'!$C$1:$L$65536,10,0)</f>
        <v>5064.9904761904754</v>
      </c>
    </row>
    <row r="2274" spans="1:10" x14ac:dyDescent="0.25">
      <c r="A2274" s="26"/>
      <c r="B2274" s="34">
        <f t="shared" si="39"/>
        <v>250</v>
      </c>
      <c r="C2274" s="48" t="s">
        <v>2274</v>
      </c>
      <c r="D2274" s="35" t="str">
        <f>VLOOKUP(C2274,[15]Resumen!$C$1:$J$65536,8,0)</f>
        <v>1 Poste autosoportable de acero (21/4050) de suspensión (25°) Tipo SU21-21</v>
      </c>
      <c r="E2274" s="37" t="s">
        <v>2918</v>
      </c>
      <c r="F2274" s="38">
        <f t="shared" si="38"/>
        <v>0</v>
      </c>
      <c r="G2274" s="39">
        <f>VLOOKUP(C2274,'[16]Estructuras de Acero y Concreto'!$C$1:$L$65536,7,0)</f>
        <v>9801.9616862372477</v>
      </c>
      <c r="J2274" s="42">
        <f>VLOOKUP(C2274,'[16]Estructuras de Acero y Concreto'!$C$1:$L$65536,10,0)</f>
        <v>3553</v>
      </c>
    </row>
    <row r="2275" spans="1:10" x14ac:dyDescent="0.25">
      <c r="A2275" s="26"/>
      <c r="B2275" s="34">
        <f t="shared" si="39"/>
        <v>251</v>
      </c>
      <c r="C2275" s="48" t="s">
        <v>2275</v>
      </c>
      <c r="D2275" s="35" t="str">
        <f>VLOOKUP(C2275,[15]Resumen!$C$1:$J$65536,8,0)</f>
        <v>2 Postes autosoportables de acero (21/4050) de ángulo medio (50°) Tipo AU2-21</v>
      </c>
      <c r="E2275" s="37" t="s">
        <v>2918</v>
      </c>
      <c r="F2275" s="38">
        <f t="shared" si="38"/>
        <v>0</v>
      </c>
      <c r="G2275" s="39">
        <f>VLOOKUP(C2275,'[16]Estructuras de Acero y Concreto'!$C$1:$L$65536,7,0)</f>
        <v>19603.923372474495</v>
      </c>
      <c r="J2275" s="42">
        <f>VLOOKUP(C2275,'[16]Estructuras de Acero y Concreto'!$C$1:$L$65536,10,0)</f>
        <v>7106</v>
      </c>
    </row>
    <row r="2276" spans="1:10" x14ac:dyDescent="0.25">
      <c r="A2276" s="26"/>
      <c r="B2276" s="34">
        <f t="shared" si="39"/>
        <v>252</v>
      </c>
      <c r="C2276" s="48" t="s">
        <v>2276</v>
      </c>
      <c r="D2276" s="35" t="str">
        <f>VLOOKUP(C2276,[15]Resumen!$C$1:$J$65536,8,0)</f>
        <v>2 Postes autosoportables de acero (21/6400) de ángulo mayor y terminal (90°) Tipo ATU2-21</v>
      </c>
      <c r="E2276" s="37" t="s">
        <v>2918</v>
      </c>
      <c r="F2276" s="38">
        <f t="shared" si="38"/>
        <v>0</v>
      </c>
      <c r="G2276" s="39">
        <f>VLOOKUP(C2276,'[16]Estructuras de Acero y Concreto'!$C$1:$L$65536,7,0)</f>
        <v>26390.533490161979</v>
      </c>
      <c r="J2276" s="42">
        <f>VLOOKUP(C2276,'[16]Estructuras de Acero y Concreto'!$C$1:$L$65536,10,0)</f>
        <v>9566</v>
      </c>
    </row>
    <row r="2277" spans="1:10" x14ac:dyDescent="0.25">
      <c r="A2277" s="26"/>
      <c r="B2277" s="34">
        <f t="shared" si="39"/>
        <v>253</v>
      </c>
      <c r="C2277" s="48" t="s">
        <v>2277</v>
      </c>
      <c r="D2277" s="35" t="str">
        <f>VLOOKUP(C2277,[15]Resumen!$C$1:$J$65536,8,0)</f>
        <v>1 Poste de concreto (21/400) de suspensión (2°) Tipo SU1-21</v>
      </c>
      <c r="E2277" s="37" t="s">
        <v>2918</v>
      </c>
      <c r="F2277" s="38">
        <f t="shared" si="38"/>
        <v>1</v>
      </c>
      <c r="G2277" s="39">
        <f>VLOOKUP(C2277,'[16]Estructuras de Acero y Concreto'!$C$1:$L$65536,7,0)</f>
        <v>2738.6268117201139</v>
      </c>
      <c r="J2277" s="42">
        <f>VLOOKUP(C2277,'[16]Estructuras de Acero y Concreto'!$C$1:$L$65536,10,0)</f>
        <v>4697</v>
      </c>
    </row>
    <row r="2278" spans="1:10" x14ac:dyDescent="0.25">
      <c r="A2278" s="26"/>
      <c r="B2278" s="34">
        <f t="shared" si="39"/>
        <v>254</v>
      </c>
      <c r="C2278" s="48" t="s">
        <v>2278</v>
      </c>
      <c r="D2278" s="35" t="str">
        <f>VLOOKUP(C2278,[15]Resumen!$C$1:$J$65536,8,0)</f>
        <v>1 Poste autosoportable de acero (21/1300) de suspensión (25°) Tipo SU11-21</v>
      </c>
      <c r="E2278" s="37" t="s">
        <v>2918</v>
      </c>
      <c r="F2278" s="38">
        <f t="shared" si="38"/>
        <v>0</v>
      </c>
      <c r="G2278" s="39">
        <f>VLOOKUP(C2278,'[16]Estructuras de Acero y Concreto'!$C$1:$L$65536,7,0)</f>
        <v>4532.6830989270475</v>
      </c>
      <c r="J2278" s="42">
        <f>VLOOKUP(C2278,'[16]Estructuras de Acero y Concreto'!$C$1:$L$65536,10,0)</f>
        <v>1643</v>
      </c>
    </row>
    <row r="2279" spans="1:10" x14ac:dyDescent="0.25">
      <c r="A2279" s="26"/>
      <c r="B2279" s="34">
        <f t="shared" si="39"/>
        <v>255</v>
      </c>
      <c r="C2279" s="48" t="s">
        <v>2279</v>
      </c>
      <c r="D2279" s="35" t="str">
        <f>VLOOKUP(C2279,[15]Resumen!$C$1:$J$65536,8,0)</f>
        <v>1 Poste autosoportable de acero (21/2150) de ángulo medio (50°) Tipo AU1-21</v>
      </c>
      <c r="E2279" s="37" t="s">
        <v>2918</v>
      </c>
      <c r="F2279" s="38">
        <f t="shared" si="38"/>
        <v>0</v>
      </c>
      <c r="G2279" s="39">
        <f>VLOOKUP(C2279,'[16]Estructuras de Acero y Concreto'!$C$1:$L$65536,7,0)</f>
        <v>6287.2701049633233</v>
      </c>
      <c r="J2279" s="42">
        <f>VLOOKUP(C2279,'[16]Estructuras de Acero y Concreto'!$C$1:$L$65536,10,0)</f>
        <v>2279</v>
      </c>
    </row>
    <row r="2280" spans="1:10" x14ac:dyDescent="0.25">
      <c r="A2280" s="26"/>
      <c r="B2280" s="34">
        <f t="shared" si="39"/>
        <v>256</v>
      </c>
      <c r="C2280" s="48" t="s">
        <v>2280</v>
      </c>
      <c r="D2280" s="35" t="str">
        <f>VLOOKUP(C2280,[15]Resumen!$C$1:$J$65536,8,0)</f>
        <v>1 Poste autosoportable de acero (21/3450) de ángulo mayor y terminal (90°) Tipo ATU1-21</v>
      </c>
      <c r="E2280" s="37" t="s">
        <v>2918</v>
      </c>
      <c r="F2280" s="38">
        <f t="shared" si="38"/>
        <v>0</v>
      </c>
      <c r="G2280" s="39">
        <f>VLOOKUP(C2280,'[16]Estructuras de Acero y Concreto'!$C$1:$L$65536,7,0)</f>
        <v>8549.4734775258185</v>
      </c>
      <c r="J2280" s="42">
        <f>VLOOKUP(C2280,'[16]Estructuras de Acero y Concreto'!$C$1:$L$65536,10,0)</f>
        <v>3099</v>
      </c>
    </row>
    <row r="2281" spans="1:10" x14ac:dyDescent="0.25">
      <c r="A2281" s="26"/>
      <c r="B2281" s="34">
        <f t="shared" si="39"/>
        <v>257</v>
      </c>
      <c r="C2281" s="48" t="s">
        <v>2281</v>
      </c>
      <c r="D2281" s="35" t="str">
        <f>VLOOKUP(C2281,[15]Resumen!$C$1:$J$65536,8,0)</f>
        <v>1 Poste de concreto (21/500) de suspensión (2°) Tipo SU1-21</v>
      </c>
      <c r="E2281" s="37" t="s">
        <v>2918</v>
      </c>
      <c r="F2281" s="38">
        <f t="shared" ref="F2281:F2344" si="40">IF(MID(C2281,1,2)="EA",0,1)</f>
        <v>1</v>
      </c>
      <c r="G2281" s="39">
        <f>VLOOKUP(C2281,'[16]Estructuras de Acero y Concreto'!$C$1:$L$65536,7,0)</f>
        <v>2789.5200571743649</v>
      </c>
      <c r="J2281" s="42">
        <f>VLOOKUP(C2281,'[16]Estructuras de Acero y Concreto'!$C$1:$L$65536,10,0)</f>
        <v>4812.5</v>
      </c>
    </row>
    <row r="2282" spans="1:10" x14ac:dyDescent="0.25">
      <c r="A2282" s="26"/>
      <c r="B2282" s="34">
        <f t="shared" si="39"/>
        <v>258</v>
      </c>
      <c r="C2282" s="48" t="s">
        <v>2282</v>
      </c>
      <c r="D2282" s="35" t="str">
        <f>VLOOKUP(C2282,[15]Resumen!$C$1:$J$65536,8,0)</f>
        <v>1 Poste autosoportable de acero (21/1650) de suspensión (25°) Tipo SU11-21</v>
      </c>
      <c r="E2282" s="37" t="s">
        <v>2918</v>
      </c>
      <c r="F2282" s="38">
        <f t="shared" si="40"/>
        <v>0</v>
      </c>
      <c r="G2282" s="39">
        <f>VLOOKUP(C2282,'[16]Estructuras de Acero y Concreto'!$C$1:$L$65536,7,0)</f>
        <v>5294.1076487163746</v>
      </c>
      <c r="J2282" s="42">
        <f>VLOOKUP(C2282,'[16]Estructuras de Acero y Concreto'!$C$1:$L$65536,10,0)</f>
        <v>1919</v>
      </c>
    </row>
    <row r="2283" spans="1:10" x14ac:dyDescent="0.25">
      <c r="A2283" s="26"/>
      <c r="B2283" s="34">
        <f t="shared" ref="B2283:B2346" si="41">1+B2282</f>
        <v>259</v>
      </c>
      <c r="C2283" s="48" t="s">
        <v>2283</v>
      </c>
      <c r="D2283" s="35" t="str">
        <f>VLOOKUP(C2283,[15]Resumen!$C$1:$J$65536,8,0)</f>
        <v>1 Poste autosoportable de acero (21/2850) de ángulo medio (50°) Tipo AU1-21</v>
      </c>
      <c r="E2283" s="37" t="s">
        <v>2918</v>
      </c>
      <c r="F2283" s="38">
        <f t="shared" si="40"/>
        <v>0</v>
      </c>
      <c r="G2283" s="39">
        <f>VLOOKUP(C2283,'[16]Estructuras de Acero y Concreto'!$C$1:$L$65536,7,0)</f>
        <v>7550.7934520774979</v>
      </c>
      <c r="J2283" s="42">
        <f>VLOOKUP(C2283,'[16]Estructuras de Acero y Concreto'!$C$1:$L$65536,10,0)</f>
        <v>2737</v>
      </c>
    </row>
    <row r="2284" spans="1:10" x14ac:dyDescent="0.25">
      <c r="A2284" s="26"/>
      <c r="B2284" s="34">
        <f t="shared" si="41"/>
        <v>260</v>
      </c>
      <c r="C2284" s="48" t="s">
        <v>2284</v>
      </c>
      <c r="D2284" s="35" t="str">
        <f>VLOOKUP(C2284,[15]Resumen!$C$1:$J$65536,8,0)</f>
        <v>1 Poste autosoportable de acero (21/4550) de ángulo mayor y terminal (90°) Tipo ATU1-21</v>
      </c>
      <c r="E2284" s="37" t="s">
        <v>2918</v>
      </c>
      <c r="F2284" s="38">
        <f t="shared" si="40"/>
        <v>0</v>
      </c>
      <c r="G2284" s="39">
        <f>VLOOKUP(C2284,'[16]Estructuras de Acero y Concreto'!$C$1:$L$65536,7,0)</f>
        <v>10232.33208394426</v>
      </c>
      <c r="J2284" s="42">
        <f>VLOOKUP(C2284,'[16]Estructuras de Acero y Concreto'!$C$1:$L$65536,10,0)</f>
        <v>3709</v>
      </c>
    </row>
    <row r="2285" spans="1:10" x14ac:dyDescent="0.25">
      <c r="A2285" s="26"/>
      <c r="B2285" s="34">
        <f t="shared" si="41"/>
        <v>261</v>
      </c>
      <c r="C2285" s="48" t="s">
        <v>2285</v>
      </c>
      <c r="D2285" s="35" t="str">
        <f>VLOOKUP(C2285,[15]Resumen!$C$1:$J$65536,8,0)</f>
        <v>1 Poste de concreto (21/600) de suspensión (2°) Tipo SU1-21</v>
      </c>
      <c r="E2285" s="37" t="s">
        <v>2918</v>
      </c>
      <c r="F2285" s="38">
        <f t="shared" si="40"/>
        <v>1</v>
      </c>
      <c r="G2285" s="39">
        <f>VLOOKUP(C2285,'[16]Estructuras de Acero y Concreto'!$C$1:$L$65536,7,0)</f>
        <v>2772.5556420229477</v>
      </c>
      <c r="J2285" s="42">
        <f>VLOOKUP(C2285,'[16]Estructuras de Acero y Concreto'!$C$1:$L$65536,10,0)</f>
        <v>4774</v>
      </c>
    </row>
    <row r="2286" spans="1:10" x14ac:dyDescent="0.25">
      <c r="A2286" s="26"/>
      <c r="B2286" s="34">
        <f t="shared" si="41"/>
        <v>262</v>
      </c>
      <c r="C2286" s="48" t="s">
        <v>2286</v>
      </c>
      <c r="D2286" s="35" t="str">
        <f>VLOOKUP(C2286,[15]Resumen!$C$1:$J$65536,8,0)</f>
        <v>1 Poste autosoportable de acero (21/2500) de suspensión (25°) Tipo SU11-21</v>
      </c>
      <c r="E2286" s="37" t="s">
        <v>2918</v>
      </c>
      <c r="F2286" s="38">
        <f t="shared" si="40"/>
        <v>0</v>
      </c>
      <c r="G2286" s="39">
        <f>VLOOKUP(C2286,'[16]Estructuras de Acero y Concreto'!$C$1:$L$65536,7,0)</f>
        <v>6932.8257015238405</v>
      </c>
      <c r="J2286" s="42">
        <f>VLOOKUP(C2286,'[16]Estructuras de Acero y Concreto'!$C$1:$L$65536,10,0)</f>
        <v>2513</v>
      </c>
    </row>
    <row r="2287" spans="1:10" x14ac:dyDescent="0.25">
      <c r="A2287" s="26"/>
      <c r="B2287" s="34">
        <f t="shared" si="41"/>
        <v>263</v>
      </c>
      <c r="C2287" s="48" t="s">
        <v>2287</v>
      </c>
      <c r="D2287" s="35" t="str">
        <f>VLOOKUP(C2287,[15]Resumen!$C$1:$J$65536,8,0)</f>
        <v>1 Poste autosoportable de acero (21/4350) de ángulo medio (50°) Tipo AU1-21</v>
      </c>
      <c r="E2287" s="37" t="s">
        <v>2918</v>
      </c>
      <c r="F2287" s="38">
        <f t="shared" si="40"/>
        <v>0</v>
      </c>
      <c r="G2287" s="39">
        <f>VLOOKUP(C2287,'[16]Estructuras de Acero y Concreto'!$C$1:$L$65536,7,0)</f>
        <v>9939.9009162715465</v>
      </c>
      <c r="J2287" s="42">
        <f>VLOOKUP(C2287,'[16]Estructuras de Acero y Concreto'!$C$1:$L$65536,10,0)</f>
        <v>3603</v>
      </c>
    </row>
    <row r="2288" spans="1:10" x14ac:dyDescent="0.25">
      <c r="A2288" s="26"/>
      <c r="B2288" s="34">
        <f t="shared" si="41"/>
        <v>264</v>
      </c>
      <c r="C2288" s="48" t="s">
        <v>2288</v>
      </c>
      <c r="D2288" s="35" t="str">
        <f>VLOOKUP(C2288,[15]Resumen!$C$1:$J$65536,8,0)</f>
        <v>1 Poste autosoportable de acero (21/7000) de ángulo mayor y terminal (90°) Tipo ATU1-21</v>
      </c>
      <c r="E2288" s="37" t="s">
        <v>2918</v>
      </c>
      <c r="F2288" s="38">
        <f t="shared" si="40"/>
        <v>0</v>
      </c>
      <c r="G2288" s="39">
        <f>VLOOKUP(C2288,'[16]Estructuras de Acero y Concreto'!$C$1:$L$65536,7,0)</f>
        <v>13540.114820166737</v>
      </c>
      <c r="J2288" s="42">
        <f>VLOOKUP(C2288,'[16]Estructuras de Acero y Concreto'!$C$1:$L$65536,10,0)</f>
        <v>4908</v>
      </c>
    </row>
    <row r="2289" spans="1:10" x14ac:dyDescent="0.25">
      <c r="A2289" s="26"/>
      <c r="B2289" s="34">
        <f t="shared" si="41"/>
        <v>265</v>
      </c>
      <c r="C2289" s="48" t="s">
        <v>2289</v>
      </c>
      <c r="D2289" s="35" t="str">
        <f>VLOOKUP(C2289,[15]Resumen!$C$1:$J$65536,8,0)</f>
        <v>1 Poste de concreto (21/500) de suspensión (2°) Tipo SU2-21</v>
      </c>
      <c r="E2289" s="37" t="s">
        <v>2918</v>
      </c>
      <c r="F2289" s="38">
        <f t="shared" si="40"/>
        <v>1</v>
      </c>
      <c r="G2289" s="39">
        <f>VLOOKUP(C2289,'[16]Estructuras de Acero y Concreto'!$C$1:$L$65536,7,0)</f>
        <v>2789.5200571743649</v>
      </c>
      <c r="J2289" s="42">
        <f>VLOOKUP(C2289,'[16]Estructuras de Acero y Concreto'!$C$1:$L$65536,10,0)</f>
        <v>4812.5</v>
      </c>
    </row>
    <row r="2290" spans="1:10" x14ac:dyDescent="0.25">
      <c r="A2290" s="26"/>
      <c r="B2290" s="34">
        <f t="shared" si="41"/>
        <v>266</v>
      </c>
      <c r="C2290" s="48" t="s">
        <v>2290</v>
      </c>
      <c r="D2290" s="35" t="str">
        <f>VLOOKUP(C2290,[15]Resumen!$C$1:$J$65536,8,0)</f>
        <v>1 Poste autosoportable de acero (21/1850) de suspensión (25°) Tipo SU21-21</v>
      </c>
      <c r="E2290" s="37" t="s">
        <v>2918</v>
      </c>
      <c r="F2290" s="38">
        <f t="shared" si="40"/>
        <v>0</v>
      </c>
      <c r="G2290" s="39">
        <f>VLOOKUP(C2290,'[16]Estructuras de Acero y Concreto'!$C$1:$L$65536,7,0)</f>
        <v>5702.4077696178974</v>
      </c>
      <c r="J2290" s="42">
        <f>VLOOKUP(C2290,'[16]Estructuras de Acero y Concreto'!$C$1:$L$65536,10,0)</f>
        <v>2067</v>
      </c>
    </row>
    <row r="2291" spans="1:10" x14ac:dyDescent="0.25">
      <c r="A2291" s="26"/>
      <c r="B2291" s="34">
        <f t="shared" si="41"/>
        <v>267</v>
      </c>
      <c r="C2291" s="48" t="s">
        <v>2291</v>
      </c>
      <c r="D2291" s="35" t="str">
        <f>VLOOKUP(C2291,[15]Resumen!$C$1:$J$65536,8,0)</f>
        <v>2 Postes autosoportables de acero (21/2150) de ángulo medio (50°) Tipo AU2-21</v>
      </c>
      <c r="E2291" s="37" t="s">
        <v>2918</v>
      </c>
      <c r="F2291" s="38">
        <f t="shared" si="40"/>
        <v>0</v>
      </c>
      <c r="G2291" s="39">
        <f>VLOOKUP(C2291,'[16]Estructuras de Acero y Concreto'!$C$1:$L$65536,7,0)</f>
        <v>12574.540209926647</v>
      </c>
      <c r="J2291" s="42">
        <f>VLOOKUP(C2291,'[16]Estructuras de Acero y Concreto'!$C$1:$L$65536,10,0)</f>
        <v>4558</v>
      </c>
    </row>
    <row r="2292" spans="1:10" x14ac:dyDescent="0.25">
      <c r="A2292" s="26"/>
      <c r="B2292" s="34">
        <f t="shared" si="41"/>
        <v>268</v>
      </c>
      <c r="C2292" s="48" t="s">
        <v>2292</v>
      </c>
      <c r="D2292" s="35" t="str">
        <f>VLOOKUP(C2292,[15]Resumen!$C$1:$J$65536,8,0)</f>
        <v>2 Postes autosoportables de acero (21/3450) de ángulo mayor y terminal (90°) Tipo ATU2-21</v>
      </c>
      <c r="E2292" s="37" t="s">
        <v>2918</v>
      </c>
      <c r="F2292" s="38">
        <f t="shared" si="40"/>
        <v>0</v>
      </c>
      <c r="G2292" s="39">
        <f>VLOOKUP(C2292,'[16]Estructuras de Acero y Concreto'!$C$1:$L$65536,7,0)</f>
        <v>17098.946955051637</v>
      </c>
      <c r="J2292" s="42">
        <f>VLOOKUP(C2292,'[16]Estructuras de Acero y Concreto'!$C$1:$L$65536,10,0)</f>
        <v>6198</v>
      </c>
    </row>
    <row r="2293" spans="1:10" x14ac:dyDescent="0.25">
      <c r="A2293" s="26"/>
      <c r="B2293" s="34">
        <f t="shared" si="41"/>
        <v>269</v>
      </c>
      <c r="C2293" s="48" t="s">
        <v>2293</v>
      </c>
      <c r="D2293" s="35" t="str">
        <f>VLOOKUP(C2293,[15]Resumen!$C$1:$J$65536,8,0)</f>
        <v>1 Poste de concreto (21/700) de suspensión (2°) Tipo SU2-21</v>
      </c>
      <c r="E2293" s="37" t="s">
        <v>2918</v>
      </c>
      <c r="F2293" s="38">
        <f t="shared" si="40"/>
        <v>1</v>
      </c>
      <c r="G2293" s="39">
        <f>VLOOKUP(C2293,'[16]Estructuras de Acero y Concreto'!$C$1:$L$65536,7,0)</f>
        <v>2891.3065480828668</v>
      </c>
      <c r="J2293" s="42">
        <f>VLOOKUP(C2293,'[16]Estructuras de Acero y Concreto'!$C$1:$L$65536,10,0)</f>
        <v>5043.5</v>
      </c>
    </row>
    <row r="2294" spans="1:10" x14ac:dyDescent="0.25">
      <c r="A2294" s="26"/>
      <c r="B2294" s="34">
        <f t="shared" si="41"/>
        <v>270</v>
      </c>
      <c r="C2294" s="48" t="s">
        <v>2294</v>
      </c>
      <c r="D2294" s="35" t="str">
        <f>VLOOKUP(C2294,[15]Resumen!$C$1:$J$65536,8,0)</f>
        <v>1 Poste autosoportable de acero (21/2600) de suspensión (25°) Tipo SU21-21</v>
      </c>
      <c r="E2294" s="37" t="s">
        <v>2918</v>
      </c>
      <c r="F2294" s="38">
        <f t="shared" si="40"/>
        <v>0</v>
      </c>
      <c r="G2294" s="39">
        <f>VLOOKUP(C2294,'[16]Estructuras de Acero y Concreto'!$C$1:$L$65536,7,0)</f>
        <v>7112.1467005684281</v>
      </c>
      <c r="J2294" s="42">
        <f>VLOOKUP(C2294,'[16]Estructuras de Acero y Concreto'!$C$1:$L$65536,10,0)</f>
        <v>2578</v>
      </c>
    </row>
    <row r="2295" spans="1:10" x14ac:dyDescent="0.25">
      <c r="A2295" s="26"/>
      <c r="B2295" s="34">
        <f t="shared" si="41"/>
        <v>271</v>
      </c>
      <c r="C2295" s="48" t="s">
        <v>2295</v>
      </c>
      <c r="D2295" s="35" t="str">
        <f>VLOOKUP(C2295,[15]Resumen!$C$1:$J$65536,8,0)</f>
        <v>2 Postes autosoportables de acero (21/2850) de ángulo medio (50°) Tipo AU2-21</v>
      </c>
      <c r="E2295" s="37" t="s">
        <v>2918</v>
      </c>
      <c r="F2295" s="38">
        <f t="shared" si="40"/>
        <v>0</v>
      </c>
      <c r="G2295" s="39">
        <f>VLOOKUP(C2295,'[16]Estructuras de Acero y Concreto'!$C$1:$L$65536,7,0)</f>
        <v>15101.586904154996</v>
      </c>
      <c r="J2295" s="42">
        <f>VLOOKUP(C2295,'[16]Estructuras de Acero y Concreto'!$C$1:$L$65536,10,0)</f>
        <v>5474</v>
      </c>
    </row>
    <row r="2296" spans="1:10" x14ac:dyDescent="0.25">
      <c r="A2296" s="26"/>
      <c r="B2296" s="34">
        <f t="shared" si="41"/>
        <v>272</v>
      </c>
      <c r="C2296" s="48" t="s">
        <v>2296</v>
      </c>
      <c r="D2296" s="35" t="str">
        <f>VLOOKUP(C2296,[15]Resumen!$C$1:$J$65536,8,0)</f>
        <v>2 Postes autosoportables de acero (21/4550) de ángulo mayor y terminal (90°) Tipo ATU2-21</v>
      </c>
      <c r="E2296" s="37" t="s">
        <v>2918</v>
      </c>
      <c r="F2296" s="38">
        <f t="shared" si="40"/>
        <v>0</v>
      </c>
      <c r="G2296" s="39">
        <f>VLOOKUP(C2296,'[16]Estructuras de Acero y Concreto'!$C$1:$L$65536,7,0)</f>
        <v>20464.664167888521</v>
      </c>
      <c r="J2296" s="42">
        <f>VLOOKUP(C2296,'[16]Estructuras de Acero y Concreto'!$C$1:$L$65536,10,0)</f>
        <v>7418</v>
      </c>
    </row>
    <row r="2297" spans="1:10" x14ac:dyDescent="0.25">
      <c r="A2297" s="26"/>
      <c r="B2297" s="34">
        <f t="shared" si="41"/>
        <v>273</v>
      </c>
      <c r="C2297" s="48" t="s">
        <v>2297</v>
      </c>
      <c r="D2297" s="35" t="str">
        <f>VLOOKUP(C2297,[15]Resumen!$C$1:$J$65536,8,0)</f>
        <v>1 Poste de concreto (21/900) de suspensión (2°) Tipo SU2-21</v>
      </c>
      <c r="E2297" s="37" t="s">
        <v>2918</v>
      </c>
      <c r="F2297" s="38">
        <f t="shared" si="40"/>
        <v>1</v>
      </c>
      <c r="G2297" s="39">
        <f>VLOOKUP(C2297,'[16]Estructuras de Acero y Concreto'!$C$1:$L$65536,7,0)</f>
        <v>2852.2810493319444</v>
      </c>
      <c r="J2297" s="42">
        <f>VLOOKUP(C2297,'[16]Estructuras de Acero y Concreto'!$C$1:$L$65536,10,0)</f>
        <v>4954.9333333333325</v>
      </c>
    </row>
    <row r="2298" spans="1:10" x14ac:dyDescent="0.25">
      <c r="A2298" s="26"/>
      <c r="B2298" s="34">
        <f t="shared" si="41"/>
        <v>274</v>
      </c>
      <c r="C2298" s="48" t="s">
        <v>2298</v>
      </c>
      <c r="D2298" s="35" t="str">
        <f>VLOOKUP(C2298,[15]Resumen!$C$1:$J$65536,8,0)</f>
        <v>1 Poste autosoportable de acero (21/4200) de suspensión (25°) Tipo SU21-21</v>
      </c>
      <c r="E2298" s="37" t="s">
        <v>2918</v>
      </c>
      <c r="F2298" s="38">
        <f t="shared" si="40"/>
        <v>0</v>
      </c>
      <c r="G2298" s="39">
        <f>VLOOKUP(C2298,'[16]Estructuras de Acero y Concreto'!$C$1:$L$65536,7,0)</f>
        <v>9713.6805790152957</v>
      </c>
      <c r="J2298" s="42">
        <f>VLOOKUP(C2298,'[16]Estructuras de Acero y Concreto'!$C$1:$L$65536,10,0)</f>
        <v>3521</v>
      </c>
    </row>
    <row r="2299" spans="1:10" x14ac:dyDescent="0.25">
      <c r="A2299" s="26"/>
      <c r="B2299" s="34">
        <f t="shared" si="41"/>
        <v>275</v>
      </c>
      <c r="C2299" s="48" t="s">
        <v>2299</v>
      </c>
      <c r="D2299" s="35" t="str">
        <f>VLOOKUP(C2299,[15]Resumen!$C$1:$J$65536,8,0)</f>
        <v>2 Postes autosoportables de acero (21/4350) de ángulo medio (50°) Tipo AU2-21</v>
      </c>
      <c r="E2299" s="37" t="s">
        <v>2918</v>
      </c>
      <c r="F2299" s="38">
        <f t="shared" si="40"/>
        <v>0</v>
      </c>
      <c r="G2299" s="39">
        <f>VLOOKUP(C2299,'[16]Estructuras de Acero y Concreto'!$C$1:$L$65536,7,0)</f>
        <v>19879.801832543093</v>
      </c>
      <c r="J2299" s="42">
        <f>VLOOKUP(C2299,'[16]Estructuras de Acero y Concreto'!$C$1:$L$65536,10,0)</f>
        <v>7206</v>
      </c>
    </row>
    <row r="2300" spans="1:10" x14ac:dyDescent="0.25">
      <c r="A2300" s="26"/>
      <c r="B2300" s="34">
        <f t="shared" si="41"/>
        <v>276</v>
      </c>
      <c r="C2300" s="48" t="s">
        <v>2300</v>
      </c>
      <c r="D2300" s="35" t="str">
        <f>VLOOKUP(C2300,[15]Resumen!$C$1:$J$65536,8,0)</f>
        <v>2 Postes autosoportables de acero (21/7000) de ángulo mayor y terminal (90°) Tipo ATU2-21</v>
      </c>
      <c r="E2300" s="37" t="s">
        <v>2918</v>
      </c>
      <c r="F2300" s="38">
        <f t="shared" si="40"/>
        <v>0</v>
      </c>
      <c r="G2300" s="39">
        <f>VLOOKUP(C2300,'[16]Estructuras de Acero y Concreto'!$C$1:$L$65536,7,0)</f>
        <v>27080.229640333473</v>
      </c>
      <c r="J2300" s="42">
        <f>VLOOKUP(C2300,'[16]Estructuras de Acero y Concreto'!$C$1:$L$65536,10,0)</f>
        <v>9816</v>
      </c>
    </row>
    <row r="2301" spans="1:10" x14ac:dyDescent="0.25">
      <c r="A2301" s="26"/>
      <c r="B2301" s="34">
        <f t="shared" si="41"/>
        <v>277</v>
      </c>
      <c r="C2301" s="48" t="s">
        <v>2301</v>
      </c>
      <c r="D2301" s="35" t="str">
        <f>VLOOKUP(C2301,[15]Resumen!$C$1:$J$65536,8,0)</f>
        <v>1 Poste de concreto (15/300) de suspensión (3°) Tipo SU1-15</v>
      </c>
      <c r="E2301" s="37" t="s">
        <v>2918</v>
      </c>
      <c r="F2301" s="38">
        <f t="shared" si="40"/>
        <v>1</v>
      </c>
      <c r="G2301" s="39">
        <f>VLOOKUP(C2301,'[16]Estructuras de Acero y Concreto'!$C$1:$L$65536,7,0)</f>
        <v>1856.4772238464286</v>
      </c>
      <c r="J2301" s="42">
        <f>VLOOKUP(C2301,'[16]Estructuras de Acero y Concreto'!$C$1:$L$65536,10,0)</f>
        <v>2695</v>
      </c>
    </row>
    <row r="2302" spans="1:10" x14ac:dyDescent="0.25">
      <c r="A2302" s="26"/>
      <c r="B2302" s="34">
        <f t="shared" si="41"/>
        <v>278</v>
      </c>
      <c r="C2302" s="48" t="s">
        <v>2302</v>
      </c>
      <c r="D2302" s="35" t="str">
        <f>VLOOKUP(C2302,[15]Resumen!$C$1:$J$65536,8,0)</f>
        <v>1 Poste autosoportable de acero (15/600) de suspensión (30°) Tipo SU11-15</v>
      </c>
      <c r="E2302" s="37" t="s">
        <v>2918</v>
      </c>
      <c r="F2302" s="38">
        <f t="shared" si="40"/>
        <v>0</v>
      </c>
      <c r="G2302" s="39">
        <f>VLOOKUP(C2302,'[16]Estructuras de Acero y Concreto'!$C$1:$L$65536,7,0)</f>
        <v>1942.1843588829222</v>
      </c>
      <c r="H2302" s="46"/>
      <c r="I2302"/>
      <c r="J2302" s="42">
        <f>VLOOKUP(C2302,'[16]Estructuras de Acero y Concreto'!$C$1:$L$65536,10,0)</f>
        <v>704</v>
      </c>
    </row>
    <row r="2303" spans="1:10" x14ac:dyDescent="0.25">
      <c r="A2303" s="26"/>
      <c r="B2303" s="34">
        <f t="shared" si="41"/>
        <v>279</v>
      </c>
      <c r="C2303" s="48" t="s">
        <v>2303</v>
      </c>
      <c r="D2303" s="35" t="str">
        <f>VLOOKUP(C2303,[15]Resumen!$C$1:$J$65536,8,0)</f>
        <v>1 Poste autosoportable de acero (15/850) de ángulo mayor (50°) Tipo AU12-15</v>
      </c>
      <c r="E2303" s="37" t="s">
        <v>2918</v>
      </c>
      <c r="F2303" s="38">
        <f t="shared" si="40"/>
        <v>0</v>
      </c>
      <c r="G2303" s="39">
        <f>VLOOKUP(C2303,'[16]Estructuras de Acero y Concreto'!$C$1:$L$65536,7,0)</f>
        <v>2436.0068024057109</v>
      </c>
      <c r="H2303" s="46"/>
      <c r="I2303"/>
      <c r="J2303" s="42">
        <f>VLOOKUP(C2303,'[16]Estructuras de Acero y Concreto'!$C$1:$L$65536,10,0)</f>
        <v>883</v>
      </c>
    </row>
    <row r="2304" spans="1:10" x14ac:dyDescent="0.25">
      <c r="A2304" s="26"/>
      <c r="B2304" s="34">
        <f t="shared" si="41"/>
        <v>280</v>
      </c>
      <c r="C2304" s="48" t="s">
        <v>2304</v>
      </c>
      <c r="D2304" s="35" t="str">
        <f>VLOOKUP(C2304,[15]Resumen!$C$1:$J$65536,8,0)</f>
        <v>1 Poste autosoportable de acero (15/1300) de retención y terminal (90°) Tipo RTU1-15</v>
      </c>
      <c r="E2304" s="37" t="s">
        <v>2918</v>
      </c>
      <c r="F2304" s="38">
        <f t="shared" si="40"/>
        <v>0</v>
      </c>
      <c r="G2304" s="39">
        <f>VLOOKUP(C2304,'[16]Estructuras de Acero y Concreto'!$C$1:$L$65536,7,0)</f>
        <v>3208.466490597782</v>
      </c>
      <c r="H2304" s="46"/>
      <c r="I2304"/>
      <c r="J2304" s="42">
        <f>VLOOKUP(C2304,'[16]Estructuras de Acero y Concreto'!$C$1:$L$65536,10,0)</f>
        <v>1163</v>
      </c>
    </row>
    <row r="2305" spans="1:10" x14ac:dyDescent="0.25">
      <c r="A2305" s="26"/>
      <c r="B2305" s="34">
        <f t="shared" si="41"/>
        <v>281</v>
      </c>
      <c r="C2305" s="48" t="s">
        <v>2305</v>
      </c>
      <c r="D2305" s="35" t="str">
        <f>VLOOKUP(C2305,[15]Resumen!$C$1:$J$65536,8,0)</f>
        <v>1 Poste de concreto (15/300) de suspensión (3°) Tipo SU1-15</v>
      </c>
      <c r="E2305" s="37" t="s">
        <v>2918</v>
      </c>
      <c r="F2305" s="38">
        <f t="shared" si="40"/>
        <v>1</v>
      </c>
      <c r="G2305" s="39">
        <f>VLOOKUP(C2305,'[16]Estructuras de Acero y Concreto'!$C$1:$L$65536,7,0)</f>
        <v>1856.4772238464286</v>
      </c>
      <c r="H2305" s="46"/>
      <c r="I2305"/>
      <c r="J2305" s="42">
        <f>VLOOKUP(C2305,'[16]Estructuras de Acero y Concreto'!$C$1:$L$65536,10,0)</f>
        <v>2695</v>
      </c>
    </row>
    <row r="2306" spans="1:10" x14ac:dyDescent="0.25">
      <c r="A2306" s="26"/>
      <c r="B2306" s="34">
        <f t="shared" si="41"/>
        <v>282</v>
      </c>
      <c r="C2306" s="48" t="s">
        <v>2306</v>
      </c>
      <c r="D2306" s="35" t="str">
        <f>VLOOKUP(C2306,[15]Resumen!$C$1:$J$65536,8,0)</f>
        <v>1 Poste autosoportable de acero (15/800) de suspensión (30°) Tipo SU11-15</v>
      </c>
      <c r="E2306" s="37" t="s">
        <v>2918</v>
      </c>
      <c r="F2306" s="38">
        <f t="shared" si="40"/>
        <v>0</v>
      </c>
      <c r="G2306" s="39">
        <f>VLOOKUP(C2306,'[16]Estructuras de Acero y Concreto'!$C$1:$L$65536,7,0)</f>
        <v>2339.4493413817017</v>
      </c>
      <c r="H2306" s="46"/>
      <c r="I2306"/>
      <c r="J2306" s="42">
        <f>VLOOKUP(C2306,'[16]Estructuras de Acero y Concreto'!$C$1:$L$65536,10,0)</f>
        <v>848</v>
      </c>
    </row>
    <row r="2307" spans="1:10" x14ac:dyDescent="0.25">
      <c r="A2307" s="26"/>
      <c r="B2307" s="34">
        <f t="shared" si="41"/>
        <v>283</v>
      </c>
      <c r="C2307" s="48" t="s">
        <v>2307</v>
      </c>
      <c r="D2307" s="35" t="str">
        <f>VLOOKUP(C2307,[15]Resumen!$C$1:$J$65536,8,0)</f>
        <v>1 Poste autosoportable de acero (15/1150) de ángulo mayor (50°) Tipo AU12-15</v>
      </c>
      <c r="E2307" s="37" t="s">
        <v>2918</v>
      </c>
      <c r="F2307" s="38">
        <f t="shared" si="40"/>
        <v>0</v>
      </c>
      <c r="G2307" s="39">
        <f>VLOOKUP(C2307,'[16]Estructuras de Acero y Concreto'!$C$1:$L$65536,7,0)</f>
        <v>2962.9346611367309</v>
      </c>
      <c r="H2307" s="46"/>
      <c r="I2307"/>
      <c r="J2307" s="42">
        <f>VLOOKUP(C2307,'[16]Estructuras de Acero y Concreto'!$C$1:$L$65536,10,0)</f>
        <v>1074</v>
      </c>
    </row>
    <row r="2308" spans="1:10" x14ac:dyDescent="0.25">
      <c r="A2308" s="26"/>
      <c r="B2308" s="34">
        <f t="shared" si="41"/>
        <v>284</v>
      </c>
      <c r="C2308" s="48" t="s">
        <v>2308</v>
      </c>
      <c r="D2308" s="35" t="str">
        <f>VLOOKUP(C2308,[15]Resumen!$C$1:$J$65536,8,0)</f>
        <v>1 Poste autosoportable de acero (15/1750) de retención y terminal (90°) Tipo RTU1-15</v>
      </c>
      <c r="E2308" s="37" t="s">
        <v>2918</v>
      </c>
      <c r="F2308" s="38">
        <f t="shared" si="40"/>
        <v>0</v>
      </c>
      <c r="G2308" s="39">
        <f>VLOOKUP(C2308,'[16]Estructuras de Acero y Concreto'!$C$1:$L$65536,7,0)</f>
        <v>3892.6450715679021</v>
      </c>
      <c r="H2308" s="46"/>
      <c r="I2308"/>
      <c r="J2308" s="42">
        <f>VLOOKUP(C2308,'[16]Estructuras de Acero y Concreto'!$C$1:$L$65536,10,0)</f>
        <v>1411</v>
      </c>
    </row>
    <row r="2309" spans="1:10" x14ac:dyDescent="0.25">
      <c r="A2309" s="26"/>
      <c r="B2309" s="34">
        <f t="shared" si="41"/>
        <v>285</v>
      </c>
      <c r="C2309" s="48" t="s">
        <v>2309</v>
      </c>
      <c r="D2309" s="35" t="str">
        <f>VLOOKUP(C2309,[15]Resumen!$C$1:$J$65536,8,0)</f>
        <v>1 Poste de concreto (15/300) de suspensión (3°) Tipo SU1-15</v>
      </c>
      <c r="E2309" s="37" t="s">
        <v>2918</v>
      </c>
      <c r="F2309" s="38">
        <f t="shared" si="40"/>
        <v>1</v>
      </c>
      <c r="G2309" s="39">
        <f>VLOOKUP(C2309,'[16]Estructuras de Acero y Concreto'!$C$1:$L$65536,7,0)</f>
        <v>1856.4772238464286</v>
      </c>
      <c r="H2309" s="46"/>
      <c r="I2309"/>
      <c r="J2309" s="42">
        <f>VLOOKUP(C2309,'[16]Estructuras de Acero y Concreto'!$C$1:$L$65536,10,0)</f>
        <v>2695</v>
      </c>
    </row>
    <row r="2310" spans="1:10" x14ac:dyDescent="0.25">
      <c r="A2310" s="26"/>
      <c r="B2310" s="34">
        <f t="shared" si="41"/>
        <v>286</v>
      </c>
      <c r="C2310" s="48" t="s">
        <v>2310</v>
      </c>
      <c r="D2310" s="35" t="str">
        <f>VLOOKUP(C2310,[15]Resumen!$C$1:$J$65536,8,0)</f>
        <v>1 Poste autosoportable de acero (15/950) de suspensión (30°) Tipo SU11-15</v>
      </c>
      <c r="E2310" s="37" t="s">
        <v>2918</v>
      </c>
      <c r="F2310" s="38">
        <f t="shared" si="40"/>
        <v>0</v>
      </c>
      <c r="G2310" s="39">
        <f>VLOOKUP(C2310,'[16]Estructuras de Acero y Concreto'!$C$1:$L$65536,7,0)</f>
        <v>2618.0865860509848</v>
      </c>
      <c r="H2310" s="46"/>
      <c r="I2310"/>
      <c r="J2310" s="42">
        <f>VLOOKUP(C2310,'[16]Estructuras de Acero y Concreto'!$C$1:$L$65536,10,0)</f>
        <v>949</v>
      </c>
    </row>
    <row r="2311" spans="1:10" x14ac:dyDescent="0.25">
      <c r="A2311" s="26"/>
      <c r="B2311" s="34">
        <f t="shared" si="41"/>
        <v>287</v>
      </c>
      <c r="C2311" s="48" t="s">
        <v>2311</v>
      </c>
      <c r="D2311" s="35" t="str">
        <f>VLOOKUP(C2311,[15]Resumen!$C$1:$J$65536,8,0)</f>
        <v>1 Poste autosoportable de acero (15/1400) de ángulo mayor (50°) Tipo AU12-15</v>
      </c>
      <c r="E2311" s="37" t="s">
        <v>2918</v>
      </c>
      <c r="F2311" s="38">
        <f t="shared" si="40"/>
        <v>0</v>
      </c>
      <c r="G2311" s="39">
        <f>VLOOKUP(C2311,'[16]Estructuras de Acero y Concreto'!$C$1:$L$65536,7,0)</f>
        <v>3368.4759974375679</v>
      </c>
      <c r="H2311" s="46"/>
      <c r="I2311"/>
      <c r="J2311" s="42">
        <f>VLOOKUP(C2311,'[16]Estructuras de Acero y Concreto'!$C$1:$L$65536,10,0)</f>
        <v>1221</v>
      </c>
    </row>
    <row r="2312" spans="1:10" x14ac:dyDescent="0.25">
      <c r="A2312" s="26"/>
      <c r="B2312" s="34">
        <f t="shared" si="41"/>
        <v>288</v>
      </c>
      <c r="C2312" s="48" t="s">
        <v>2312</v>
      </c>
      <c r="D2312" s="35" t="str">
        <f>VLOOKUP(C2312,[15]Resumen!$C$1:$J$65536,8,0)</f>
        <v>1 Poste autosoportable de acero (15/2150) de retención y terminal (90°) Tipo RTU1-15</v>
      </c>
      <c r="E2312" s="37" t="s">
        <v>2918</v>
      </c>
      <c r="F2312" s="38">
        <f t="shared" si="40"/>
        <v>0</v>
      </c>
      <c r="G2312" s="39">
        <f>VLOOKUP(C2312,'[16]Estructuras de Acero y Concreto'!$C$1:$L$65536,7,0)</f>
        <v>4449.9195609064682</v>
      </c>
      <c r="H2312" s="46"/>
      <c r="I2312"/>
      <c r="J2312" s="42">
        <f>VLOOKUP(C2312,'[16]Estructuras de Acero y Concreto'!$C$1:$L$65536,10,0)</f>
        <v>1613</v>
      </c>
    </row>
    <row r="2313" spans="1:10" x14ac:dyDescent="0.25">
      <c r="A2313" s="26"/>
      <c r="B2313" s="34">
        <f t="shared" si="41"/>
        <v>289</v>
      </c>
      <c r="C2313" s="48" t="s">
        <v>2313</v>
      </c>
      <c r="D2313" s="35" t="str">
        <f>VLOOKUP(C2313,[15]Resumen!$C$1:$J$65536,8,0)</f>
        <v>1 Poste de concreto (15/400) de suspensión (3°) Tipo SU1-15</v>
      </c>
      <c r="E2313" s="37" t="s">
        <v>2918</v>
      </c>
      <c r="F2313" s="38">
        <f t="shared" si="40"/>
        <v>1</v>
      </c>
      <c r="G2313" s="39">
        <f>VLOOKUP(C2313,'[16]Estructuras de Acero y Concreto'!$C$1:$L$65536,7,0)</f>
        <v>1890.4060541492624</v>
      </c>
      <c r="H2313" s="46"/>
      <c r="I2313"/>
      <c r="J2313" s="42">
        <f>VLOOKUP(C2313,'[16]Estructuras de Acero y Concreto'!$C$1:$L$65536,10,0)</f>
        <v>2772</v>
      </c>
    </row>
    <row r="2314" spans="1:10" x14ac:dyDescent="0.25">
      <c r="A2314" s="26"/>
      <c r="B2314" s="34">
        <f t="shared" si="41"/>
        <v>290</v>
      </c>
      <c r="C2314" s="48" t="s">
        <v>2314</v>
      </c>
      <c r="D2314" s="35" t="str">
        <f>VLOOKUP(C2314,[15]Resumen!$C$1:$J$65536,8,0)</f>
        <v>1 Poste autosoportable de acero (15/1500) de suspensión (30°) Tipo SU11-15</v>
      </c>
      <c r="E2314" s="37" t="s">
        <v>2918</v>
      </c>
      <c r="F2314" s="38">
        <f t="shared" si="40"/>
        <v>0</v>
      </c>
      <c r="G2314" s="39">
        <f>VLOOKUP(C2314,'[16]Estructuras de Acero y Concreto'!$C$1:$L$65536,7,0)</f>
        <v>3522.9679350759825</v>
      </c>
      <c r="H2314" s="46"/>
      <c r="I2314"/>
      <c r="J2314" s="42">
        <f>VLOOKUP(C2314,'[16]Estructuras de Acero y Concreto'!$C$1:$L$65536,10,0)</f>
        <v>1277</v>
      </c>
    </row>
    <row r="2315" spans="1:10" x14ac:dyDescent="0.25">
      <c r="A2315" s="26"/>
      <c r="B2315" s="34">
        <f t="shared" si="41"/>
        <v>291</v>
      </c>
      <c r="C2315" s="48" t="s">
        <v>2315</v>
      </c>
      <c r="D2315" s="35" t="str">
        <f>VLOOKUP(C2315,[15]Resumen!$C$1:$J$65536,8,0)</f>
        <v>1 Poste autosoportable de acero (15/2150) de ángulo mayor (50°) Tipo AU12-15</v>
      </c>
      <c r="E2315" s="37" t="s">
        <v>2918</v>
      </c>
      <c r="F2315" s="38">
        <f t="shared" si="40"/>
        <v>0</v>
      </c>
      <c r="G2315" s="39">
        <f>VLOOKUP(C2315,'[16]Estructuras de Acero y Concreto'!$C$1:$L$65536,7,0)</f>
        <v>4449.9195609064682</v>
      </c>
      <c r="H2315" s="46"/>
      <c r="I2315"/>
      <c r="J2315" s="42">
        <f>VLOOKUP(C2315,'[16]Estructuras de Acero y Concreto'!$C$1:$L$65536,10,0)</f>
        <v>1613</v>
      </c>
    </row>
    <row r="2316" spans="1:10" x14ac:dyDescent="0.25">
      <c r="A2316" s="26"/>
      <c r="B2316" s="34">
        <f t="shared" si="41"/>
        <v>292</v>
      </c>
      <c r="C2316" s="48" t="s">
        <v>2316</v>
      </c>
      <c r="D2316" s="35" t="str">
        <f>VLOOKUP(C2316,[15]Resumen!$C$1:$J$65536,8,0)</f>
        <v>1 Poste autosoportable de acero (15/3450) de retención y terminal (90°) Tipo RTU1-15</v>
      </c>
      <c r="E2316" s="37" t="s">
        <v>2918</v>
      </c>
      <c r="F2316" s="38">
        <f t="shared" si="40"/>
        <v>0</v>
      </c>
      <c r="G2316" s="39">
        <f>VLOOKUP(C2316,'[16]Estructuras de Acero y Concreto'!$C$1:$L$65536,7,0)</f>
        <v>6052.7734139050153</v>
      </c>
      <c r="H2316" s="46"/>
      <c r="I2316"/>
      <c r="J2316" s="42">
        <f>VLOOKUP(C2316,'[16]Estructuras de Acero y Concreto'!$C$1:$L$65536,10,0)</f>
        <v>2194</v>
      </c>
    </row>
    <row r="2317" spans="1:10" x14ac:dyDescent="0.25">
      <c r="A2317" s="26"/>
      <c r="B2317" s="34">
        <f t="shared" si="41"/>
        <v>293</v>
      </c>
      <c r="C2317" s="48" t="s">
        <v>2317</v>
      </c>
      <c r="D2317" s="35" t="str">
        <f>VLOOKUP(C2317,[15]Resumen!$C$1:$J$65536,8,0)</f>
        <v>1 Poste de concreto (15/500) de suspensión (3°) Tipo SU1-15</v>
      </c>
      <c r="E2317" s="37" t="s">
        <v>2918</v>
      </c>
      <c r="F2317" s="38">
        <f t="shared" si="40"/>
        <v>1</v>
      </c>
      <c r="G2317" s="39">
        <f>VLOOKUP(C2317,'[16]Estructuras de Acero y Concreto'!$C$1:$L$65536,7,0)</f>
        <v>1924.3348844520965</v>
      </c>
      <c r="H2317" s="46"/>
      <c r="I2317"/>
      <c r="J2317" s="42">
        <f>VLOOKUP(C2317,'[16]Estructuras de Acero y Concreto'!$C$1:$L$65536,10,0)</f>
        <v>2849</v>
      </c>
    </row>
    <row r="2318" spans="1:10" x14ac:dyDescent="0.25">
      <c r="A2318" s="26"/>
      <c r="B2318" s="34">
        <f t="shared" si="41"/>
        <v>294</v>
      </c>
      <c r="C2318" s="48" t="s">
        <v>2318</v>
      </c>
      <c r="D2318" s="35" t="str">
        <f>VLOOKUP(C2318,[15]Resumen!$C$1:$J$65536,8,0)</f>
        <v>1 Poste autosoportable de acero (15/1800) de suspensión (30°) Tipo SU11-15</v>
      </c>
      <c r="E2318" s="37" t="s">
        <v>2918</v>
      </c>
      <c r="F2318" s="38">
        <f t="shared" si="40"/>
        <v>0</v>
      </c>
      <c r="G2318" s="39">
        <f>VLOOKUP(C2318,'[16]Estructuras de Acero y Concreto'!$C$1:$L$65536,7,0)</f>
        <v>3964.3734711857373</v>
      </c>
      <c r="H2318" s="46"/>
      <c r="I2318"/>
      <c r="J2318" s="42">
        <f>VLOOKUP(C2318,'[16]Estructuras de Acero y Concreto'!$C$1:$L$65536,10,0)</f>
        <v>1437</v>
      </c>
    </row>
    <row r="2319" spans="1:10" x14ac:dyDescent="0.25">
      <c r="A2319" s="26"/>
      <c r="B2319" s="34">
        <f t="shared" si="41"/>
        <v>295</v>
      </c>
      <c r="C2319" s="48" t="s">
        <v>2319</v>
      </c>
      <c r="D2319" s="35" t="str">
        <f>VLOOKUP(C2319,[15]Resumen!$C$1:$J$65536,8,0)</f>
        <v>1 Poste autosoportable de acero (15/2650) de ángulo mayor (50°) Tipo AU12-15</v>
      </c>
      <c r="E2319" s="37" t="s">
        <v>2918</v>
      </c>
      <c r="F2319" s="38">
        <f t="shared" si="40"/>
        <v>0</v>
      </c>
      <c r="G2319" s="39">
        <f>VLOOKUP(C2319,'[16]Estructuras de Acero y Concreto'!$C$1:$L$65536,7,0)</f>
        <v>5098.2339420676708</v>
      </c>
      <c r="H2319" s="46"/>
      <c r="I2319"/>
      <c r="J2319" s="42">
        <f>VLOOKUP(C2319,'[16]Estructuras de Acero y Concreto'!$C$1:$L$65536,10,0)</f>
        <v>1848</v>
      </c>
    </row>
    <row r="2320" spans="1:10" x14ac:dyDescent="0.25">
      <c r="A2320" s="26"/>
      <c r="B2320" s="34">
        <f t="shared" si="41"/>
        <v>296</v>
      </c>
      <c r="C2320" s="48" t="s">
        <v>2320</v>
      </c>
      <c r="D2320" s="35" t="str">
        <f>VLOOKUP(C2320,[15]Resumen!$C$1:$J$65536,8,0)</f>
        <v>1 Poste autosoportable de acero (15/4200) de retención y terminal (90°) Tipo RTU1-15</v>
      </c>
      <c r="E2320" s="37" t="s">
        <v>2918</v>
      </c>
      <c r="F2320" s="38">
        <f t="shared" si="40"/>
        <v>0</v>
      </c>
      <c r="G2320" s="39">
        <f>VLOOKUP(C2320,'[16]Estructuras de Acero y Concreto'!$C$1:$L$65536,7,0)</f>
        <v>6877.650009510121</v>
      </c>
      <c r="H2320" s="46"/>
      <c r="I2320"/>
      <c r="J2320" s="42">
        <f>VLOOKUP(C2320,'[16]Estructuras de Acero y Concreto'!$C$1:$L$65536,10,0)</f>
        <v>2493</v>
      </c>
    </row>
    <row r="2321" spans="1:10" x14ac:dyDescent="0.25">
      <c r="A2321" s="26"/>
      <c r="B2321" s="34">
        <f t="shared" si="41"/>
        <v>297</v>
      </c>
      <c r="C2321" s="48" t="s">
        <v>2321</v>
      </c>
      <c r="D2321" s="35" t="str">
        <f>VLOOKUP(C2321,[15]Resumen!$C$1:$J$65536,8,0)</f>
        <v>1 Poste de concreto (15/400) de suspensión (3°) Tipo SU2-15</v>
      </c>
      <c r="E2321" s="37" t="s">
        <v>2918</v>
      </c>
      <c r="F2321" s="38">
        <f t="shared" si="40"/>
        <v>1</v>
      </c>
      <c r="G2321" s="39">
        <f>VLOOKUP(C2321,'[16]Estructuras de Acero y Concreto'!$C$1:$L$65536,7,0)</f>
        <v>1890.4060541492624</v>
      </c>
      <c r="H2321" s="46"/>
      <c r="I2321"/>
      <c r="J2321" s="42">
        <f>VLOOKUP(C2321,'[16]Estructuras de Acero y Concreto'!$C$1:$L$65536,10,0)</f>
        <v>2772</v>
      </c>
    </row>
    <row r="2322" spans="1:10" x14ac:dyDescent="0.25">
      <c r="A2322" s="26"/>
      <c r="B2322" s="34">
        <f t="shared" si="41"/>
        <v>298</v>
      </c>
      <c r="C2322" s="48" t="s">
        <v>2322</v>
      </c>
      <c r="D2322" s="35" t="str">
        <f>VLOOKUP(C2322,[15]Resumen!$C$1:$J$65536,8,0)</f>
        <v>2 Postes autosoportables de acero (15/600) de suspensión (30°) Tipo SU21-15</v>
      </c>
      <c r="E2322" s="37" t="s">
        <v>2918</v>
      </c>
      <c r="F2322" s="38">
        <f t="shared" si="40"/>
        <v>0</v>
      </c>
      <c r="G2322" s="39">
        <f>VLOOKUP(C2322,'[16]Estructuras de Acero y Concreto'!$C$1:$L$65536,7,0)</f>
        <v>3884.3687177658444</v>
      </c>
      <c r="H2322" s="46"/>
      <c r="I2322"/>
      <c r="J2322" s="42">
        <f>VLOOKUP(C2322,'[16]Estructuras de Acero y Concreto'!$C$1:$L$65536,10,0)</f>
        <v>1408</v>
      </c>
    </row>
    <row r="2323" spans="1:10" x14ac:dyDescent="0.25">
      <c r="A2323" s="26"/>
      <c r="B2323" s="34">
        <f t="shared" si="41"/>
        <v>299</v>
      </c>
      <c r="C2323" s="48" t="s">
        <v>2323</v>
      </c>
      <c r="D2323" s="35" t="str">
        <f>VLOOKUP(C2323,[15]Resumen!$C$1:$J$65536,8,0)</f>
        <v>2 Postes autosoportables de acero (15/850) de ángulo mayor (50°) Tipo AU22-15</v>
      </c>
      <c r="E2323" s="37" t="s">
        <v>2918</v>
      </c>
      <c r="F2323" s="38">
        <f t="shared" si="40"/>
        <v>0</v>
      </c>
      <c r="G2323" s="39">
        <f>VLOOKUP(C2323,'[16]Estructuras de Acero y Concreto'!$C$1:$L$65536,7,0)</f>
        <v>4872.0136048114218</v>
      </c>
      <c r="H2323" s="46"/>
      <c r="I2323"/>
      <c r="J2323" s="42">
        <f>VLOOKUP(C2323,'[16]Estructuras de Acero y Concreto'!$C$1:$L$65536,10,0)</f>
        <v>1766</v>
      </c>
    </row>
    <row r="2324" spans="1:10" x14ac:dyDescent="0.25">
      <c r="A2324" s="26"/>
      <c r="B2324" s="34">
        <f t="shared" si="41"/>
        <v>300</v>
      </c>
      <c r="C2324" s="48" t="s">
        <v>2324</v>
      </c>
      <c r="D2324" s="35" t="str">
        <f>VLOOKUP(C2324,[15]Resumen!$C$1:$J$65536,8,0)</f>
        <v>2 Postes autosoportables de acero (15/1300) de retención y terminal (90°) Tipo RTU2-15</v>
      </c>
      <c r="E2324" s="37" t="s">
        <v>2918</v>
      </c>
      <c r="F2324" s="38">
        <f t="shared" si="40"/>
        <v>0</v>
      </c>
      <c r="G2324" s="39">
        <f>VLOOKUP(C2324,'[16]Estructuras de Acero y Concreto'!$C$1:$L$65536,7,0)</f>
        <v>6416.932981195564</v>
      </c>
      <c r="H2324" s="46"/>
      <c r="I2324"/>
      <c r="J2324" s="42">
        <f>VLOOKUP(C2324,'[16]Estructuras de Acero y Concreto'!$C$1:$L$65536,10,0)</f>
        <v>2326</v>
      </c>
    </row>
    <row r="2325" spans="1:10" x14ac:dyDescent="0.25">
      <c r="A2325" s="26"/>
      <c r="B2325" s="34">
        <f t="shared" si="41"/>
        <v>301</v>
      </c>
      <c r="C2325" s="48" t="s">
        <v>2325</v>
      </c>
      <c r="D2325" s="35" t="str">
        <f>VLOOKUP(C2325,[15]Resumen!$C$1:$J$65536,8,0)</f>
        <v>1 Poste de concreto (15/400) de suspensión (3°) Tipo SU2-15</v>
      </c>
      <c r="E2325" s="37" t="s">
        <v>2918</v>
      </c>
      <c r="F2325" s="38">
        <f t="shared" si="40"/>
        <v>1</v>
      </c>
      <c r="G2325" s="39">
        <f>VLOOKUP(C2325,'[16]Estructuras de Acero y Concreto'!$C$1:$L$65536,7,0)</f>
        <v>1890.4060541492624</v>
      </c>
      <c r="H2325" s="46"/>
      <c r="I2325"/>
      <c r="J2325" s="42">
        <f>VLOOKUP(C2325,'[16]Estructuras de Acero y Concreto'!$C$1:$L$65536,10,0)</f>
        <v>2772</v>
      </c>
    </row>
    <row r="2326" spans="1:10" x14ac:dyDescent="0.25">
      <c r="A2326" s="26"/>
      <c r="B2326" s="34">
        <f t="shared" si="41"/>
        <v>302</v>
      </c>
      <c r="C2326" s="48" t="s">
        <v>2326</v>
      </c>
      <c r="D2326" s="35" t="str">
        <f>VLOOKUP(C2326,[15]Resumen!$C$1:$J$65536,8,0)</f>
        <v>2 Postes autosoportables de acero (15/750) de suspensión (30°) Tipo SU21-15</v>
      </c>
      <c r="E2326" s="37" t="s">
        <v>2918</v>
      </c>
      <c r="F2326" s="38">
        <f t="shared" si="40"/>
        <v>0</v>
      </c>
      <c r="G2326" s="39">
        <f>VLOOKUP(C2326,'[16]Estructuras de Acero y Concreto'!$C$1:$L$65536,7,0)</f>
        <v>4491.3013299167578</v>
      </c>
      <c r="H2326" s="46"/>
      <c r="I2326"/>
      <c r="J2326" s="42">
        <f>VLOOKUP(C2326,'[16]Estructuras de Acero y Concreto'!$C$1:$L$65536,10,0)</f>
        <v>1628</v>
      </c>
    </row>
    <row r="2327" spans="1:10" x14ac:dyDescent="0.25">
      <c r="A2327" s="26"/>
      <c r="B2327" s="34">
        <f t="shared" si="41"/>
        <v>303</v>
      </c>
      <c r="C2327" s="48" t="s">
        <v>2327</v>
      </c>
      <c r="D2327" s="35" t="str">
        <f>VLOOKUP(C2327,[15]Resumen!$C$1:$J$65536,8,0)</f>
        <v>2 Postes autosoportables de acero (15/1150) de ángulo mayor (50°) Tipo AU22-15</v>
      </c>
      <c r="E2327" s="37" t="s">
        <v>2918</v>
      </c>
      <c r="F2327" s="38">
        <f t="shared" si="40"/>
        <v>0</v>
      </c>
      <c r="G2327" s="39">
        <f>VLOOKUP(C2327,'[16]Estructuras de Acero y Concreto'!$C$1:$L$65536,7,0)</f>
        <v>5925.8693222734619</v>
      </c>
      <c r="H2327" s="46"/>
      <c r="I2327"/>
      <c r="J2327" s="42">
        <f>VLOOKUP(C2327,'[16]Estructuras de Acero y Concreto'!$C$1:$L$65536,10,0)</f>
        <v>2148</v>
      </c>
    </row>
    <row r="2328" spans="1:10" x14ac:dyDescent="0.25">
      <c r="A2328" s="26"/>
      <c r="B2328" s="34">
        <f t="shared" si="41"/>
        <v>304</v>
      </c>
      <c r="C2328" s="48" t="s">
        <v>2328</v>
      </c>
      <c r="D2328" s="35" t="str">
        <f>VLOOKUP(C2328,[15]Resumen!$C$1:$J$65536,8,0)</f>
        <v>2 Postes autosoportables de acero (15/1750) de retención y terminal (90°) Tipo RTU2-15</v>
      </c>
      <c r="E2328" s="37" t="s">
        <v>2918</v>
      </c>
      <c r="F2328" s="38">
        <f t="shared" si="40"/>
        <v>0</v>
      </c>
      <c r="G2328" s="39">
        <f>VLOOKUP(C2328,'[16]Estructuras de Acero y Concreto'!$C$1:$L$65536,7,0)</f>
        <v>7785.2901431358041</v>
      </c>
      <c r="H2328" s="46"/>
      <c r="I2328"/>
      <c r="J2328" s="42">
        <f>VLOOKUP(C2328,'[16]Estructuras de Acero y Concreto'!$C$1:$L$65536,10,0)</f>
        <v>2822</v>
      </c>
    </row>
    <row r="2329" spans="1:10" x14ac:dyDescent="0.25">
      <c r="A2329" s="26"/>
      <c r="B2329" s="34">
        <f t="shared" si="41"/>
        <v>305</v>
      </c>
      <c r="C2329" s="48" t="s">
        <v>2329</v>
      </c>
      <c r="D2329" s="35" t="str">
        <f>VLOOKUP(C2329,[15]Resumen!$C$1:$J$65536,8,0)</f>
        <v>1 Poste de concreto (15/500) de suspensión (3°) Tipo SU2-15</v>
      </c>
      <c r="E2329" s="37" t="s">
        <v>2918</v>
      </c>
      <c r="F2329" s="38">
        <f t="shared" si="40"/>
        <v>1</v>
      </c>
      <c r="G2329" s="39">
        <f>VLOOKUP(C2329,'[16]Estructuras de Acero y Concreto'!$C$1:$L$65536,7,0)</f>
        <v>1924.3348844520965</v>
      </c>
      <c r="H2329" s="46"/>
      <c r="I2329"/>
      <c r="J2329" s="42">
        <f>VLOOKUP(C2329,'[16]Estructuras de Acero y Concreto'!$C$1:$L$65536,10,0)</f>
        <v>2849</v>
      </c>
    </row>
    <row r="2330" spans="1:10" x14ac:dyDescent="0.25">
      <c r="A2330" s="26"/>
      <c r="B2330" s="34">
        <f t="shared" si="41"/>
        <v>306</v>
      </c>
      <c r="C2330" s="48" t="s">
        <v>2330</v>
      </c>
      <c r="D2330" s="35" t="str">
        <f>VLOOKUP(C2330,[15]Resumen!$C$1:$J$65536,8,0)</f>
        <v>2 Postes autosoportables de acero (15/950) de suspensión (30°) Tipo SU21-15</v>
      </c>
      <c r="E2330" s="37" t="s">
        <v>2918</v>
      </c>
      <c r="F2330" s="38">
        <f t="shared" si="40"/>
        <v>0</v>
      </c>
      <c r="G2330" s="39">
        <f>VLOOKUP(C2330,'[16]Estructuras de Acero y Concreto'!$C$1:$L$65536,7,0)</f>
        <v>5236.1731721019696</v>
      </c>
      <c r="H2330" s="46"/>
      <c r="I2330"/>
      <c r="J2330" s="42">
        <f>VLOOKUP(C2330,'[16]Estructuras de Acero y Concreto'!$C$1:$L$65536,10,0)</f>
        <v>1898</v>
      </c>
    </row>
    <row r="2331" spans="1:10" x14ac:dyDescent="0.25">
      <c r="A2331" s="26"/>
      <c r="B2331" s="34">
        <f t="shared" si="41"/>
        <v>307</v>
      </c>
      <c r="C2331" s="48" t="s">
        <v>2331</v>
      </c>
      <c r="D2331" s="35" t="str">
        <f>VLOOKUP(C2331,[15]Resumen!$C$1:$J$65536,8,0)</f>
        <v>2 Postes autosoportables de acero (15/1400) de ángulo mayor (50°) Tipo AU22-15</v>
      </c>
      <c r="E2331" s="37" t="s">
        <v>2918</v>
      </c>
      <c r="F2331" s="38">
        <f t="shared" si="40"/>
        <v>0</v>
      </c>
      <c r="G2331" s="39">
        <f>VLOOKUP(C2331,'[16]Estructuras de Acero y Concreto'!$C$1:$L$65536,7,0)</f>
        <v>6736.9519948751358</v>
      </c>
      <c r="H2331" s="46"/>
      <c r="I2331"/>
      <c r="J2331" s="42">
        <f>VLOOKUP(C2331,'[16]Estructuras de Acero y Concreto'!$C$1:$L$65536,10,0)</f>
        <v>2442</v>
      </c>
    </row>
    <row r="2332" spans="1:10" x14ac:dyDescent="0.25">
      <c r="A2332" s="26"/>
      <c r="B2332" s="34">
        <f t="shared" si="41"/>
        <v>308</v>
      </c>
      <c r="C2332" s="48" t="s">
        <v>2332</v>
      </c>
      <c r="D2332" s="35" t="str">
        <f>VLOOKUP(C2332,[15]Resumen!$C$1:$J$65536,8,0)</f>
        <v>2 Postes autosoportables de acero (15/2150) de retención y terminal (90°) Tipo RTU2-15</v>
      </c>
      <c r="E2332" s="37" t="s">
        <v>2918</v>
      </c>
      <c r="F2332" s="38">
        <f t="shared" si="40"/>
        <v>0</v>
      </c>
      <c r="G2332" s="39">
        <f>VLOOKUP(C2332,'[16]Estructuras de Acero y Concreto'!$C$1:$L$65536,7,0)</f>
        <v>8899.8391218129364</v>
      </c>
      <c r="H2332" s="46"/>
      <c r="I2332"/>
      <c r="J2332" s="42">
        <f>VLOOKUP(C2332,'[16]Estructuras de Acero y Concreto'!$C$1:$L$65536,10,0)</f>
        <v>3226</v>
      </c>
    </row>
    <row r="2333" spans="1:10" x14ac:dyDescent="0.25">
      <c r="A2333" s="26"/>
      <c r="B2333" s="34">
        <f t="shared" si="41"/>
        <v>309</v>
      </c>
      <c r="C2333" s="48" t="s">
        <v>2333</v>
      </c>
      <c r="D2333" s="35" t="str">
        <f>VLOOKUP(C2333,[15]Resumen!$C$1:$J$65536,8,0)</f>
        <v>1 Poste de concreto (15/700) de suspensión (3°) Tipo SU2-15</v>
      </c>
      <c r="E2333" s="37" t="s">
        <v>2918</v>
      </c>
      <c r="F2333" s="38">
        <f t="shared" si="40"/>
        <v>1</v>
      </c>
      <c r="G2333" s="39">
        <f>VLOOKUP(C2333,'[16]Estructuras de Acero y Concreto'!$C$1:$L$65536,7,0)</f>
        <v>1992.1925450577646</v>
      </c>
      <c r="H2333" s="46"/>
      <c r="I2333"/>
      <c r="J2333" s="42">
        <f>VLOOKUP(C2333,'[16]Estructuras de Acero y Concreto'!$C$1:$L$65536,10,0)</f>
        <v>3003</v>
      </c>
    </row>
    <row r="2334" spans="1:10" x14ac:dyDescent="0.25">
      <c r="A2334" s="26"/>
      <c r="B2334" s="34">
        <f t="shared" si="41"/>
        <v>310</v>
      </c>
      <c r="C2334" s="48" t="s">
        <v>2334</v>
      </c>
      <c r="D2334" s="35" t="str">
        <f>VLOOKUP(C2334,[15]Resumen!$C$1:$J$65536,8,0)</f>
        <v>2 Postes autosoportables de acero (15/1450) de suspensión (30°) Tipo SU21-15</v>
      </c>
      <c r="E2334" s="37" t="s">
        <v>2918</v>
      </c>
      <c r="F2334" s="38">
        <f t="shared" si="40"/>
        <v>0</v>
      </c>
      <c r="G2334" s="39">
        <f>VLOOKUP(C2334,'[16]Estructuras de Acero y Concreto'!$C$1:$L$65536,7,0)</f>
        <v>6891.44393251355</v>
      </c>
      <c r="H2334" s="46"/>
      <c r="I2334"/>
      <c r="J2334" s="42">
        <f>VLOOKUP(C2334,'[16]Estructuras de Acero y Concreto'!$C$1:$L$65536,10,0)</f>
        <v>2498</v>
      </c>
    </row>
    <row r="2335" spans="1:10" x14ac:dyDescent="0.25">
      <c r="A2335" s="26"/>
      <c r="B2335" s="34">
        <f t="shared" si="41"/>
        <v>311</v>
      </c>
      <c r="C2335" s="48" t="s">
        <v>2335</v>
      </c>
      <c r="D2335" s="35" t="str">
        <f>VLOOKUP(C2335,[15]Resumen!$C$1:$J$65536,8,0)</f>
        <v>2 Postes autosoportables de acero (15/2150) de ángulo mayor (50°) Tipo AU22-15</v>
      </c>
      <c r="E2335" s="37" t="s">
        <v>2918</v>
      </c>
      <c r="F2335" s="38">
        <f t="shared" si="40"/>
        <v>0</v>
      </c>
      <c r="G2335" s="39">
        <f>VLOOKUP(C2335,'[16]Estructuras de Acero y Concreto'!$C$1:$L$65536,7,0)</f>
        <v>8899.8391218129364</v>
      </c>
      <c r="H2335" s="46"/>
      <c r="I2335"/>
      <c r="J2335" s="42">
        <f>VLOOKUP(C2335,'[16]Estructuras de Acero y Concreto'!$C$1:$L$65536,10,0)</f>
        <v>3226</v>
      </c>
    </row>
    <row r="2336" spans="1:10" x14ac:dyDescent="0.25">
      <c r="A2336" s="26"/>
      <c r="B2336" s="34">
        <f t="shared" si="41"/>
        <v>312</v>
      </c>
      <c r="C2336" s="48" t="s">
        <v>2336</v>
      </c>
      <c r="D2336" s="35" t="str">
        <f>VLOOKUP(C2336,[15]Resumen!$C$1:$J$65536,8,0)</f>
        <v>2 Postes autosoportables de acero (15/3450) de retención y terminal (90°) Tipo RTU2-15</v>
      </c>
      <c r="E2336" s="37" t="s">
        <v>2918</v>
      </c>
      <c r="F2336" s="38">
        <f t="shared" si="40"/>
        <v>0</v>
      </c>
      <c r="G2336" s="39">
        <f>VLOOKUP(C2336,'[16]Estructuras de Acero y Concreto'!$C$1:$L$65536,7,0)</f>
        <v>12105.546827810031</v>
      </c>
      <c r="H2336" s="46"/>
      <c r="I2336"/>
      <c r="J2336" s="42">
        <f>VLOOKUP(C2336,'[16]Estructuras de Acero y Concreto'!$C$1:$L$65536,10,0)</f>
        <v>4388</v>
      </c>
    </row>
    <row r="2337" spans="1:10" x14ac:dyDescent="0.25">
      <c r="A2337" s="26"/>
      <c r="B2337" s="34">
        <f t="shared" si="41"/>
        <v>313</v>
      </c>
      <c r="C2337" s="48" t="s">
        <v>2337</v>
      </c>
      <c r="D2337" s="35" t="str">
        <f>VLOOKUP(C2337,[15]Resumen!$C$1:$J$65536,8,0)</f>
        <v>1 Poste de concreto (15/800) de suspensión (3°) Tipo SU2-15</v>
      </c>
      <c r="E2337" s="37" t="s">
        <v>2918</v>
      </c>
      <c r="F2337" s="38">
        <f t="shared" si="40"/>
        <v>1</v>
      </c>
      <c r="G2337" s="39">
        <f>VLOOKUP(C2337,'[16]Estructuras de Acero y Concreto'!$C$1:$L$65536,7,0)</f>
        <v>2026.1213753605989</v>
      </c>
      <c r="H2337" s="46"/>
      <c r="I2337"/>
      <c r="J2337" s="42">
        <f>VLOOKUP(C2337,'[16]Estructuras de Acero y Concreto'!$C$1:$L$65536,10,0)</f>
        <v>3080</v>
      </c>
    </row>
    <row r="2338" spans="1:10" x14ac:dyDescent="0.25">
      <c r="A2338" s="26"/>
      <c r="B2338" s="34">
        <f t="shared" si="41"/>
        <v>314</v>
      </c>
      <c r="C2338" s="48" t="s">
        <v>2338</v>
      </c>
      <c r="D2338" s="35" t="str">
        <f>VLOOKUP(C2338,[15]Resumen!$C$1:$J$65536,8,0)</f>
        <v>2 Postes autosoportables de acero (15/1700) de suspensión (30°) Tipo SU21-15</v>
      </c>
      <c r="E2338" s="37" t="s">
        <v>2918</v>
      </c>
      <c r="F2338" s="38">
        <f t="shared" si="40"/>
        <v>0</v>
      </c>
      <c r="G2338" s="39">
        <f>VLOOKUP(C2338,'[16]Estructuras de Acero y Concreto'!$C$1:$L$65536,7,0)</f>
        <v>7641.8333439001335</v>
      </c>
      <c r="H2338" s="46"/>
      <c r="I2338"/>
      <c r="J2338" s="42">
        <f>VLOOKUP(C2338,'[16]Estructuras de Acero y Concreto'!$C$1:$L$65536,10,0)</f>
        <v>2770</v>
      </c>
    </row>
    <row r="2339" spans="1:10" x14ac:dyDescent="0.25">
      <c r="A2339" s="26"/>
      <c r="B2339" s="34">
        <f t="shared" si="41"/>
        <v>315</v>
      </c>
      <c r="C2339" s="48" t="s">
        <v>2339</v>
      </c>
      <c r="D2339" s="35" t="str">
        <f>VLOOKUP(C2339,[15]Resumen!$C$1:$J$65536,8,0)</f>
        <v>2 Postes autosoportables de acero (15/2650) de ángulo mayor (50°) Tipo AU22-15</v>
      </c>
      <c r="E2339" s="37" t="s">
        <v>2918</v>
      </c>
      <c r="F2339" s="38">
        <f t="shared" si="40"/>
        <v>0</v>
      </c>
      <c r="G2339" s="39">
        <f>VLOOKUP(C2339,'[16]Estructuras de Acero y Concreto'!$C$1:$L$65536,7,0)</f>
        <v>10196.467884135342</v>
      </c>
      <c r="H2339" s="46"/>
      <c r="I2339"/>
      <c r="J2339" s="42">
        <f>VLOOKUP(C2339,'[16]Estructuras de Acero y Concreto'!$C$1:$L$65536,10,0)</f>
        <v>3696</v>
      </c>
    </row>
    <row r="2340" spans="1:10" x14ac:dyDescent="0.25">
      <c r="A2340" s="26"/>
      <c r="B2340" s="34">
        <f t="shared" si="41"/>
        <v>316</v>
      </c>
      <c r="C2340" s="48" t="s">
        <v>2340</v>
      </c>
      <c r="D2340" s="35" t="str">
        <f>VLOOKUP(C2340,[15]Resumen!$C$1:$J$65536,8,0)</f>
        <v>2 Postes autosoportables de acero (15/4200) de retención y terminal (90°) Tipo RTU2-15</v>
      </c>
      <c r="E2340" s="37" t="s">
        <v>2918</v>
      </c>
      <c r="F2340" s="38">
        <f t="shared" si="40"/>
        <v>0</v>
      </c>
      <c r="G2340" s="39">
        <f>VLOOKUP(C2340,'[16]Estructuras de Acero y Concreto'!$C$1:$L$65536,7,0)</f>
        <v>13755.300019020242</v>
      </c>
      <c r="H2340" s="46"/>
      <c r="I2340"/>
      <c r="J2340" s="42">
        <f>VLOOKUP(C2340,'[16]Estructuras de Acero y Concreto'!$C$1:$L$65536,10,0)</f>
        <v>4986</v>
      </c>
    </row>
    <row r="2341" spans="1:10" x14ac:dyDescent="0.25">
      <c r="A2341" s="26"/>
      <c r="B2341" s="34">
        <f t="shared" si="41"/>
        <v>317</v>
      </c>
      <c r="C2341" s="48" t="s">
        <v>2341</v>
      </c>
      <c r="D2341" s="35" t="str">
        <f>VLOOKUP(C2341,[15]Resumen!$C$1:$J$65536,8,0)</f>
        <v>1 Poste de concreto (16/300) de suspensión (3°) Tipo SUS1-16</v>
      </c>
      <c r="E2341" s="37" t="s">
        <v>2918</v>
      </c>
      <c r="F2341" s="38">
        <f t="shared" si="40"/>
        <v>1</v>
      </c>
      <c r="G2341" s="39">
        <f>VLOOKUP(C2341,'[16]Estructuras de Acero y Concreto'!$C$1:$L$65536,7,0)</f>
        <v>1992.1925450577646</v>
      </c>
      <c r="H2341" s="46"/>
      <c r="I2341"/>
      <c r="J2341" s="42">
        <f>VLOOKUP(C2341,'[16]Estructuras de Acero y Concreto'!$C$1:$L$65536,10,0)</f>
        <v>3003</v>
      </c>
    </row>
    <row r="2342" spans="1:10" x14ac:dyDescent="0.25">
      <c r="A2342" s="26"/>
      <c r="B2342" s="34">
        <f t="shared" si="41"/>
        <v>318</v>
      </c>
      <c r="C2342" s="48" t="s">
        <v>2342</v>
      </c>
      <c r="D2342" s="35" t="str">
        <f>VLOOKUP(C2342,[15]Resumen!$C$1:$J$65536,8,0)</f>
        <v>1 Poste autosoportable de acero (16/650) de suspensión (30°) Tipo SUS11-16</v>
      </c>
      <c r="E2342" s="37" t="s">
        <v>2918</v>
      </c>
      <c r="F2342" s="38">
        <f t="shared" si="40"/>
        <v>0</v>
      </c>
      <c r="G2342" s="39">
        <f>VLOOKUP(C2342,'[16]Estructuras de Acero y Concreto'!$C$1:$L$65536,7,0)</f>
        <v>2179.4398345419154</v>
      </c>
      <c r="H2342" s="46"/>
      <c r="I2342"/>
      <c r="J2342" s="42">
        <f>VLOOKUP(C2342,'[16]Estructuras de Acero y Concreto'!$C$1:$L$65536,10,0)</f>
        <v>790</v>
      </c>
    </row>
    <row r="2343" spans="1:10" x14ac:dyDescent="0.25">
      <c r="A2343" s="26"/>
      <c r="B2343" s="34">
        <f t="shared" si="41"/>
        <v>319</v>
      </c>
      <c r="C2343" s="48" t="s">
        <v>2343</v>
      </c>
      <c r="D2343" s="35" t="str">
        <f>VLOOKUP(C2343,[15]Resumen!$C$1:$J$65536,8,0)</f>
        <v>1 Poste autosoportable de acero (16/900) de ángulo mayor (50°) Tipo AUS1-16</v>
      </c>
      <c r="E2343" s="37" t="s">
        <v>2918</v>
      </c>
      <c r="F2343" s="38">
        <f t="shared" si="40"/>
        <v>0</v>
      </c>
      <c r="G2343" s="39">
        <f>VLOOKUP(C2343,'[16]Estructuras de Acero y Concreto'!$C$1:$L$65536,7,0)</f>
        <v>2695.3325548701919</v>
      </c>
      <c r="H2343" s="46"/>
      <c r="I2343"/>
      <c r="J2343" s="42">
        <f>VLOOKUP(C2343,'[16]Estructuras de Acero y Concreto'!$C$1:$L$65536,10,0)</f>
        <v>977</v>
      </c>
    </row>
    <row r="2344" spans="1:10" x14ac:dyDescent="0.25">
      <c r="A2344" s="26"/>
      <c r="B2344" s="34">
        <f t="shared" si="41"/>
        <v>320</v>
      </c>
      <c r="C2344" s="48" t="s">
        <v>2344</v>
      </c>
      <c r="D2344" s="35" t="str">
        <f>VLOOKUP(C2344,[15]Resumen!$C$1:$J$65536,8,0)</f>
        <v>1 Poste autosoportable de acero (16/1350) de retención y terminal (90°) Tipo RTUS1-16</v>
      </c>
      <c r="E2344" s="37" t="s">
        <v>2918</v>
      </c>
      <c r="F2344" s="38">
        <f t="shared" si="40"/>
        <v>0</v>
      </c>
      <c r="G2344" s="39">
        <f>VLOOKUP(C2344,'[16]Estructuras de Acero y Concreto'!$C$1:$L$65536,7,0)</f>
        <v>3506.4152274718667</v>
      </c>
      <c r="H2344" s="46"/>
      <c r="I2344"/>
      <c r="J2344" s="42">
        <f>VLOOKUP(C2344,'[16]Estructuras de Acero y Concreto'!$C$1:$L$65536,10,0)</f>
        <v>1271</v>
      </c>
    </row>
    <row r="2345" spans="1:10" x14ac:dyDescent="0.25">
      <c r="A2345" s="26"/>
      <c r="B2345" s="34">
        <f t="shared" si="41"/>
        <v>321</v>
      </c>
      <c r="C2345" s="48" t="s">
        <v>2345</v>
      </c>
      <c r="D2345" s="35" t="str">
        <f>VLOOKUP(C2345,[15]Resumen!$C$1:$J$65536,8,0)</f>
        <v>1 Poste de concreto (16/300) de suspensión (3°) Tipo SUS1-16</v>
      </c>
      <c r="E2345" s="37" t="s">
        <v>2918</v>
      </c>
      <c r="F2345" s="38">
        <f t="shared" ref="F2345:F2408" si="42">IF(MID(C2345,1,2)="EA",0,1)</f>
        <v>1</v>
      </c>
      <c r="G2345" s="39">
        <f>VLOOKUP(C2345,'[16]Estructuras de Acero y Concreto'!$C$1:$L$65536,7,0)</f>
        <v>1992.1925450577646</v>
      </c>
      <c r="H2345" s="46"/>
      <c r="I2345"/>
      <c r="J2345" s="42">
        <f>VLOOKUP(C2345,'[16]Estructuras de Acero y Concreto'!$C$1:$L$65536,10,0)</f>
        <v>3003</v>
      </c>
    </row>
    <row r="2346" spans="1:10" x14ac:dyDescent="0.25">
      <c r="A2346" s="26"/>
      <c r="B2346" s="34">
        <f t="shared" si="41"/>
        <v>322</v>
      </c>
      <c r="C2346" s="48" t="s">
        <v>2346</v>
      </c>
      <c r="D2346" s="35" t="str">
        <f>VLOOKUP(C2346,[15]Resumen!$C$1:$J$65536,8,0)</f>
        <v>1 Poste autosoportable de acero (16/850) de suspensión (30°) Tipo SUS11-16</v>
      </c>
      <c r="E2346" s="37" t="s">
        <v>2918</v>
      </c>
      <c r="F2346" s="38">
        <f t="shared" si="42"/>
        <v>0</v>
      </c>
      <c r="G2346" s="39">
        <f>VLOOKUP(C2346,'[16]Estructuras de Acero y Concreto'!$C$1:$L$65536,7,0)</f>
        <v>2596.0163092454968</v>
      </c>
      <c r="H2346" s="46"/>
      <c r="I2346"/>
      <c r="J2346" s="42">
        <f>VLOOKUP(C2346,'[16]Estructuras de Acero y Concreto'!$C$1:$L$65536,10,0)</f>
        <v>941</v>
      </c>
    </row>
    <row r="2347" spans="1:10" x14ac:dyDescent="0.25">
      <c r="A2347" s="26"/>
      <c r="B2347" s="34">
        <f t="shared" ref="B2347:B2410" si="43">1+B2346</f>
        <v>323</v>
      </c>
      <c r="C2347" s="48" t="s">
        <v>2347</v>
      </c>
      <c r="D2347" s="35" t="str">
        <f>VLOOKUP(C2347,[15]Resumen!$C$1:$J$65536,8,0)</f>
        <v>1 Poste autosoportable de acero (16/1150) de ángulo mayor (50°) Tipo AUS1-16</v>
      </c>
      <c r="E2347" s="37" t="s">
        <v>2918</v>
      </c>
      <c r="F2347" s="38">
        <f t="shared" si="42"/>
        <v>0</v>
      </c>
      <c r="G2347" s="39">
        <f>VLOOKUP(C2347,'[16]Estructuras de Acero y Concreto'!$C$1:$L$65536,7,0)</f>
        <v>3158.8083677854347</v>
      </c>
      <c r="H2347" s="46"/>
      <c r="I2347"/>
      <c r="J2347" s="42">
        <f>VLOOKUP(C2347,'[16]Estructuras de Acero y Concreto'!$C$1:$L$65536,10,0)</f>
        <v>1145</v>
      </c>
    </row>
    <row r="2348" spans="1:10" x14ac:dyDescent="0.25">
      <c r="A2348" s="26"/>
      <c r="B2348" s="34">
        <f t="shared" si="43"/>
        <v>324</v>
      </c>
      <c r="C2348" s="48" t="s">
        <v>2348</v>
      </c>
      <c r="D2348" s="35" t="str">
        <f>VLOOKUP(C2348,[15]Resumen!$C$1:$J$65536,8,0)</f>
        <v>1 Poste autosoportable de acero (16/1750) de retención y terminal (90°) Tipo RTUS1-16</v>
      </c>
      <c r="E2348" s="37" t="s">
        <v>2918</v>
      </c>
      <c r="F2348" s="38">
        <f t="shared" si="42"/>
        <v>0</v>
      </c>
      <c r="G2348" s="39">
        <f>VLOOKUP(C2348,'[16]Estructuras de Acero y Concreto'!$C$1:$L$65536,7,0)</f>
        <v>4151.9708240323835</v>
      </c>
      <c r="H2348" s="46"/>
      <c r="I2348"/>
      <c r="J2348" s="42">
        <f>VLOOKUP(C2348,'[16]Estructuras de Acero y Concreto'!$C$1:$L$65536,10,0)</f>
        <v>1505</v>
      </c>
    </row>
    <row r="2349" spans="1:10" x14ac:dyDescent="0.25">
      <c r="A2349" s="26"/>
      <c r="B2349" s="34">
        <f t="shared" si="43"/>
        <v>325</v>
      </c>
      <c r="C2349" s="48" t="s">
        <v>2349</v>
      </c>
      <c r="D2349" s="35" t="str">
        <f>VLOOKUP(C2349,[15]Resumen!$C$1:$J$65536,8,0)</f>
        <v>1 Poste de concreto (16/400) de suspensión (3°) Tipo SUS1-16</v>
      </c>
      <c r="E2349" s="37" t="s">
        <v>2918</v>
      </c>
      <c r="F2349" s="38">
        <f t="shared" si="42"/>
        <v>1</v>
      </c>
      <c r="G2349" s="39">
        <f>VLOOKUP(C2349,'[16]Estructuras de Acero y Concreto'!$C$1:$L$65536,7,0)</f>
        <v>2026.1213753605989</v>
      </c>
      <c r="H2349" s="46"/>
      <c r="I2349"/>
      <c r="J2349" s="42">
        <f>VLOOKUP(C2349,'[16]Estructuras de Acero y Concreto'!$C$1:$L$65536,10,0)</f>
        <v>3080</v>
      </c>
    </row>
    <row r="2350" spans="1:10" x14ac:dyDescent="0.25">
      <c r="A2350" s="26"/>
      <c r="B2350" s="34">
        <f t="shared" si="43"/>
        <v>326</v>
      </c>
      <c r="C2350" s="48" t="s">
        <v>2350</v>
      </c>
      <c r="D2350" s="35" t="str">
        <f>VLOOKUP(C2350,[15]Resumen!$C$1:$J$65536,8,0)</f>
        <v>1 Poste autosoportable de acero (16/950) de suspensión (30°) Tipo SUS11-16</v>
      </c>
      <c r="E2350" s="37" t="s">
        <v>2918</v>
      </c>
      <c r="F2350" s="38">
        <f t="shared" si="42"/>
        <v>0</v>
      </c>
      <c r="G2350" s="39">
        <f>VLOOKUP(C2350,'[16]Estructuras de Acero y Concreto'!$C$1:$L$65536,7,0)</f>
        <v>2791.8900158942006</v>
      </c>
      <c r="H2350" s="46"/>
      <c r="I2350"/>
      <c r="J2350" s="42">
        <f>VLOOKUP(C2350,'[16]Estructuras de Acero y Concreto'!$C$1:$L$65536,10,0)</f>
        <v>1012</v>
      </c>
    </row>
    <row r="2351" spans="1:10" x14ac:dyDescent="0.25">
      <c r="A2351" s="26"/>
      <c r="B2351" s="34">
        <f t="shared" si="43"/>
        <v>327</v>
      </c>
      <c r="C2351" s="48" t="s">
        <v>2351</v>
      </c>
      <c r="D2351" s="35" t="str">
        <f>VLOOKUP(C2351,[15]Resumen!$C$1:$J$65536,8,0)</f>
        <v>1 Poste autosoportable de acero (16/1350) de ángulo mayor (50°) Tipo AUS1-16</v>
      </c>
      <c r="E2351" s="37" t="s">
        <v>2918</v>
      </c>
      <c r="F2351" s="38">
        <f t="shared" si="42"/>
        <v>0</v>
      </c>
      <c r="G2351" s="39">
        <f>VLOOKUP(C2351,'[16]Estructuras de Acero y Concreto'!$C$1:$L$65536,7,0)</f>
        <v>3506.4152274718667</v>
      </c>
      <c r="H2351" s="46"/>
      <c r="I2351"/>
      <c r="J2351" s="42">
        <f>VLOOKUP(C2351,'[16]Estructuras de Acero y Concreto'!$C$1:$L$65536,10,0)</f>
        <v>1271</v>
      </c>
    </row>
    <row r="2352" spans="1:10" x14ac:dyDescent="0.25">
      <c r="A2352" s="26"/>
      <c r="B2352" s="34">
        <f t="shared" si="43"/>
        <v>328</v>
      </c>
      <c r="C2352" s="48" t="s">
        <v>2352</v>
      </c>
      <c r="D2352" s="35" t="str">
        <f>VLOOKUP(C2352,[15]Resumen!$C$1:$J$65536,8,0)</f>
        <v>1 Poste autosoportable de acero (16/2100) de retención y terminal (90°) Tipo RTUS1-16</v>
      </c>
      <c r="E2352" s="37" t="s">
        <v>2918</v>
      </c>
      <c r="F2352" s="38">
        <f t="shared" si="42"/>
        <v>0</v>
      </c>
      <c r="G2352" s="39">
        <f>VLOOKUP(C2352,'[16]Estructuras de Acero y Concreto'!$C$1:$L$65536,7,0)</f>
        <v>4673.3811135620317</v>
      </c>
      <c r="H2352" s="46"/>
      <c r="I2352"/>
      <c r="J2352" s="42">
        <f>VLOOKUP(C2352,'[16]Estructuras de Acero y Concreto'!$C$1:$L$65536,10,0)</f>
        <v>1694</v>
      </c>
    </row>
    <row r="2353" spans="1:10" x14ac:dyDescent="0.25">
      <c r="A2353" s="26"/>
      <c r="B2353" s="34">
        <f t="shared" si="43"/>
        <v>329</v>
      </c>
      <c r="C2353" s="48" t="s">
        <v>2353</v>
      </c>
      <c r="D2353" s="35" t="str">
        <f>VLOOKUP(C2353,[15]Resumen!$C$1:$J$65536,8,0)</f>
        <v>1 Poste de concreto (16/500) de suspensión (3°) Tipo SUS1-16</v>
      </c>
      <c r="E2353" s="37" t="s">
        <v>2918</v>
      </c>
      <c r="F2353" s="38">
        <f t="shared" si="42"/>
        <v>1</v>
      </c>
      <c r="G2353" s="39">
        <f>VLOOKUP(C2353,'[16]Estructuras de Acero y Concreto'!$C$1:$L$65536,7,0)</f>
        <v>2060.0502056634327</v>
      </c>
      <c r="H2353" s="46"/>
      <c r="I2353"/>
      <c r="J2353" s="42">
        <f>VLOOKUP(C2353,'[16]Estructuras de Acero y Concreto'!$C$1:$L$65536,10,0)</f>
        <v>3157</v>
      </c>
    </row>
    <row r="2354" spans="1:10" x14ac:dyDescent="0.25">
      <c r="A2354" s="26"/>
      <c r="B2354" s="34">
        <f t="shared" si="43"/>
        <v>330</v>
      </c>
      <c r="C2354" s="48" t="s">
        <v>2354</v>
      </c>
      <c r="D2354" s="35" t="str">
        <f>VLOOKUP(C2354,[15]Resumen!$C$1:$J$65536,8,0)</f>
        <v>1 Poste autosoportable de acero (16/1450) de suspensión (30°) Tipo SUS11-16</v>
      </c>
      <c r="E2354" s="37" t="s">
        <v>2918</v>
      </c>
      <c r="F2354" s="38">
        <f t="shared" si="42"/>
        <v>0</v>
      </c>
      <c r="G2354" s="39">
        <f>VLOOKUP(C2354,'[16]Estructuras de Acero y Concreto'!$C$1:$L$65536,7,0)</f>
        <v>3671.9423035130244</v>
      </c>
      <c r="H2354" s="46"/>
      <c r="I2354"/>
      <c r="J2354" s="42">
        <f>VLOOKUP(C2354,'[16]Estructuras de Acero y Concreto'!$C$1:$L$65536,10,0)</f>
        <v>1331</v>
      </c>
    </row>
    <row r="2355" spans="1:10" x14ac:dyDescent="0.25">
      <c r="A2355" s="26"/>
      <c r="B2355" s="34">
        <f t="shared" si="43"/>
        <v>331</v>
      </c>
      <c r="C2355" s="48" t="s">
        <v>2355</v>
      </c>
      <c r="D2355" s="35" t="str">
        <f>VLOOKUP(C2355,[15]Resumen!$C$1:$J$65536,8,0)</f>
        <v>1 Poste autosoportable de acero (16/2050) de ángulo mayor (50°) Tipo AUS1-16</v>
      </c>
      <c r="E2355" s="37" t="s">
        <v>2918</v>
      </c>
      <c r="F2355" s="38">
        <f t="shared" si="42"/>
        <v>0</v>
      </c>
      <c r="G2355" s="39">
        <f>VLOOKUP(C2355,'[16]Estructuras de Acero y Concreto'!$C$1:$L$65536,7,0)</f>
        <v>4601.652713944196</v>
      </c>
      <c r="H2355" s="46"/>
      <c r="I2355"/>
      <c r="J2355" s="42">
        <f>VLOOKUP(C2355,'[16]Estructuras de Acero y Concreto'!$C$1:$L$65536,10,0)</f>
        <v>1668</v>
      </c>
    </row>
    <row r="2356" spans="1:10" x14ac:dyDescent="0.25">
      <c r="A2356" s="26"/>
      <c r="B2356" s="34">
        <f t="shared" si="43"/>
        <v>332</v>
      </c>
      <c r="C2356" s="48" t="s">
        <v>2356</v>
      </c>
      <c r="D2356" s="35" t="str">
        <f>VLOOKUP(C2356,[15]Resumen!$C$1:$J$65536,8,0)</f>
        <v>1 Poste autosoportable de acero (16/3200) de retención y terminal (90°) Tipo RTUS1-16</v>
      </c>
      <c r="E2356" s="37" t="s">
        <v>2918</v>
      </c>
      <c r="F2356" s="38">
        <f t="shared" si="42"/>
        <v>0</v>
      </c>
      <c r="G2356" s="39">
        <f>VLOOKUP(C2356,'[16]Estructuras de Acero y Concreto'!$C$1:$L$65536,7,0)</f>
        <v>6143.8133057276527</v>
      </c>
      <c r="H2356" s="46"/>
      <c r="I2356"/>
      <c r="J2356" s="42">
        <f>VLOOKUP(C2356,'[16]Estructuras de Acero y Concreto'!$C$1:$L$65536,10,0)</f>
        <v>2227</v>
      </c>
    </row>
    <row r="2357" spans="1:10" x14ac:dyDescent="0.25">
      <c r="A2357" s="26"/>
      <c r="B2357" s="34">
        <f t="shared" si="43"/>
        <v>333</v>
      </c>
      <c r="C2357" s="48" t="s">
        <v>2357</v>
      </c>
      <c r="D2357" s="35" t="str">
        <f>VLOOKUP(C2357,[15]Resumen!$C$1:$J$65536,8,0)</f>
        <v>1 Poste de concreto (16/500) de suspensión (3°) Tipo SUS1-16</v>
      </c>
      <c r="E2357" s="37" t="s">
        <v>2918</v>
      </c>
      <c r="F2357" s="38">
        <f t="shared" si="42"/>
        <v>1</v>
      </c>
      <c r="G2357" s="39">
        <f>VLOOKUP(C2357,'[16]Estructuras de Acero y Concreto'!$C$1:$L$65536,7,0)</f>
        <v>2060.0502056634327</v>
      </c>
      <c r="H2357" s="46"/>
      <c r="I2357"/>
      <c r="J2357" s="42">
        <f>VLOOKUP(C2357,'[16]Estructuras de Acero y Concreto'!$C$1:$L$65536,10,0)</f>
        <v>3157</v>
      </c>
    </row>
    <row r="2358" spans="1:10" x14ac:dyDescent="0.25">
      <c r="A2358" s="26"/>
      <c r="B2358" s="34">
        <f t="shared" si="43"/>
        <v>334</v>
      </c>
      <c r="C2358" s="48" t="s">
        <v>2358</v>
      </c>
      <c r="D2358" s="35" t="str">
        <f>VLOOKUP(C2358,[15]Resumen!$C$1:$J$65536,8,0)</f>
        <v>1 Poste autosoportable de acero (16/1700) de suspensión (30°) Tipo SUS11-16</v>
      </c>
      <c r="E2358" s="37" t="s">
        <v>2918</v>
      </c>
      <c r="F2358" s="38">
        <f t="shared" si="42"/>
        <v>0</v>
      </c>
      <c r="G2358" s="39">
        <f>VLOOKUP(C2358,'[16]Estructuras de Acero y Concreto'!$C$1:$L$65536,7,0)</f>
        <v>4074.7248552131764</v>
      </c>
      <c r="H2358" s="46"/>
      <c r="I2358"/>
      <c r="J2358" s="42">
        <f>VLOOKUP(C2358,'[16]Estructuras de Acero y Concreto'!$C$1:$L$65536,10,0)</f>
        <v>1477</v>
      </c>
    </row>
    <row r="2359" spans="1:10" x14ac:dyDescent="0.25">
      <c r="A2359" s="26"/>
      <c r="B2359" s="34">
        <f t="shared" si="43"/>
        <v>335</v>
      </c>
      <c r="C2359" s="48" t="s">
        <v>2359</v>
      </c>
      <c r="D2359" s="35" t="str">
        <f>VLOOKUP(C2359,[15]Resumen!$C$1:$J$65536,8,0)</f>
        <v>1 Poste autosoportable de acero (16/2400) de ángulo mayor (50°) Tipo AUS1-16</v>
      </c>
      <c r="E2359" s="37" t="s">
        <v>2918</v>
      </c>
      <c r="F2359" s="38">
        <f t="shared" si="42"/>
        <v>0</v>
      </c>
      <c r="G2359" s="39">
        <f>VLOOKUP(C2359,'[16]Estructuras de Acero y Concreto'!$C$1:$L$65536,7,0)</f>
        <v>5098.2339420676708</v>
      </c>
      <c r="H2359" s="46"/>
      <c r="I2359"/>
      <c r="J2359" s="42">
        <f>VLOOKUP(C2359,'[16]Estructuras de Acero y Concreto'!$C$1:$L$65536,10,0)</f>
        <v>1848</v>
      </c>
    </row>
    <row r="2360" spans="1:10" x14ac:dyDescent="0.25">
      <c r="A2360" s="26"/>
      <c r="B2360" s="34">
        <f t="shared" si="43"/>
        <v>336</v>
      </c>
      <c r="C2360" s="48" t="s">
        <v>2360</v>
      </c>
      <c r="D2360" s="35" t="str">
        <f>VLOOKUP(C2360,[15]Resumen!$C$1:$J$65536,8,0)</f>
        <v>1 Poste autosoportable de acero (16/3800) de retención y terminal (90°) Tipo RTUS1-16</v>
      </c>
      <c r="E2360" s="37" t="s">
        <v>2918</v>
      </c>
      <c r="F2360" s="38">
        <f t="shared" si="42"/>
        <v>0</v>
      </c>
      <c r="G2360" s="39">
        <f>VLOOKUP(C2360,'[16]Estructuras de Acero y Concreto'!$C$1:$L$65536,7,0)</f>
        <v>6872.1324403087492</v>
      </c>
      <c r="H2360" s="46"/>
      <c r="I2360"/>
      <c r="J2360" s="42">
        <f>VLOOKUP(C2360,'[16]Estructuras de Acero y Concreto'!$C$1:$L$65536,10,0)</f>
        <v>2491</v>
      </c>
    </row>
    <row r="2361" spans="1:10" x14ac:dyDescent="0.25">
      <c r="A2361" s="26"/>
      <c r="B2361" s="34">
        <f t="shared" si="43"/>
        <v>337</v>
      </c>
      <c r="C2361" s="48" t="s">
        <v>2361</v>
      </c>
      <c r="D2361" s="35" t="str">
        <f>VLOOKUP(C2361,[15]Resumen!$C$1:$J$65536,8,0)</f>
        <v>1 Poste de concreto (16/600) de suspensión (3°) Tipo SUS1-16</v>
      </c>
      <c r="E2361" s="37" t="s">
        <v>2918</v>
      </c>
      <c r="F2361" s="38">
        <f t="shared" si="42"/>
        <v>1</v>
      </c>
      <c r="G2361" s="39">
        <f>VLOOKUP(C2361,'[16]Estructuras de Acero y Concreto'!$C$1:$L$65536,7,0)</f>
        <v>2093.9790359662666</v>
      </c>
      <c r="H2361" s="46"/>
      <c r="I2361"/>
      <c r="J2361" s="42">
        <f>VLOOKUP(C2361,'[16]Estructuras de Acero y Concreto'!$C$1:$L$65536,10,0)</f>
        <v>3234</v>
      </c>
    </row>
    <row r="2362" spans="1:10" x14ac:dyDescent="0.25">
      <c r="A2362" s="26"/>
      <c r="B2362" s="34">
        <f t="shared" si="43"/>
        <v>338</v>
      </c>
      <c r="C2362" s="48" t="s">
        <v>2362</v>
      </c>
      <c r="D2362" s="35" t="str">
        <f>VLOOKUP(C2362,[15]Resumen!$C$1:$J$65536,8,0)</f>
        <v>1 Poste autosoportable de acero (16/1950) de suspensión (30°) Tipo SUS11-16</v>
      </c>
      <c r="E2362" s="37" t="s">
        <v>2918</v>
      </c>
      <c r="F2362" s="38">
        <f t="shared" si="42"/>
        <v>0</v>
      </c>
      <c r="G2362" s="39">
        <f>VLOOKUP(C2362,'[16]Estructuras de Acero y Concreto'!$C$1:$L$65536,7,0)</f>
        <v>4452.6783455071536</v>
      </c>
      <c r="H2362" s="46"/>
      <c r="I2362"/>
      <c r="J2362" s="42">
        <f>VLOOKUP(C2362,'[16]Estructuras de Acero y Concreto'!$C$1:$L$65536,10,0)</f>
        <v>1614</v>
      </c>
    </row>
    <row r="2363" spans="1:10" x14ac:dyDescent="0.25">
      <c r="A2363" s="26"/>
      <c r="B2363" s="34">
        <f t="shared" si="43"/>
        <v>339</v>
      </c>
      <c r="C2363" s="48" t="s">
        <v>2363</v>
      </c>
      <c r="D2363" s="35" t="str">
        <f>VLOOKUP(C2363,[15]Resumen!$C$1:$J$65536,8,0)</f>
        <v>1 Poste autosoportable de acero (16/2850) de ángulo mayor (50°) Tipo AUS1-16</v>
      </c>
      <c r="E2363" s="37" t="s">
        <v>2918</v>
      </c>
      <c r="F2363" s="38">
        <f t="shared" si="42"/>
        <v>0</v>
      </c>
      <c r="G2363" s="39">
        <f>VLOOKUP(C2363,'[16]Estructuras de Acero y Concreto'!$C$1:$L$65536,7,0)</f>
        <v>5699.648985017212</v>
      </c>
      <c r="H2363" s="46"/>
      <c r="I2363"/>
      <c r="J2363" s="42">
        <f>VLOOKUP(C2363,'[16]Estructuras de Acero y Concreto'!$C$1:$L$65536,10,0)</f>
        <v>2066</v>
      </c>
    </row>
    <row r="2364" spans="1:10" x14ac:dyDescent="0.25">
      <c r="A2364" s="26"/>
      <c r="B2364" s="34">
        <f t="shared" si="43"/>
        <v>340</v>
      </c>
      <c r="C2364" s="48" t="s">
        <v>2364</v>
      </c>
      <c r="D2364" s="35" t="str">
        <f>VLOOKUP(C2364,[15]Resumen!$C$1:$J$65536,8,0)</f>
        <v>1 Poste autosoportable de acero (16/4450) de retención y terminal (90°) Tipo RTUS1-16</v>
      </c>
      <c r="E2364" s="37" t="s">
        <v>2918</v>
      </c>
      <c r="F2364" s="38">
        <f t="shared" si="42"/>
        <v>0</v>
      </c>
      <c r="G2364" s="39">
        <f>VLOOKUP(C2364,'[16]Estructuras de Acero y Concreto'!$C$1:$L$65536,7,0)</f>
        <v>7614.2454978932747</v>
      </c>
      <c r="H2364" s="46"/>
      <c r="I2364"/>
      <c r="J2364" s="42">
        <f>VLOOKUP(C2364,'[16]Estructuras de Acero y Concreto'!$C$1:$L$65536,10,0)</f>
        <v>2760</v>
      </c>
    </row>
    <row r="2365" spans="1:10" x14ac:dyDescent="0.25">
      <c r="A2365" s="26"/>
      <c r="B2365" s="34">
        <f t="shared" si="43"/>
        <v>341</v>
      </c>
      <c r="C2365" s="48" t="s">
        <v>2365</v>
      </c>
      <c r="D2365" s="35" t="str">
        <f>VLOOKUP(C2365,[15]Resumen!$C$1:$J$65536,8,0)</f>
        <v>1 Poste de concreto (16/700) de suspensión (3°) Tipo SUS1-16</v>
      </c>
      <c r="E2365" s="37" t="s">
        <v>2918</v>
      </c>
      <c r="F2365" s="38">
        <f t="shared" si="42"/>
        <v>1</v>
      </c>
      <c r="G2365" s="39">
        <f>VLOOKUP(C2365,'[16]Estructuras de Acero y Concreto'!$C$1:$L$65536,7,0)</f>
        <v>2127.9078662691009</v>
      </c>
      <c r="H2365" s="46"/>
      <c r="I2365"/>
      <c r="J2365" s="42">
        <f>VLOOKUP(C2365,'[16]Estructuras de Acero y Concreto'!$C$1:$L$65536,10,0)</f>
        <v>3311</v>
      </c>
    </row>
    <row r="2366" spans="1:10" x14ac:dyDescent="0.25">
      <c r="A2366" s="26"/>
      <c r="B2366" s="34">
        <f t="shared" si="43"/>
        <v>342</v>
      </c>
      <c r="C2366" s="48" t="s">
        <v>2366</v>
      </c>
      <c r="D2366" s="35" t="str">
        <f>VLOOKUP(C2366,[15]Resumen!$C$1:$J$65536,8,0)</f>
        <v>1 Poste autosoportable de acero (16/2800) de suspensión (30°) Tipo SUS11-16</v>
      </c>
      <c r="E2366" s="37" t="s">
        <v>2918</v>
      </c>
      <c r="F2366" s="38">
        <f t="shared" si="42"/>
        <v>0</v>
      </c>
      <c r="G2366" s="39">
        <f>VLOOKUP(C2366,'[16]Estructuras de Acero y Concreto'!$C$1:$L$65536,7,0)</f>
        <v>5633.4381546007489</v>
      </c>
      <c r="H2366" s="46"/>
      <c r="I2366"/>
      <c r="J2366" s="42">
        <f>VLOOKUP(C2366,'[16]Estructuras de Acero y Concreto'!$C$1:$L$65536,10,0)</f>
        <v>2042</v>
      </c>
    </row>
    <row r="2367" spans="1:10" x14ac:dyDescent="0.25">
      <c r="A2367" s="26"/>
      <c r="B2367" s="34">
        <f t="shared" si="43"/>
        <v>343</v>
      </c>
      <c r="C2367" s="48" t="s">
        <v>2367</v>
      </c>
      <c r="D2367" s="35" t="str">
        <f>VLOOKUP(C2367,[15]Resumen!$C$1:$J$65536,8,0)</f>
        <v>1 Poste autosoportable de acero (16/4150) de ángulo mayor (50°) Tipo AUS1-16</v>
      </c>
      <c r="E2367" s="37" t="s">
        <v>2918</v>
      </c>
      <c r="F2367" s="38">
        <f t="shared" si="42"/>
        <v>0</v>
      </c>
      <c r="G2367" s="39">
        <f>VLOOKUP(C2367,'[16]Estructuras de Acero y Concreto'!$C$1:$L$65536,7,0)</f>
        <v>7274.9149920089003</v>
      </c>
      <c r="H2367" s="46"/>
      <c r="I2367"/>
      <c r="J2367" s="42">
        <f>VLOOKUP(C2367,'[16]Estructuras de Acero y Concreto'!$C$1:$L$65536,10,0)</f>
        <v>2637</v>
      </c>
    </row>
    <row r="2368" spans="1:10" x14ac:dyDescent="0.25">
      <c r="A2368" s="26"/>
      <c r="B2368" s="34">
        <f t="shared" si="43"/>
        <v>344</v>
      </c>
      <c r="C2368" s="48" t="s">
        <v>2368</v>
      </c>
      <c r="D2368" s="35" t="str">
        <f>VLOOKUP(C2368,[15]Resumen!$C$1:$J$65536,8,0)</f>
        <v>1 Poste autosoportable de acero (16/6600) de retención y terminal (90°) Tipo RTUS1-16</v>
      </c>
      <c r="E2368" s="37" t="s">
        <v>2918</v>
      </c>
      <c r="F2368" s="38">
        <f t="shared" si="42"/>
        <v>0</v>
      </c>
      <c r="G2368" s="39">
        <f>VLOOKUP(C2368,'[16]Estructuras de Acero y Concreto'!$C$1:$L$65536,7,0)</f>
        <v>9837.8258860461665</v>
      </c>
      <c r="H2368" s="46"/>
      <c r="I2368"/>
      <c r="J2368" s="42">
        <f>VLOOKUP(C2368,'[16]Estructuras de Acero y Concreto'!$C$1:$L$65536,10,0)</f>
        <v>3566</v>
      </c>
    </row>
    <row r="2369" spans="1:10" x14ac:dyDescent="0.25">
      <c r="A2369" s="26"/>
      <c r="B2369" s="34">
        <f t="shared" si="43"/>
        <v>345</v>
      </c>
      <c r="C2369" s="48" t="s">
        <v>2369</v>
      </c>
      <c r="D2369" s="35" t="str">
        <f>VLOOKUP(C2369,[15]Resumen!$C$1:$J$65536,8,0)</f>
        <v>1 Poste de concreto (16/500) de suspensión (3°) Tipo SUS2-16</v>
      </c>
      <c r="E2369" s="37" t="s">
        <v>2918</v>
      </c>
      <c r="F2369" s="38">
        <f t="shared" si="42"/>
        <v>1</v>
      </c>
      <c r="G2369" s="39">
        <f>VLOOKUP(C2369,'[16]Estructuras de Acero y Concreto'!$C$1:$L$65536,7,0)</f>
        <v>2060.0502056634327</v>
      </c>
      <c r="H2369" s="46"/>
      <c r="I2369"/>
      <c r="J2369" s="42">
        <f>VLOOKUP(C2369,'[16]Estructuras de Acero y Concreto'!$C$1:$L$65536,10,0)</f>
        <v>3157</v>
      </c>
    </row>
    <row r="2370" spans="1:10" x14ac:dyDescent="0.25">
      <c r="A2370" s="26"/>
      <c r="B2370" s="34">
        <f t="shared" si="43"/>
        <v>346</v>
      </c>
      <c r="C2370" s="48" t="s">
        <v>2370</v>
      </c>
      <c r="D2370" s="35" t="str">
        <f>VLOOKUP(C2370,[15]Resumen!$C$1:$J$65536,8,0)</f>
        <v>2 Postes autosoportables de acero (16/650) de suspensión (30°) Tipo SUS21-16</v>
      </c>
      <c r="E2370" s="37" t="s">
        <v>2918</v>
      </c>
      <c r="F2370" s="38">
        <f t="shared" si="42"/>
        <v>0</v>
      </c>
      <c r="G2370" s="39">
        <f>VLOOKUP(C2370,'[16]Estructuras de Acero y Concreto'!$C$1:$L$65536,7,0)</f>
        <v>4358.8796690838308</v>
      </c>
      <c r="H2370" s="46"/>
      <c r="I2370"/>
      <c r="J2370" s="42">
        <f>VLOOKUP(C2370,'[16]Estructuras de Acero y Concreto'!$C$1:$L$65536,10,0)</f>
        <v>1580</v>
      </c>
    </row>
    <row r="2371" spans="1:10" x14ac:dyDescent="0.25">
      <c r="A2371" s="26"/>
      <c r="B2371" s="34">
        <f t="shared" si="43"/>
        <v>347</v>
      </c>
      <c r="C2371" s="48" t="s">
        <v>2371</v>
      </c>
      <c r="D2371" s="35" t="str">
        <f>VLOOKUP(C2371,[15]Resumen!$C$1:$J$65536,8,0)</f>
        <v>2 Postes autosoportables de acero (16/900) de ángulo mayor (50°) Tipo AUS2-16</v>
      </c>
      <c r="E2371" s="37" t="s">
        <v>2918</v>
      </c>
      <c r="F2371" s="38">
        <f t="shared" si="42"/>
        <v>0</v>
      </c>
      <c r="G2371" s="39">
        <f>VLOOKUP(C2371,'[16]Estructuras de Acero y Concreto'!$C$1:$L$65536,7,0)</f>
        <v>5390.6651097403837</v>
      </c>
      <c r="H2371" s="46"/>
      <c r="I2371"/>
      <c r="J2371" s="42">
        <f>VLOOKUP(C2371,'[16]Estructuras de Acero y Concreto'!$C$1:$L$65536,10,0)</f>
        <v>1954</v>
      </c>
    </row>
    <row r="2372" spans="1:10" x14ac:dyDescent="0.25">
      <c r="A2372" s="26"/>
      <c r="B2372" s="34">
        <f t="shared" si="43"/>
        <v>348</v>
      </c>
      <c r="C2372" s="48" t="s">
        <v>2372</v>
      </c>
      <c r="D2372" s="35" t="str">
        <f>VLOOKUP(C2372,[15]Resumen!$C$1:$J$65536,8,0)</f>
        <v>2 Postes autosoportables de acero (16/1350) de retención y terminal (90°) Tipo RTUS2-16</v>
      </c>
      <c r="E2372" s="37" t="s">
        <v>2918</v>
      </c>
      <c r="F2372" s="38">
        <f t="shared" si="42"/>
        <v>0</v>
      </c>
      <c r="G2372" s="39">
        <f>VLOOKUP(C2372,'[16]Estructuras de Acero y Concreto'!$C$1:$L$65536,7,0)</f>
        <v>7012.8304549437335</v>
      </c>
      <c r="H2372" s="46"/>
      <c r="I2372"/>
      <c r="J2372" s="42">
        <f>VLOOKUP(C2372,'[16]Estructuras de Acero y Concreto'!$C$1:$L$65536,10,0)</f>
        <v>2542</v>
      </c>
    </row>
    <row r="2373" spans="1:10" x14ac:dyDescent="0.25">
      <c r="A2373" s="26"/>
      <c r="B2373" s="34">
        <f t="shared" si="43"/>
        <v>349</v>
      </c>
      <c r="C2373" s="48" t="s">
        <v>2373</v>
      </c>
      <c r="D2373" s="35" t="str">
        <f>VLOOKUP(C2373,[15]Resumen!$C$1:$J$65536,8,0)</f>
        <v>1 Poste de concreto (16/500) de suspensión (3°) Tipo SUS2-16</v>
      </c>
      <c r="E2373" s="37" t="s">
        <v>2918</v>
      </c>
      <c r="F2373" s="38">
        <f t="shared" si="42"/>
        <v>1</v>
      </c>
      <c r="G2373" s="39">
        <f>VLOOKUP(C2373,'[16]Estructuras de Acero y Concreto'!$C$1:$L$65536,7,0)</f>
        <v>2060.0502056634327</v>
      </c>
      <c r="H2373" s="46"/>
      <c r="I2373"/>
      <c r="J2373" s="42">
        <f>VLOOKUP(C2373,'[16]Estructuras de Acero y Concreto'!$C$1:$L$65536,10,0)</f>
        <v>3157</v>
      </c>
    </row>
    <row r="2374" spans="1:10" x14ac:dyDescent="0.25">
      <c r="A2374" s="26"/>
      <c r="B2374" s="34">
        <f t="shared" si="43"/>
        <v>350</v>
      </c>
      <c r="C2374" s="48" t="s">
        <v>2374</v>
      </c>
      <c r="D2374" s="35" t="str">
        <f>VLOOKUP(C2374,[15]Resumen!$C$1:$J$65536,8,0)</f>
        <v>2 Postes autosoportables de acero (16/800) de suspensión (30°) Tipo SUS21-16</v>
      </c>
      <c r="E2374" s="37" t="s">
        <v>2918</v>
      </c>
      <c r="F2374" s="38">
        <f t="shared" si="42"/>
        <v>0</v>
      </c>
      <c r="G2374" s="39">
        <f>VLOOKUP(C2374,'[16]Estructuras de Acero y Concreto'!$C$1:$L$65536,7,0)</f>
        <v>4993.4001272416035</v>
      </c>
      <c r="H2374" s="46"/>
      <c r="I2374"/>
      <c r="J2374" s="42">
        <f>VLOOKUP(C2374,'[16]Estructuras de Acero y Concreto'!$C$1:$L$65536,10,0)</f>
        <v>1810</v>
      </c>
    </row>
    <row r="2375" spans="1:10" x14ac:dyDescent="0.25">
      <c r="A2375" s="26"/>
      <c r="B2375" s="34">
        <f t="shared" si="43"/>
        <v>351</v>
      </c>
      <c r="C2375" s="48" t="s">
        <v>2375</v>
      </c>
      <c r="D2375" s="35" t="str">
        <f>VLOOKUP(C2375,[15]Resumen!$C$1:$J$65536,8,0)</f>
        <v>2 Postes autosoportables de acero (16/1150) de ángulo mayor (50°) Tipo AUS2-16</v>
      </c>
      <c r="E2375" s="37" t="s">
        <v>2918</v>
      </c>
      <c r="F2375" s="38">
        <f t="shared" si="42"/>
        <v>0</v>
      </c>
      <c r="G2375" s="39">
        <f>VLOOKUP(C2375,'[16]Estructuras de Acero y Concreto'!$C$1:$L$65536,7,0)</f>
        <v>6317.6167355708694</v>
      </c>
      <c r="H2375" s="46"/>
      <c r="I2375"/>
      <c r="J2375" s="42">
        <f>VLOOKUP(C2375,'[16]Estructuras de Acero y Concreto'!$C$1:$L$65536,10,0)</f>
        <v>2290</v>
      </c>
    </row>
    <row r="2376" spans="1:10" x14ac:dyDescent="0.25">
      <c r="A2376" s="26"/>
      <c r="B2376" s="34">
        <f t="shared" si="43"/>
        <v>352</v>
      </c>
      <c r="C2376" s="48" t="s">
        <v>2376</v>
      </c>
      <c r="D2376" s="35" t="str">
        <f>VLOOKUP(C2376,[15]Resumen!$C$1:$J$65536,8,0)</f>
        <v>2 Postes autosoportables de acero (16/1750) de retención y terminal (90°) Tipo RTUS2-16</v>
      </c>
      <c r="E2376" s="37" t="s">
        <v>2918</v>
      </c>
      <c r="F2376" s="38">
        <f t="shared" si="42"/>
        <v>0</v>
      </c>
      <c r="G2376" s="39">
        <f>VLOOKUP(C2376,'[16]Estructuras de Acero y Concreto'!$C$1:$L$65536,7,0)</f>
        <v>8303.9416480647669</v>
      </c>
      <c r="H2376" s="46"/>
      <c r="I2376"/>
      <c r="J2376" s="42">
        <f>VLOOKUP(C2376,'[16]Estructuras de Acero y Concreto'!$C$1:$L$65536,10,0)</f>
        <v>3010</v>
      </c>
    </row>
    <row r="2377" spans="1:10" x14ac:dyDescent="0.25">
      <c r="A2377" s="26"/>
      <c r="B2377" s="34">
        <f t="shared" si="43"/>
        <v>353</v>
      </c>
      <c r="C2377" s="48" t="s">
        <v>2377</v>
      </c>
      <c r="D2377" s="35" t="str">
        <f>VLOOKUP(C2377,[15]Resumen!$C$1:$J$65536,8,0)</f>
        <v>1 Poste de concreto (16/600) de suspensión (3°) Tipo SUS2-16</v>
      </c>
      <c r="E2377" s="37" t="s">
        <v>2918</v>
      </c>
      <c r="F2377" s="38">
        <f t="shared" si="42"/>
        <v>1</v>
      </c>
      <c r="G2377" s="39">
        <f>VLOOKUP(C2377,'[16]Estructuras de Acero y Concreto'!$C$1:$L$65536,7,0)</f>
        <v>2093.9790359662666</v>
      </c>
      <c r="H2377" s="46"/>
      <c r="I2377"/>
      <c r="J2377" s="42">
        <f>VLOOKUP(C2377,'[16]Estructuras de Acero y Concreto'!$C$1:$L$65536,10,0)</f>
        <v>3234</v>
      </c>
    </row>
    <row r="2378" spans="1:10" x14ac:dyDescent="0.25">
      <c r="A2378" s="26"/>
      <c r="B2378" s="34">
        <f t="shared" si="43"/>
        <v>354</v>
      </c>
      <c r="C2378" s="48" t="s">
        <v>2378</v>
      </c>
      <c r="D2378" s="35" t="str">
        <f>VLOOKUP(C2378,[15]Resumen!$C$1:$J$65536,8,0)</f>
        <v>2 Postes autosoportables de acero (16/950) de suspensión (30°) Tipo SUS21-16</v>
      </c>
      <c r="E2378" s="37" t="s">
        <v>2918</v>
      </c>
      <c r="F2378" s="38">
        <f t="shared" si="42"/>
        <v>0</v>
      </c>
      <c r="G2378" s="39">
        <f>VLOOKUP(C2378,'[16]Estructuras de Acero y Concreto'!$C$1:$L$65536,7,0)</f>
        <v>5583.7800317884012</v>
      </c>
      <c r="H2378" s="46"/>
      <c r="I2378"/>
      <c r="J2378" s="42">
        <f>VLOOKUP(C2378,'[16]Estructuras de Acero y Concreto'!$C$1:$L$65536,10,0)</f>
        <v>2024</v>
      </c>
    </row>
    <row r="2379" spans="1:10" x14ac:dyDescent="0.25">
      <c r="A2379" s="26"/>
      <c r="B2379" s="34">
        <f t="shared" si="43"/>
        <v>355</v>
      </c>
      <c r="C2379" s="48" t="s">
        <v>2379</v>
      </c>
      <c r="D2379" s="35" t="str">
        <f>VLOOKUP(C2379,[15]Resumen!$C$1:$J$65536,8,0)</f>
        <v>2 Postes autosoportables de acero (16/1350) de ángulo mayor (50°) Tipo AUS2-16</v>
      </c>
      <c r="E2379" s="37" t="s">
        <v>2918</v>
      </c>
      <c r="F2379" s="38">
        <f t="shared" si="42"/>
        <v>0</v>
      </c>
      <c r="G2379" s="39">
        <f>VLOOKUP(C2379,'[16]Estructuras de Acero y Concreto'!$C$1:$L$65536,7,0)</f>
        <v>7012.8304549437335</v>
      </c>
      <c r="H2379" s="46"/>
      <c r="I2379"/>
      <c r="J2379" s="42">
        <f>VLOOKUP(C2379,'[16]Estructuras de Acero y Concreto'!$C$1:$L$65536,10,0)</f>
        <v>2542</v>
      </c>
    </row>
    <row r="2380" spans="1:10" x14ac:dyDescent="0.25">
      <c r="A2380" s="26"/>
      <c r="B2380" s="34">
        <f t="shared" si="43"/>
        <v>356</v>
      </c>
      <c r="C2380" s="48" t="s">
        <v>2380</v>
      </c>
      <c r="D2380" s="35" t="str">
        <f>VLOOKUP(C2380,[15]Resumen!$C$1:$J$65536,8,0)</f>
        <v>2 Postes autosoportables de acero (16/2100) de retención y terminal (90°) Tipo RTUS2-16</v>
      </c>
      <c r="E2380" s="37" t="s">
        <v>2918</v>
      </c>
      <c r="F2380" s="38">
        <f t="shared" si="42"/>
        <v>0</v>
      </c>
      <c r="G2380" s="39">
        <f>VLOOKUP(C2380,'[16]Estructuras de Acero y Concreto'!$C$1:$L$65536,7,0)</f>
        <v>9346.7622271240634</v>
      </c>
      <c r="H2380" s="46"/>
      <c r="I2380"/>
      <c r="J2380" s="42">
        <f>VLOOKUP(C2380,'[16]Estructuras de Acero y Concreto'!$C$1:$L$65536,10,0)</f>
        <v>3388</v>
      </c>
    </row>
    <row r="2381" spans="1:10" x14ac:dyDescent="0.25">
      <c r="A2381" s="26"/>
      <c r="B2381" s="34">
        <f t="shared" si="43"/>
        <v>357</v>
      </c>
      <c r="C2381" s="48" t="s">
        <v>2381</v>
      </c>
      <c r="D2381" s="35" t="str">
        <f>VLOOKUP(C2381,[15]Resumen!$C$1:$J$65536,8,0)</f>
        <v>1 Poste de concreto (16/800) de suspensión (3°) Tipo SUS2-16</v>
      </c>
      <c r="E2381" s="37" t="s">
        <v>2918</v>
      </c>
      <c r="F2381" s="38">
        <f t="shared" si="42"/>
        <v>1</v>
      </c>
      <c r="G2381" s="39">
        <f>VLOOKUP(C2381,'[16]Estructuras de Acero y Concreto'!$C$1:$L$65536,7,0)</f>
        <v>2161.8366965719351</v>
      </c>
      <c r="H2381" s="46"/>
      <c r="I2381"/>
      <c r="J2381" s="42">
        <f>VLOOKUP(C2381,'[16]Estructuras de Acero y Concreto'!$C$1:$L$65536,10,0)</f>
        <v>3388</v>
      </c>
    </row>
    <row r="2382" spans="1:10" x14ac:dyDescent="0.25">
      <c r="A2382" s="26"/>
      <c r="B2382" s="34">
        <f t="shared" si="43"/>
        <v>358</v>
      </c>
      <c r="C2382" s="48" t="s">
        <v>2382</v>
      </c>
      <c r="D2382" s="35" t="str">
        <f>VLOOKUP(C2382,[15]Resumen!$C$1:$J$65536,8,0)</f>
        <v>2 Postes autosoportables de acero (16/1400) de suspensión (30°) Tipo SUS21-16</v>
      </c>
      <c r="E2382" s="37" t="s">
        <v>2918</v>
      </c>
      <c r="F2382" s="38">
        <f t="shared" si="42"/>
        <v>0</v>
      </c>
      <c r="G2382" s="39">
        <f>VLOOKUP(C2382,'[16]Estructuras de Acero y Concreto'!$C$1:$L$65536,7,0)</f>
        <v>7178.3575309848911</v>
      </c>
      <c r="H2382" s="46"/>
      <c r="I2382"/>
      <c r="J2382" s="42">
        <f>VLOOKUP(C2382,'[16]Estructuras de Acero y Concreto'!$C$1:$L$65536,10,0)</f>
        <v>2602</v>
      </c>
    </row>
    <row r="2383" spans="1:10" x14ac:dyDescent="0.25">
      <c r="A2383" s="26"/>
      <c r="B2383" s="34">
        <f t="shared" si="43"/>
        <v>359</v>
      </c>
      <c r="C2383" s="48" t="s">
        <v>2383</v>
      </c>
      <c r="D2383" s="35" t="str">
        <f>VLOOKUP(C2383,[15]Resumen!$C$1:$J$65536,8,0)</f>
        <v>2 Postes autosoportables de acero (16/2050) de ángulo mayor (50°) Tipo AUS2-16</v>
      </c>
      <c r="E2383" s="37" t="s">
        <v>2918</v>
      </c>
      <c r="F2383" s="38">
        <f t="shared" si="42"/>
        <v>0</v>
      </c>
      <c r="G2383" s="39">
        <f>VLOOKUP(C2383,'[16]Estructuras de Acero y Concreto'!$C$1:$L$65536,7,0)</f>
        <v>9203.3054278883919</v>
      </c>
      <c r="H2383" s="46"/>
      <c r="I2383"/>
      <c r="J2383" s="42">
        <f>VLOOKUP(C2383,'[16]Estructuras de Acero y Concreto'!$C$1:$L$65536,10,0)</f>
        <v>3336</v>
      </c>
    </row>
    <row r="2384" spans="1:10" x14ac:dyDescent="0.25">
      <c r="A2384" s="26"/>
      <c r="B2384" s="34">
        <f t="shared" si="43"/>
        <v>360</v>
      </c>
      <c r="C2384" s="48" t="s">
        <v>2384</v>
      </c>
      <c r="D2384" s="35" t="str">
        <f>VLOOKUP(C2384,[15]Resumen!$C$1:$J$65536,8,0)</f>
        <v>2 Postes autosoportables de acero (16/3200) de retención y terminal (90°) Tipo RTUS2-16</v>
      </c>
      <c r="E2384" s="37" t="s">
        <v>2918</v>
      </c>
      <c r="F2384" s="38">
        <f t="shared" si="42"/>
        <v>0</v>
      </c>
      <c r="G2384" s="39">
        <f>VLOOKUP(C2384,'[16]Estructuras de Acero y Concreto'!$C$1:$L$65536,7,0)</f>
        <v>12287.626611455305</v>
      </c>
      <c r="H2384" s="46"/>
      <c r="I2384"/>
      <c r="J2384" s="42">
        <f>VLOOKUP(C2384,'[16]Estructuras de Acero y Concreto'!$C$1:$L$65536,10,0)</f>
        <v>4454</v>
      </c>
    </row>
    <row r="2385" spans="1:10" x14ac:dyDescent="0.25">
      <c r="A2385" s="26"/>
      <c r="B2385" s="34">
        <f t="shared" si="43"/>
        <v>361</v>
      </c>
      <c r="C2385" s="48" t="s">
        <v>2385</v>
      </c>
      <c r="D2385" s="35" t="str">
        <f>VLOOKUP(C2385,[15]Resumen!$C$1:$J$65536,8,0)</f>
        <v>1 Poste de concreto (16/900) de suspensión (3°) Tipo SUS2-16</v>
      </c>
      <c r="E2385" s="37" t="s">
        <v>2918</v>
      </c>
      <c r="F2385" s="38">
        <f t="shared" si="42"/>
        <v>1</v>
      </c>
      <c r="G2385" s="39">
        <f>VLOOKUP(C2385,'[16]Estructuras de Acero y Concreto'!$C$1:$L$65536,7,0)</f>
        <v>2195.765526874769</v>
      </c>
      <c r="H2385" s="46"/>
      <c r="I2385"/>
      <c r="J2385" s="42">
        <f>VLOOKUP(C2385,'[16]Estructuras de Acero y Concreto'!$C$1:$L$65536,10,0)</f>
        <v>3465</v>
      </c>
    </row>
    <row r="2386" spans="1:10" x14ac:dyDescent="0.25">
      <c r="A2386" s="26"/>
      <c r="B2386" s="34">
        <f t="shared" si="43"/>
        <v>362</v>
      </c>
      <c r="C2386" s="48" t="s">
        <v>2386</v>
      </c>
      <c r="D2386" s="35" t="str">
        <f>VLOOKUP(C2386,[15]Resumen!$C$1:$J$65536,8,0)</f>
        <v>2 Postes autosoportables de acero (16/1600) de suspensión (30°) Tipo SUS21-16</v>
      </c>
      <c r="E2386" s="37" t="s">
        <v>2918</v>
      </c>
      <c r="F2386" s="38">
        <f t="shared" si="42"/>
        <v>0</v>
      </c>
      <c r="G2386" s="39">
        <f>VLOOKUP(C2386,'[16]Estructuras de Acero y Concreto'!$C$1:$L$65536,7,0)</f>
        <v>7829.4306967467801</v>
      </c>
      <c r="H2386" s="46"/>
      <c r="I2386"/>
      <c r="J2386" s="42">
        <f>VLOOKUP(C2386,'[16]Estructuras de Acero y Concreto'!$C$1:$L$65536,10,0)</f>
        <v>2838</v>
      </c>
    </row>
    <row r="2387" spans="1:10" x14ac:dyDescent="0.25">
      <c r="A2387" s="26"/>
      <c r="B2387" s="34">
        <f t="shared" si="43"/>
        <v>363</v>
      </c>
      <c r="C2387" s="48" t="s">
        <v>2387</v>
      </c>
      <c r="D2387" s="35" t="str">
        <f>VLOOKUP(C2387,[15]Resumen!$C$1:$J$65536,8,0)</f>
        <v>2 Postes autosoportables de acero (16/2400) de ángulo mayor (50°) Tipo AUS2-16</v>
      </c>
      <c r="E2387" s="37" t="s">
        <v>2918</v>
      </c>
      <c r="F2387" s="38">
        <f t="shared" si="42"/>
        <v>0</v>
      </c>
      <c r="G2387" s="39">
        <f>VLOOKUP(C2387,'[16]Estructuras de Acero y Concreto'!$C$1:$L$65536,7,0)</f>
        <v>10196.467884135342</v>
      </c>
      <c r="H2387" s="46"/>
      <c r="I2387"/>
      <c r="J2387" s="42">
        <f>VLOOKUP(C2387,'[16]Estructuras de Acero y Concreto'!$C$1:$L$65536,10,0)</f>
        <v>3696</v>
      </c>
    </row>
    <row r="2388" spans="1:10" x14ac:dyDescent="0.25">
      <c r="A2388" s="26"/>
      <c r="B2388" s="34">
        <f t="shared" si="43"/>
        <v>364</v>
      </c>
      <c r="C2388" s="48" t="s">
        <v>2388</v>
      </c>
      <c r="D2388" s="35" t="str">
        <f>VLOOKUP(C2388,[15]Resumen!$C$1:$J$65536,8,0)</f>
        <v>2 Postes autosoportables de acero (16/3800) de retención y terminal (90°) Tipo RTUS2-16</v>
      </c>
      <c r="E2388" s="37" t="s">
        <v>2918</v>
      </c>
      <c r="F2388" s="38">
        <f t="shared" si="42"/>
        <v>0</v>
      </c>
      <c r="G2388" s="39">
        <f>VLOOKUP(C2388,'[16]Estructuras de Acero y Concreto'!$C$1:$L$65536,7,0)</f>
        <v>13744.264880617498</v>
      </c>
      <c r="H2388" s="46"/>
      <c r="I2388"/>
      <c r="J2388" s="42">
        <f>VLOOKUP(C2388,'[16]Estructuras de Acero y Concreto'!$C$1:$L$65536,10,0)</f>
        <v>4982</v>
      </c>
    </row>
    <row r="2389" spans="1:10" x14ac:dyDescent="0.25">
      <c r="A2389" s="26"/>
      <c r="B2389" s="34">
        <f t="shared" si="43"/>
        <v>365</v>
      </c>
      <c r="C2389" s="48" t="s">
        <v>2389</v>
      </c>
      <c r="D2389" s="35" t="str">
        <f>VLOOKUP(C2389,[15]Resumen!$C$1:$J$65536,8,0)</f>
        <v>1 Poste de concreto (16/1000) de suspensión (3°) Tipo SUS2-16</v>
      </c>
      <c r="E2389" s="37" t="s">
        <v>2918</v>
      </c>
      <c r="F2389" s="38">
        <f t="shared" si="42"/>
        <v>1</v>
      </c>
      <c r="G2389" s="39">
        <f>VLOOKUP(C2389,'[16]Estructuras de Acero y Concreto'!$C$1:$L$65536,7,0)</f>
        <v>2229.6943571776033</v>
      </c>
      <c r="H2389" s="46"/>
      <c r="I2389"/>
      <c r="J2389" s="42">
        <f>VLOOKUP(C2389,'[16]Estructuras de Acero y Concreto'!$C$1:$L$65536,10,0)</f>
        <v>3542</v>
      </c>
    </row>
    <row r="2390" spans="1:10" x14ac:dyDescent="0.25">
      <c r="A2390" s="26"/>
      <c r="B2390" s="34">
        <f t="shared" si="43"/>
        <v>366</v>
      </c>
      <c r="C2390" s="48" t="s">
        <v>2390</v>
      </c>
      <c r="D2390" s="35" t="str">
        <f>VLOOKUP(C2390,[15]Resumen!$C$1:$J$65536,8,0)</f>
        <v>2 Postes autosoportables de acero (16/1900) de suspensión (30°) Tipo SUS21-16</v>
      </c>
      <c r="E2390" s="37" t="s">
        <v>2918</v>
      </c>
      <c r="F2390" s="38">
        <f t="shared" si="42"/>
        <v>0</v>
      </c>
      <c r="G2390" s="39">
        <f>VLOOKUP(C2390,'[16]Estructuras de Acero y Concreto'!$C$1:$L$65536,7,0)</f>
        <v>8756.3823225772667</v>
      </c>
      <c r="H2390" s="46"/>
      <c r="I2390"/>
      <c r="J2390" s="42">
        <f>VLOOKUP(C2390,'[16]Estructuras de Acero y Concreto'!$C$1:$L$65536,10,0)</f>
        <v>3174</v>
      </c>
    </row>
    <row r="2391" spans="1:10" x14ac:dyDescent="0.25">
      <c r="A2391" s="26"/>
      <c r="B2391" s="34">
        <f t="shared" si="43"/>
        <v>367</v>
      </c>
      <c r="C2391" s="48" t="s">
        <v>2391</v>
      </c>
      <c r="D2391" s="35" t="str">
        <f>VLOOKUP(C2391,[15]Resumen!$C$1:$J$65536,8,0)</f>
        <v>2 Postes autosoportables de acero (16/2850) de ángulo mayor (50°) Tipo AUS2-16</v>
      </c>
      <c r="E2391" s="37" t="s">
        <v>2918</v>
      </c>
      <c r="F2391" s="38">
        <f t="shared" si="42"/>
        <v>0</v>
      </c>
      <c r="G2391" s="39">
        <f>VLOOKUP(C2391,'[16]Estructuras de Acero y Concreto'!$C$1:$L$65536,7,0)</f>
        <v>11399.297970034424</v>
      </c>
      <c r="H2391" s="46"/>
      <c r="I2391"/>
      <c r="J2391" s="42">
        <f>VLOOKUP(C2391,'[16]Estructuras de Acero y Concreto'!$C$1:$L$65536,10,0)</f>
        <v>4132</v>
      </c>
    </row>
    <row r="2392" spans="1:10" x14ac:dyDescent="0.25">
      <c r="A2392" s="26"/>
      <c r="B2392" s="34">
        <f t="shared" si="43"/>
        <v>368</v>
      </c>
      <c r="C2392" s="48" t="s">
        <v>2392</v>
      </c>
      <c r="D2392" s="35" t="str">
        <f>VLOOKUP(C2392,[15]Resumen!$C$1:$J$65536,8,0)</f>
        <v>2 Postes autosoportables de acero (16/4450) de retención y terminal (90°) Tipo RTUS2-16</v>
      </c>
      <c r="E2392" s="37" t="s">
        <v>2918</v>
      </c>
      <c r="F2392" s="38">
        <f t="shared" si="42"/>
        <v>0</v>
      </c>
      <c r="G2392" s="39">
        <f>VLOOKUP(C2392,'[16]Estructuras de Acero y Concreto'!$C$1:$L$65536,7,0)</f>
        <v>15228.490995786549</v>
      </c>
      <c r="H2392" s="46"/>
      <c r="I2392"/>
      <c r="J2392" s="42">
        <f>VLOOKUP(C2392,'[16]Estructuras de Acero y Concreto'!$C$1:$L$65536,10,0)</f>
        <v>5520</v>
      </c>
    </row>
    <row r="2393" spans="1:10" x14ac:dyDescent="0.25">
      <c r="A2393" s="26"/>
      <c r="B2393" s="34">
        <f t="shared" si="43"/>
        <v>369</v>
      </c>
      <c r="C2393" s="48" t="s">
        <v>2393</v>
      </c>
      <c r="D2393" s="35" t="str">
        <f>VLOOKUP(C2393,[15]Resumen!$C$1:$J$65536,8,0)</f>
        <v>1 Poste de concreto (16/300) de suspensión (3°) Tipo SUS1-16</v>
      </c>
      <c r="E2393" s="37" t="s">
        <v>2918</v>
      </c>
      <c r="F2393" s="38">
        <f t="shared" si="42"/>
        <v>1</v>
      </c>
      <c r="G2393" s="39">
        <f>VLOOKUP(C2393,'[16]Estructuras de Acero y Concreto'!$C$1:$L$65536,7,0)</f>
        <v>1992.1925450577646</v>
      </c>
      <c r="H2393" s="46"/>
      <c r="I2393"/>
      <c r="J2393" s="42">
        <f>VLOOKUP(C2393,'[16]Estructuras de Acero y Concreto'!$C$1:$L$65536,10,0)</f>
        <v>3003</v>
      </c>
    </row>
    <row r="2394" spans="1:10" x14ac:dyDescent="0.25">
      <c r="A2394" s="26"/>
      <c r="B2394" s="34">
        <f t="shared" si="43"/>
        <v>370</v>
      </c>
      <c r="C2394" s="48" t="s">
        <v>2394</v>
      </c>
      <c r="D2394" s="35" t="str">
        <f>VLOOKUP(C2394,[15]Resumen!$C$1:$J$65536,8,0)</f>
        <v>1 Poste autosoportable de acero (16/600) de suspensión (30°) Tipo SUS11-16</v>
      </c>
      <c r="E2394" s="37" t="s">
        <v>2918</v>
      </c>
      <c r="F2394" s="38">
        <f t="shared" si="42"/>
        <v>0</v>
      </c>
      <c r="G2394" s="39">
        <f>VLOOKUP(C2394,'[16]Estructuras de Acero y Concreto'!$C$1:$L$65536,7,0)</f>
        <v>2069.0884505144768</v>
      </c>
      <c r="H2394" s="46"/>
      <c r="I2394"/>
      <c r="J2394" s="42">
        <f>VLOOKUP(C2394,'[16]Estructuras de Acero y Concreto'!$C$1:$L$65536,10,0)</f>
        <v>750</v>
      </c>
    </row>
    <row r="2395" spans="1:10" x14ac:dyDescent="0.25">
      <c r="A2395" s="26"/>
      <c r="B2395" s="34">
        <f t="shared" si="43"/>
        <v>371</v>
      </c>
      <c r="C2395" s="48" t="s">
        <v>2395</v>
      </c>
      <c r="D2395" s="35" t="str">
        <f>VLOOKUP(C2395,[15]Resumen!$C$1:$J$65536,8,0)</f>
        <v>1 Poste autosoportable de acero (16/850) de ángulo mayor (50°) Tipo AUS1-16</v>
      </c>
      <c r="E2395" s="37" t="s">
        <v>2918</v>
      </c>
      <c r="F2395" s="38">
        <f t="shared" si="42"/>
        <v>0</v>
      </c>
      <c r="G2395" s="39">
        <f>VLOOKUP(C2395,'[16]Estructuras de Acero y Concreto'!$C$1:$L$65536,7,0)</f>
        <v>2596.0163092454968</v>
      </c>
      <c r="H2395" s="46"/>
      <c r="I2395"/>
      <c r="J2395" s="42">
        <f>VLOOKUP(C2395,'[16]Estructuras de Acero y Concreto'!$C$1:$L$65536,10,0)</f>
        <v>941</v>
      </c>
    </row>
    <row r="2396" spans="1:10" x14ac:dyDescent="0.25">
      <c r="A2396" s="26"/>
      <c r="B2396" s="34">
        <f t="shared" si="43"/>
        <v>372</v>
      </c>
      <c r="C2396" s="48" t="s">
        <v>2396</v>
      </c>
      <c r="D2396" s="35" t="str">
        <f>VLOOKUP(C2396,[15]Resumen!$C$1:$J$65536,8,0)</f>
        <v>1 Poste autosoportable de acero (16/1250) de retención y terminal (90°) Tipo RTUS1-16</v>
      </c>
      <c r="E2396" s="37" t="s">
        <v>2918</v>
      </c>
      <c r="F2396" s="38">
        <f t="shared" si="42"/>
        <v>0</v>
      </c>
      <c r="G2396" s="39">
        <f>VLOOKUP(C2396,'[16]Estructuras de Acero y Concreto'!$C$1:$L$65536,7,0)</f>
        <v>3335.3705822293368</v>
      </c>
      <c r="H2396" s="46"/>
      <c r="I2396"/>
      <c r="J2396" s="42">
        <f>VLOOKUP(C2396,'[16]Estructuras de Acero y Concreto'!$C$1:$L$65536,10,0)</f>
        <v>1209</v>
      </c>
    </row>
    <row r="2397" spans="1:10" x14ac:dyDescent="0.25">
      <c r="A2397" s="26"/>
      <c r="B2397" s="34">
        <f t="shared" si="43"/>
        <v>373</v>
      </c>
      <c r="C2397" s="48" t="s">
        <v>2397</v>
      </c>
      <c r="D2397" s="35" t="str">
        <f>VLOOKUP(C2397,[15]Resumen!$C$1:$J$65536,8,0)</f>
        <v>1 Poste de concreto (16/300) de suspensión (3°) Tipo SUS1-16</v>
      </c>
      <c r="E2397" s="37" t="s">
        <v>2918</v>
      </c>
      <c r="F2397" s="38">
        <f t="shared" si="42"/>
        <v>1</v>
      </c>
      <c r="G2397" s="39">
        <f>VLOOKUP(C2397,'[16]Estructuras de Acero y Concreto'!$C$1:$L$65536,7,0)</f>
        <v>1992.1925450577646</v>
      </c>
      <c r="H2397" s="46"/>
      <c r="I2397"/>
      <c r="J2397" s="42">
        <f>VLOOKUP(C2397,'[16]Estructuras de Acero y Concreto'!$C$1:$L$65536,10,0)</f>
        <v>3003</v>
      </c>
    </row>
    <row r="2398" spans="1:10" x14ac:dyDescent="0.25">
      <c r="A2398" s="26"/>
      <c r="B2398" s="34">
        <f t="shared" si="43"/>
        <v>374</v>
      </c>
      <c r="C2398" s="48" t="s">
        <v>2398</v>
      </c>
      <c r="D2398" s="35" t="str">
        <f>VLOOKUP(C2398,[15]Resumen!$C$1:$J$65536,8,0)</f>
        <v>1 Poste autosoportable de acero (16/800) de suspensión (30°) Tipo SUS11-16</v>
      </c>
      <c r="E2398" s="37" t="s">
        <v>2918</v>
      </c>
      <c r="F2398" s="38">
        <f t="shared" si="42"/>
        <v>0</v>
      </c>
      <c r="G2398" s="39">
        <f>VLOOKUP(C2398,'[16]Estructuras de Acero y Concreto'!$C$1:$L$65536,7,0)</f>
        <v>2496.7000636208018</v>
      </c>
      <c r="H2398" s="46"/>
      <c r="I2398"/>
      <c r="J2398" s="42">
        <f>VLOOKUP(C2398,'[16]Estructuras de Acero y Concreto'!$C$1:$L$65536,10,0)</f>
        <v>905</v>
      </c>
    </row>
    <row r="2399" spans="1:10" x14ac:dyDescent="0.25">
      <c r="A2399" s="26"/>
      <c r="B2399" s="34">
        <f t="shared" si="43"/>
        <v>375</v>
      </c>
      <c r="C2399" s="48" t="s">
        <v>2399</v>
      </c>
      <c r="D2399" s="35" t="str">
        <f>VLOOKUP(C2399,[15]Resumen!$C$1:$J$65536,8,0)</f>
        <v>1 Poste autosoportable de acero (16/1100) de ángulo mayor (50°) Tipo AUS1-16</v>
      </c>
      <c r="E2399" s="37" t="s">
        <v>2918</v>
      </c>
      <c r="F2399" s="38">
        <f t="shared" si="42"/>
        <v>0</v>
      </c>
      <c r="G2399" s="39">
        <f>VLOOKUP(C2399,'[16]Estructuras de Acero y Concreto'!$C$1:$L$65536,7,0)</f>
        <v>3070.5272605634837</v>
      </c>
      <c r="H2399" s="46"/>
      <c r="I2399"/>
      <c r="J2399" s="42">
        <f>VLOOKUP(C2399,'[16]Estructuras de Acero y Concreto'!$C$1:$L$65536,10,0)</f>
        <v>1113</v>
      </c>
    </row>
    <row r="2400" spans="1:10" x14ac:dyDescent="0.25">
      <c r="A2400" s="26"/>
      <c r="B2400" s="34">
        <f t="shared" si="43"/>
        <v>376</v>
      </c>
      <c r="C2400" s="48" t="s">
        <v>2400</v>
      </c>
      <c r="D2400" s="35" t="str">
        <f>VLOOKUP(C2400,[15]Resumen!$C$1:$J$65536,8,0)</f>
        <v>1 Poste autosoportable de acero (16/1700) de retención y terminal (90°) Tipo RTUS1-16</v>
      </c>
      <c r="E2400" s="37" t="s">
        <v>2918</v>
      </c>
      <c r="F2400" s="38">
        <f t="shared" si="42"/>
        <v>0</v>
      </c>
      <c r="G2400" s="39">
        <f>VLOOKUP(C2400,'[16]Estructuras de Acero y Concreto'!$C$1:$L$65536,7,0)</f>
        <v>4074.7248552131764</v>
      </c>
      <c r="H2400" s="46"/>
      <c r="I2400"/>
      <c r="J2400" s="42">
        <f>VLOOKUP(C2400,'[16]Estructuras de Acero y Concreto'!$C$1:$L$65536,10,0)</f>
        <v>1477</v>
      </c>
    </row>
    <row r="2401" spans="1:10" x14ac:dyDescent="0.25">
      <c r="A2401" s="26"/>
      <c r="B2401" s="34">
        <f t="shared" si="43"/>
        <v>377</v>
      </c>
      <c r="C2401" s="48" t="s">
        <v>2401</v>
      </c>
      <c r="D2401" s="35" t="str">
        <f>VLOOKUP(C2401,[15]Resumen!$C$1:$J$65536,8,0)</f>
        <v>1 Poste de concreto (16/300) de suspensión (3°) Tipo SUS1-16</v>
      </c>
      <c r="E2401" s="37" t="s">
        <v>2918</v>
      </c>
      <c r="F2401" s="38">
        <f t="shared" si="42"/>
        <v>1</v>
      </c>
      <c r="G2401" s="39">
        <f>VLOOKUP(C2401,'[16]Estructuras de Acero y Concreto'!$C$1:$L$65536,7,0)</f>
        <v>1992.1925450577646</v>
      </c>
      <c r="H2401" s="46"/>
      <c r="I2401"/>
      <c r="J2401" s="42">
        <f>VLOOKUP(C2401,'[16]Estructuras de Acero y Concreto'!$C$1:$L$65536,10,0)</f>
        <v>3003</v>
      </c>
    </row>
    <row r="2402" spans="1:10" x14ac:dyDescent="0.25">
      <c r="A2402" s="26"/>
      <c r="B2402" s="34">
        <f t="shared" si="43"/>
        <v>378</v>
      </c>
      <c r="C2402" s="48" t="s">
        <v>2402</v>
      </c>
      <c r="D2402" s="35" t="str">
        <f>VLOOKUP(C2402,[15]Resumen!$C$1:$J$65536,8,0)</f>
        <v>1 Poste autosoportable de acero (16/950) de suspensión (30°) Tipo SUS11-16</v>
      </c>
      <c r="E2402" s="37" t="s">
        <v>2918</v>
      </c>
      <c r="F2402" s="38">
        <f t="shared" si="42"/>
        <v>0</v>
      </c>
      <c r="G2402" s="39">
        <f>VLOOKUP(C2402,'[16]Estructuras de Acero y Concreto'!$C$1:$L$65536,7,0)</f>
        <v>2791.8900158942006</v>
      </c>
      <c r="H2402" s="46"/>
      <c r="I2402"/>
      <c r="J2402" s="42">
        <f>VLOOKUP(C2402,'[16]Estructuras de Acero y Concreto'!$C$1:$L$65536,10,0)</f>
        <v>1012</v>
      </c>
    </row>
    <row r="2403" spans="1:10" x14ac:dyDescent="0.25">
      <c r="A2403" s="26"/>
      <c r="B2403" s="34">
        <f t="shared" si="43"/>
        <v>379</v>
      </c>
      <c r="C2403" s="48" t="s">
        <v>2403</v>
      </c>
      <c r="D2403" s="35" t="str">
        <f>VLOOKUP(C2403,[15]Resumen!$C$1:$J$65536,8,0)</f>
        <v>1 Poste autosoportable de acero (16/1350) de ángulo mayor (50°) Tipo AUS1-16</v>
      </c>
      <c r="E2403" s="37" t="s">
        <v>2918</v>
      </c>
      <c r="F2403" s="38">
        <f t="shared" si="42"/>
        <v>0</v>
      </c>
      <c r="G2403" s="39">
        <f>VLOOKUP(C2403,'[16]Estructuras de Acero y Concreto'!$C$1:$L$65536,7,0)</f>
        <v>3506.4152274718667</v>
      </c>
      <c r="H2403" s="46"/>
      <c r="I2403"/>
      <c r="J2403" s="42">
        <f>VLOOKUP(C2403,'[16]Estructuras de Acero y Concreto'!$C$1:$L$65536,10,0)</f>
        <v>1271</v>
      </c>
    </row>
    <row r="2404" spans="1:10" x14ac:dyDescent="0.25">
      <c r="A2404" s="26"/>
      <c r="B2404" s="34">
        <f t="shared" si="43"/>
        <v>380</v>
      </c>
      <c r="C2404" s="48" t="s">
        <v>2404</v>
      </c>
      <c r="D2404" s="35" t="str">
        <f>VLOOKUP(C2404,[15]Resumen!$C$1:$J$65536,8,0)</f>
        <v>1 Poste autosoportable de acero (16/2100) de retención y terminal (90°) Tipo RTUS1-16</v>
      </c>
      <c r="E2404" s="37" t="s">
        <v>2918</v>
      </c>
      <c r="F2404" s="38">
        <f t="shared" si="42"/>
        <v>0</v>
      </c>
      <c r="G2404" s="39">
        <f>VLOOKUP(C2404,'[16]Estructuras de Acero y Concreto'!$C$1:$L$65536,7,0)</f>
        <v>4673.3811135620317</v>
      </c>
      <c r="H2404" s="46"/>
      <c r="I2404"/>
      <c r="J2404" s="42">
        <f>VLOOKUP(C2404,'[16]Estructuras de Acero y Concreto'!$C$1:$L$65536,10,0)</f>
        <v>1694</v>
      </c>
    </row>
    <row r="2405" spans="1:10" x14ac:dyDescent="0.25">
      <c r="A2405" s="26"/>
      <c r="B2405" s="34">
        <f t="shared" si="43"/>
        <v>381</v>
      </c>
      <c r="C2405" s="48" t="s">
        <v>2405</v>
      </c>
      <c r="D2405" s="35" t="str">
        <f>VLOOKUP(C2405,[15]Resumen!$C$1:$J$65536,8,0)</f>
        <v>1 Poste de concreto (16/400) de suspensión (3°) Tipo SUS1-16</v>
      </c>
      <c r="E2405" s="37" t="s">
        <v>2918</v>
      </c>
      <c r="F2405" s="38">
        <f t="shared" si="42"/>
        <v>1</v>
      </c>
      <c r="G2405" s="39">
        <f>VLOOKUP(C2405,'[16]Estructuras de Acero y Concreto'!$C$1:$L$65536,7,0)</f>
        <v>2026.1213753605989</v>
      </c>
      <c r="H2405" s="46"/>
      <c r="I2405"/>
      <c r="J2405" s="42">
        <f>VLOOKUP(C2405,'[16]Estructuras de Acero y Concreto'!$C$1:$L$65536,10,0)</f>
        <v>3080</v>
      </c>
    </row>
    <row r="2406" spans="1:10" x14ac:dyDescent="0.25">
      <c r="A2406" s="26"/>
      <c r="B2406" s="34">
        <f t="shared" si="43"/>
        <v>382</v>
      </c>
      <c r="C2406" s="48" t="s">
        <v>2406</v>
      </c>
      <c r="D2406" s="35" t="str">
        <f>VLOOKUP(C2406,[15]Resumen!$C$1:$J$65536,8,0)</f>
        <v>1 Poste autosoportable de acero (16/1450) de suspensión (30°) Tipo SUS11-16</v>
      </c>
      <c r="E2406" s="37" t="s">
        <v>2918</v>
      </c>
      <c r="F2406" s="38">
        <f t="shared" si="42"/>
        <v>0</v>
      </c>
      <c r="G2406" s="39">
        <f>VLOOKUP(C2406,'[16]Estructuras de Acero y Concreto'!$C$1:$L$65536,7,0)</f>
        <v>3671.9423035130244</v>
      </c>
      <c r="H2406" s="46"/>
      <c r="I2406"/>
      <c r="J2406" s="42">
        <f>VLOOKUP(C2406,'[16]Estructuras de Acero y Concreto'!$C$1:$L$65536,10,0)</f>
        <v>1331</v>
      </c>
    </row>
    <row r="2407" spans="1:10" x14ac:dyDescent="0.25">
      <c r="A2407" s="26"/>
      <c r="B2407" s="34">
        <f t="shared" si="43"/>
        <v>383</v>
      </c>
      <c r="C2407" s="48" t="s">
        <v>2407</v>
      </c>
      <c r="D2407" s="35" t="str">
        <f>VLOOKUP(C2407,[15]Resumen!$C$1:$J$65536,8,0)</f>
        <v>1 Poste autosoportable de acero (16/2100) de ángulo mayor (50°) Tipo AUS1-16</v>
      </c>
      <c r="E2407" s="37" t="s">
        <v>2918</v>
      </c>
      <c r="F2407" s="38">
        <f t="shared" si="42"/>
        <v>0</v>
      </c>
      <c r="G2407" s="39">
        <f>VLOOKUP(C2407,'[16]Estructuras de Acero y Concreto'!$C$1:$L$65536,7,0)</f>
        <v>4673.3811135620317</v>
      </c>
      <c r="H2407" s="46"/>
      <c r="I2407"/>
      <c r="J2407" s="42">
        <f>VLOOKUP(C2407,'[16]Estructuras de Acero y Concreto'!$C$1:$L$65536,10,0)</f>
        <v>1694</v>
      </c>
    </row>
    <row r="2408" spans="1:10" x14ac:dyDescent="0.25">
      <c r="A2408" s="26"/>
      <c r="B2408" s="34">
        <f t="shared" si="43"/>
        <v>384</v>
      </c>
      <c r="C2408" s="48" t="s">
        <v>2408</v>
      </c>
      <c r="D2408" s="35" t="str">
        <f>VLOOKUP(C2408,[15]Resumen!$C$1:$J$65536,8,0)</f>
        <v>1 Poste autosoportable de acero (16/3350) de retención y terminal (90°) Tipo RTUS1-16</v>
      </c>
      <c r="E2408" s="37" t="s">
        <v>2918</v>
      </c>
      <c r="F2408" s="38">
        <f t="shared" si="42"/>
        <v>0</v>
      </c>
      <c r="G2408" s="39">
        <f>VLOOKUP(C2408,'[16]Estructuras de Acero y Concreto'!$C$1:$L$65536,7,0)</f>
        <v>6331.4106585742993</v>
      </c>
      <c r="H2408" s="46"/>
      <c r="I2408"/>
      <c r="J2408" s="42">
        <f>VLOOKUP(C2408,'[16]Estructuras de Acero y Concreto'!$C$1:$L$65536,10,0)</f>
        <v>2295</v>
      </c>
    </row>
    <row r="2409" spans="1:10" x14ac:dyDescent="0.25">
      <c r="A2409" s="26"/>
      <c r="B2409" s="34">
        <f t="shared" si="43"/>
        <v>385</v>
      </c>
      <c r="C2409" s="48" t="s">
        <v>2409</v>
      </c>
      <c r="D2409" s="35" t="str">
        <f>VLOOKUP(C2409,[15]Resumen!$C$1:$J$65536,8,0)</f>
        <v>1 Poste de concreto (16/500) de suspensión (3°) Tipo SUS1-16</v>
      </c>
      <c r="E2409" s="37" t="s">
        <v>2918</v>
      </c>
      <c r="F2409" s="38">
        <f t="shared" ref="F2409:F2472" si="44">IF(MID(C2409,1,2)="EA",0,1)</f>
        <v>1</v>
      </c>
      <c r="G2409" s="39">
        <f>VLOOKUP(C2409,'[16]Estructuras de Acero y Concreto'!$C$1:$L$65536,7,0)</f>
        <v>2060.0502056634327</v>
      </c>
      <c r="H2409" s="46"/>
      <c r="I2409"/>
      <c r="J2409" s="42">
        <f>VLOOKUP(C2409,'[16]Estructuras de Acero y Concreto'!$C$1:$L$65536,10,0)</f>
        <v>3157</v>
      </c>
    </row>
    <row r="2410" spans="1:10" x14ac:dyDescent="0.25">
      <c r="A2410" s="26"/>
      <c r="B2410" s="34">
        <f t="shared" si="43"/>
        <v>386</v>
      </c>
      <c r="C2410" s="48" t="s">
        <v>2410</v>
      </c>
      <c r="D2410" s="35" t="str">
        <f>VLOOKUP(C2410,[15]Resumen!$C$1:$J$65536,8,0)</f>
        <v>1 Poste autosoportable de acero (16/1750) de suspensión (30°) Tipo SUS11-16</v>
      </c>
      <c r="E2410" s="37" t="s">
        <v>2918</v>
      </c>
      <c r="F2410" s="38">
        <f t="shared" si="44"/>
        <v>0</v>
      </c>
      <c r="G2410" s="39">
        <f>VLOOKUP(C2410,'[16]Estructuras de Acero y Concreto'!$C$1:$L$65536,7,0)</f>
        <v>4151.9708240323835</v>
      </c>
      <c r="H2410" s="46"/>
      <c r="I2410"/>
      <c r="J2410" s="42">
        <f>VLOOKUP(C2410,'[16]Estructuras de Acero y Concreto'!$C$1:$L$65536,10,0)</f>
        <v>1505</v>
      </c>
    </row>
    <row r="2411" spans="1:10" x14ac:dyDescent="0.25">
      <c r="A2411" s="26"/>
      <c r="B2411" s="34">
        <f t="shared" ref="B2411:B2474" si="45">1+B2410</f>
        <v>387</v>
      </c>
      <c r="C2411" s="48" t="s">
        <v>2411</v>
      </c>
      <c r="D2411" s="35" t="str">
        <f>VLOOKUP(C2411,[15]Resumen!$C$1:$J$65536,8,0)</f>
        <v>1 Poste autosoportable de acero (16/2550) de ángulo mayor (50°) Tipo AUS1-16</v>
      </c>
      <c r="E2411" s="37" t="s">
        <v>2918</v>
      </c>
      <c r="F2411" s="38">
        <f t="shared" si="44"/>
        <v>0</v>
      </c>
      <c r="G2411" s="39">
        <f>VLOOKUP(C2411,'[16]Estructuras de Acero y Concreto'!$C$1:$L$65536,7,0)</f>
        <v>5302.3840025184318</v>
      </c>
      <c r="H2411" s="46"/>
      <c r="I2411"/>
      <c r="J2411" s="42">
        <f>VLOOKUP(C2411,'[16]Estructuras de Acero y Concreto'!$C$1:$L$65536,10,0)</f>
        <v>1922</v>
      </c>
    </row>
    <row r="2412" spans="1:10" x14ac:dyDescent="0.25">
      <c r="A2412" s="26"/>
      <c r="B2412" s="34">
        <f t="shared" si="45"/>
        <v>388</v>
      </c>
      <c r="C2412" s="48" t="s">
        <v>2412</v>
      </c>
      <c r="D2412" s="35" t="str">
        <f>VLOOKUP(C2412,[15]Resumen!$C$1:$J$65536,8,0)</f>
        <v>1 Poste autosoportable de acero (16/4100) de retención y terminal (90°) Tipo RTUS1-16</v>
      </c>
      <c r="E2412" s="37" t="s">
        <v>2918</v>
      </c>
      <c r="F2412" s="38">
        <f t="shared" si="44"/>
        <v>0</v>
      </c>
      <c r="G2412" s="39">
        <f>VLOOKUP(C2412,'[16]Estructuras de Acero y Concreto'!$C$1:$L$65536,7,0)</f>
        <v>7219.7392999951808</v>
      </c>
      <c r="H2412" s="46"/>
      <c r="I2412"/>
      <c r="J2412" s="42">
        <f>VLOOKUP(C2412,'[16]Estructuras de Acero y Concreto'!$C$1:$L$65536,10,0)</f>
        <v>2617</v>
      </c>
    </row>
    <row r="2413" spans="1:10" x14ac:dyDescent="0.25">
      <c r="A2413" s="26"/>
      <c r="B2413" s="34">
        <f t="shared" si="45"/>
        <v>389</v>
      </c>
      <c r="C2413" s="48" t="s">
        <v>2413</v>
      </c>
      <c r="D2413" s="35" t="str">
        <f>VLOOKUP(C2413,[15]Resumen!$C$1:$J$65536,8,0)</f>
        <v>1 Poste de concreto (16/400) de suspensión (3°) Tipo SUS2-16</v>
      </c>
      <c r="E2413" s="37" t="s">
        <v>2918</v>
      </c>
      <c r="F2413" s="38">
        <f t="shared" si="44"/>
        <v>1</v>
      </c>
      <c r="G2413" s="39">
        <f>VLOOKUP(C2413,'[16]Estructuras de Acero y Concreto'!$C$1:$L$65536,7,0)</f>
        <v>2026.1213753605989</v>
      </c>
      <c r="H2413" s="46"/>
      <c r="I2413"/>
      <c r="J2413" s="42">
        <f>VLOOKUP(C2413,'[16]Estructuras de Acero y Concreto'!$C$1:$L$65536,10,0)</f>
        <v>3080</v>
      </c>
    </row>
    <row r="2414" spans="1:10" x14ac:dyDescent="0.25">
      <c r="A2414" s="26"/>
      <c r="B2414" s="34">
        <f t="shared" si="45"/>
        <v>390</v>
      </c>
      <c r="C2414" s="48" t="s">
        <v>2414</v>
      </c>
      <c r="D2414" s="35" t="str">
        <f>VLOOKUP(C2414,[15]Resumen!$C$1:$J$65536,8,0)</f>
        <v>2 Postes autosoportables de acero (16/600) de suspensión (30°) Tipo SUS21-16</v>
      </c>
      <c r="E2414" s="37" t="s">
        <v>2918</v>
      </c>
      <c r="F2414" s="38">
        <f t="shared" si="44"/>
        <v>0</v>
      </c>
      <c r="G2414" s="39">
        <f>VLOOKUP(C2414,'[16]Estructuras de Acero y Concreto'!$C$1:$L$65536,7,0)</f>
        <v>4138.1769010289536</v>
      </c>
      <c r="H2414" s="46"/>
      <c r="I2414"/>
      <c r="J2414" s="42">
        <f>VLOOKUP(C2414,'[16]Estructuras de Acero y Concreto'!$C$1:$L$65536,10,0)</f>
        <v>1500</v>
      </c>
    </row>
    <row r="2415" spans="1:10" x14ac:dyDescent="0.25">
      <c r="A2415" s="26"/>
      <c r="B2415" s="34">
        <f t="shared" si="45"/>
        <v>391</v>
      </c>
      <c r="C2415" s="48" t="s">
        <v>2415</v>
      </c>
      <c r="D2415" s="35" t="str">
        <f>VLOOKUP(C2415,[15]Resumen!$C$1:$J$65536,8,0)</f>
        <v>2 Postes autosoportables de acero (16/850) de ángulo mayor (50°) Tipo AUS2-16</v>
      </c>
      <c r="E2415" s="37" t="s">
        <v>2918</v>
      </c>
      <c r="F2415" s="38">
        <f t="shared" si="44"/>
        <v>0</v>
      </c>
      <c r="G2415" s="39">
        <f>VLOOKUP(C2415,'[16]Estructuras de Acero y Concreto'!$C$1:$L$65536,7,0)</f>
        <v>5192.0326184909936</v>
      </c>
      <c r="H2415" s="46"/>
      <c r="I2415"/>
      <c r="J2415" s="42">
        <f>VLOOKUP(C2415,'[16]Estructuras de Acero y Concreto'!$C$1:$L$65536,10,0)</f>
        <v>1882</v>
      </c>
    </row>
    <row r="2416" spans="1:10" x14ac:dyDescent="0.25">
      <c r="A2416" s="26"/>
      <c r="B2416" s="34">
        <f t="shared" si="45"/>
        <v>392</v>
      </c>
      <c r="C2416" s="48" t="s">
        <v>2416</v>
      </c>
      <c r="D2416" s="35" t="str">
        <f>VLOOKUP(C2416,[15]Resumen!$C$1:$J$65536,8,0)</f>
        <v>2 Postes autosoportables de acero (16/1250) de retención y terminal (90°) Tipo RTUS2-16</v>
      </c>
      <c r="E2416" s="37" t="s">
        <v>2918</v>
      </c>
      <c r="F2416" s="38">
        <f t="shared" si="44"/>
        <v>0</v>
      </c>
      <c r="G2416" s="39">
        <f>VLOOKUP(C2416,'[16]Estructuras de Acero y Concreto'!$C$1:$L$65536,7,0)</f>
        <v>6670.7411644586737</v>
      </c>
      <c r="H2416" s="46"/>
      <c r="I2416"/>
      <c r="J2416" s="42">
        <f>VLOOKUP(C2416,'[16]Estructuras de Acero y Concreto'!$C$1:$L$65536,10,0)</f>
        <v>2418</v>
      </c>
    </row>
    <row r="2417" spans="1:10" x14ac:dyDescent="0.25">
      <c r="A2417" s="26"/>
      <c r="B2417" s="34">
        <f t="shared" si="45"/>
        <v>393</v>
      </c>
      <c r="C2417" s="48" t="s">
        <v>2417</v>
      </c>
      <c r="D2417" s="35" t="str">
        <f>VLOOKUP(C2417,[15]Resumen!$C$1:$J$65536,8,0)</f>
        <v>1 Poste de concreto (16/500) de suspensión (3°) Tipo SUS2-16</v>
      </c>
      <c r="E2417" s="37" t="s">
        <v>2918</v>
      </c>
      <c r="F2417" s="38">
        <f t="shared" si="44"/>
        <v>1</v>
      </c>
      <c r="G2417" s="39">
        <f>VLOOKUP(C2417,'[16]Estructuras de Acero y Concreto'!$C$1:$L$65536,7,0)</f>
        <v>2060.0502056634327</v>
      </c>
      <c r="H2417" s="46"/>
      <c r="I2417"/>
      <c r="J2417" s="42">
        <f>VLOOKUP(C2417,'[16]Estructuras de Acero y Concreto'!$C$1:$L$65536,10,0)</f>
        <v>3157</v>
      </c>
    </row>
    <row r="2418" spans="1:10" x14ac:dyDescent="0.25">
      <c r="A2418" s="26"/>
      <c r="B2418" s="34">
        <f t="shared" si="45"/>
        <v>394</v>
      </c>
      <c r="C2418" s="48" t="s">
        <v>2418</v>
      </c>
      <c r="D2418" s="35" t="str">
        <f>VLOOKUP(C2418,[15]Resumen!$C$1:$J$65536,8,0)</f>
        <v>2 Postes autosoportables de acero (16/750) de suspensión (30°) Tipo SUS21-16</v>
      </c>
      <c r="E2418" s="37" t="s">
        <v>2918</v>
      </c>
      <c r="F2418" s="38">
        <f t="shared" si="44"/>
        <v>0</v>
      </c>
      <c r="G2418" s="39">
        <f>VLOOKUP(C2418,'[16]Estructuras de Acero y Concreto'!$C$1:$L$65536,7,0)</f>
        <v>4783.7324975894708</v>
      </c>
      <c r="H2418" s="46"/>
      <c r="I2418"/>
      <c r="J2418" s="42">
        <f>VLOOKUP(C2418,'[16]Estructuras de Acero y Concreto'!$C$1:$L$65536,10,0)</f>
        <v>1734</v>
      </c>
    </row>
    <row r="2419" spans="1:10" x14ac:dyDescent="0.25">
      <c r="A2419" s="26"/>
      <c r="B2419" s="34">
        <f t="shared" si="45"/>
        <v>395</v>
      </c>
      <c r="C2419" s="48" t="s">
        <v>2419</v>
      </c>
      <c r="D2419" s="35" t="str">
        <f>VLOOKUP(C2419,[15]Resumen!$C$1:$J$65536,8,0)</f>
        <v>2 Postes autosoportables de acero (16/1100) de ángulo mayor (50°) Tipo AUS2-16</v>
      </c>
      <c r="E2419" s="37" t="s">
        <v>2918</v>
      </c>
      <c r="F2419" s="38">
        <f t="shared" si="44"/>
        <v>0</v>
      </c>
      <c r="G2419" s="39">
        <f>VLOOKUP(C2419,'[16]Estructuras de Acero y Concreto'!$C$1:$L$65536,7,0)</f>
        <v>6141.0545211269673</v>
      </c>
      <c r="H2419" s="46"/>
      <c r="I2419"/>
      <c r="J2419" s="42">
        <f>VLOOKUP(C2419,'[16]Estructuras de Acero y Concreto'!$C$1:$L$65536,10,0)</f>
        <v>2226</v>
      </c>
    </row>
    <row r="2420" spans="1:10" x14ac:dyDescent="0.25">
      <c r="A2420" s="26"/>
      <c r="B2420" s="34">
        <f t="shared" si="45"/>
        <v>396</v>
      </c>
      <c r="C2420" s="48" t="s">
        <v>2420</v>
      </c>
      <c r="D2420" s="35" t="str">
        <f>VLOOKUP(C2420,[15]Resumen!$C$1:$J$65536,8,0)</f>
        <v>2 Postes autosoportables de acero (16/1700) de retención y terminal (90°) Tipo RTUS2-16</v>
      </c>
      <c r="E2420" s="37" t="s">
        <v>2918</v>
      </c>
      <c r="F2420" s="38">
        <f t="shared" si="44"/>
        <v>0</v>
      </c>
      <c r="G2420" s="39">
        <f>VLOOKUP(C2420,'[16]Estructuras de Acero y Concreto'!$C$1:$L$65536,7,0)</f>
        <v>8149.4497104263528</v>
      </c>
      <c r="H2420" s="46"/>
      <c r="I2420"/>
      <c r="J2420" s="42">
        <f>VLOOKUP(C2420,'[16]Estructuras de Acero y Concreto'!$C$1:$L$65536,10,0)</f>
        <v>2954</v>
      </c>
    </row>
    <row r="2421" spans="1:10" x14ac:dyDescent="0.25">
      <c r="A2421" s="26"/>
      <c r="B2421" s="34">
        <f t="shared" si="45"/>
        <v>397</v>
      </c>
      <c r="C2421" s="48" t="s">
        <v>2421</v>
      </c>
      <c r="D2421" s="35" t="str">
        <f>VLOOKUP(C2421,[15]Resumen!$C$1:$J$65536,8,0)</f>
        <v>1 Poste de concreto (16/500) de suspensión (3°) Tipo SUS2-16</v>
      </c>
      <c r="E2421" s="37" t="s">
        <v>2918</v>
      </c>
      <c r="F2421" s="38">
        <f t="shared" si="44"/>
        <v>1</v>
      </c>
      <c r="G2421" s="39">
        <f>VLOOKUP(C2421,'[16]Estructuras de Acero y Concreto'!$C$1:$L$65536,7,0)</f>
        <v>2060.0502056634327</v>
      </c>
      <c r="H2421" s="46"/>
      <c r="I2421"/>
      <c r="J2421" s="42">
        <f>VLOOKUP(C2421,'[16]Estructuras de Acero y Concreto'!$C$1:$L$65536,10,0)</f>
        <v>3157</v>
      </c>
    </row>
    <row r="2422" spans="1:10" x14ac:dyDescent="0.25">
      <c r="A2422" s="26"/>
      <c r="B2422" s="34">
        <f t="shared" si="45"/>
        <v>398</v>
      </c>
      <c r="C2422" s="48" t="s">
        <v>2422</v>
      </c>
      <c r="D2422" s="35" t="str">
        <f>VLOOKUP(C2422,[15]Resumen!$C$1:$J$65536,8,0)</f>
        <v>2 Postes autosoportables de acero (16/900) de suspensión (30°) Tipo SUS21-16</v>
      </c>
      <c r="E2422" s="37" t="s">
        <v>2918</v>
      </c>
      <c r="F2422" s="38">
        <f t="shared" si="44"/>
        <v>0</v>
      </c>
      <c r="G2422" s="39">
        <f>VLOOKUP(C2422,'[16]Estructuras de Acero y Concreto'!$C$1:$L$65536,7,0)</f>
        <v>5390.6651097403837</v>
      </c>
      <c r="H2422" s="46"/>
      <c r="I2422"/>
      <c r="J2422" s="42">
        <f>VLOOKUP(C2422,'[16]Estructuras de Acero y Concreto'!$C$1:$L$65536,10,0)</f>
        <v>1954</v>
      </c>
    </row>
    <row r="2423" spans="1:10" x14ac:dyDescent="0.25">
      <c r="A2423" s="26"/>
      <c r="B2423" s="34">
        <f t="shared" si="45"/>
        <v>399</v>
      </c>
      <c r="C2423" s="48" t="s">
        <v>2423</v>
      </c>
      <c r="D2423" s="35" t="str">
        <f>VLOOKUP(C2423,[15]Resumen!$C$1:$J$65536,8,0)</f>
        <v>2 Postes autosoportables de acero (16/1350) de ángulo mayor (50°) Tipo AUS2-16</v>
      </c>
      <c r="E2423" s="37" t="s">
        <v>2918</v>
      </c>
      <c r="F2423" s="38">
        <f t="shared" si="44"/>
        <v>0</v>
      </c>
      <c r="G2423" s="39">
        <f>VLOOKUP(C2423,'[16]Estructuras de Acero y Concreto'!$C$1:$L$65536,7,0)</f>
        <v>7012.8304549437335</v>
      </c>
      <c r="H2423" s="46"/>
      <c r="I2423"/>
      <c r="J2423" s="42">
        <f>VLOOKUP(C2423,'[16]Estructuras de Acero y Concreto'!$C$1:$L$65536,10,0)</f>
        <v>2542</v>
      </c>
    </row>
    <row r="2424" spans="1:10" x14ac:dyDescent="0.25">
      <c r="A2424" s="26"/>
      <c r="B2424" s="34">
        <f t="shared" si="45"/>
        <v>400</v>
      </c>
      <c r="C2424" s="48" t="s">
        <v>2424</v>
      </c>
      <c r="D2424" s="35" t="str">
        <f>VLOOKUP(C2424,[15]Resumen!$C$1:$J$65536,8,0)</f>
        <v>2 Postes autosoportables de acero (16/2100) de retención y terminal (90°) Tipo RTUS2-16</v>
      </c>
      <c r="E2424" s="37" t="s">
        <v>2918</v>
      </c>
      <c r="F2424" s="38">
        <f t="shared" si="44"/>
        <v>0</v>
      </c>
      <c r="G2424" s="39">
        <f>VLOOKUP(C2424,'[16]Estructuras de Acero y Concreto'!$C$1:$L$65536,7,0)</f>
        <v>9346.7622271240634</v>
      </c>
      <c r="H2424" s="46"/>
      <c r="I2424"/>
      <c r="J2424" s="42">
        <f>VLOOKUP(C2424,'[16]Estructuras de Acero y Concreto'!$C$1:$L$65536,10,0)</f>
        <v>3388</v>
      </c>
    </row>
    <row r="2425" spans="1:10" x14ac:dyDescent="0.25">
      <c r="A2425" s="26"/>
      <c r="B2425" s="34">
        <f t="shared" si="45"/>
        <v>401</v>
      </c>
      <c r="C2425" s="48" t="s">
        <v>2425</v>
      </c>
      <c r="D2425" s="35" t="str">
        <f>VLOOKUP(C2425,[15]Resumen!$C$1:$J$65536,8,0)</f>
        <v>1 Poste de concreto (16/700) de suspensión (3°) Tipo SUS2-16</v>
      </c>
      <c r="E2425" s="37" t="s">
        <v>2918</v>
      </c>
      <c r="F2425" s="38">
        <f t="shared" si="44"/>
        <v>1</v>
      </c>
      <c r="G2425" s="39">
        <f>VLOOKUP(C2425,'[16]Estructuras de Acero y Concreto'!$C$1:$L$65536,7,0)</f>
        <v>2127.9078662691009</v>
      </c>
      <c r="H2425" s="46"/>
      <c r="I2425"/>
      <c r="J2425" s="42">
        <f>VLOOKUP(C2425,'[16]Estructuras de Acero y Concreto'!$C$1:$L$65536,10,0)</f>
        <v>3311</v>
      </c>
    </row>
    <row r="2426" spans="1:10" x14ac:dyDescent="0.25">
      <c r="A2426" s="26"/>
      <c r="B2426" s="34">
        <f t="shared" si="45"/>
        <v>402</v>
      </c>
      <c r="C2426" s="48" t="s">
        <v>2426</v>
      </c>
      <c r="D2426" s="35" t="str">
        <f>VLOOKUP(C2426,[15]Resumen!$C$1:$J$65536,8,0)</f>
        <v>2 Postes autosoportables de acero (16/1400) de suspensión (30°) Tipo SUS21-16</v>
      </c>
      <c r="E2426" s="37" t="s">
        <v>2918</v>
      </c>
      <c r="F2426" s="38">
        <f t="shared" si="44"/>
        <v>0</v>
      </c>
      <c r="G2426" s="39">
        <f>VLOOKUP(C2426,'[16]Estructuras de Acero y Concreto'!$C$1:$L$65536,7,0)</f>
        <v>7178.3575309848911</v>
      </c>
      <c r="H2426" s="46"/>
      <c r="I2426"/>
      <c r="J2426" s="42">
        <f>VLOOKUP(C2426,'[16]Estructuras de Acero y Concreto'!$C$1:$L$65536,10,0)</f>
        <v>2602</v>
      </c>
    </row>
    <row r="2427" spans="1:10" x14ac:dyDescent="0.25">
      <c r="A2427" s="26"/>
      <c r="B2427" s="34">
        <f t="shared" si="45"/>
        <v>403</v>
      </c>
      <c r="C2427" s="48" t="s">
        <v>2427</v>
      </c>
      <c r="D2427" s="35" t="str">
        <f>VLOOKUP(C2427,[15]Resumen!$C$1:$J$65536,8,0)</f>
        <v>2 Postes autosoportables de acero (16/2100) de ángulo mayor (50°) Tipo AUS2-16</v>
      </c>
      <c r="E2427" s="37" t="s">
        <v>2918</v>
      </c>
      <c r="F2427" s="38">
        <f t="shared" si="44"/>
        <v>0</v>
      </c>
      <c r="G2427" s="39">
        <f>VLOOKUP(C2427,'[16]Estructuras de Acero y Concreto'!$C$1:$L$65536,7,0)</f>
        <v>9346.7622271240634</v>
      </c>
      <c r="H2427" s="46"/>
      <c r="I2427"/>
      <c r="J2427" s="42">
        <f>VLOOKUP(C2427,'[16]Estructuras de Acero y Concreto'!$C$1:$L$65536,10,0)</f>
        <v>3388</v>
      </c>
    </row>
    <row r="2428" spans="1:10" x14ac:dyDescent="0.25">
      <c r="A2428" s="26"/>
      <c r="B2428" s="34">
        <f t="shared" si="45"/>
        <v>404</v>
      </c>
      <c r="C2428" s="48" t="s">
        <v>2428</v>
      </c>
      <c r="D2428" s="35" t="str">
        <f>VLOOKUP(C2428,[15]Resumen!$C$1:$J$65536,8,0)</f>
        <v>2 Postes autosoportables de acero (16/3350) de retención y terminal (90°) Tipo RTUS2-16</v>
      </c>
      <c r="E2428" s="37" t="s">
        <v>2918</v>
      </c>
      <c r="F2428" s="38">
        <f t="shared" si="44"/>
        <v>0</v>
      </c>
      <c r="G2428" s="39">
        <f>VLOOKUP(C2428,'[16]Estructuras de Acero y Concreto'!$C$1:$L$65536,7,0)</f>
        <v>12662.821317148599</v>
      </c>
      <c r="H2428" s="46"/>
      <c r="I2428"/>
      <c r="J2428" s="42">
        <f>VLOOKUP(C2428,'[16]Estructuras de Acero y Concreto'!$C$1:$L$65536,10,0)</f>
        <v>4590</v>
      </c>
    </row>
    <row r="2429" spans="1:10" x14ac:dyDescent="0.25">
      <c r="A2429" s="26"/>
      <c r="B2429" s="34">
        <f t="shared" si="45"/>
        <v>405</v>
      </c>
      <c r="C2429" s="48" t="s">
        <v>2429</v>
      </c>
      <c r="D2429" s="35" t="str">
        <f>VLOOKUP(C2429,[15]Resumen!$C$1:$J$65536,8,0)</f>
        <v>1 Poste de concreto (16/800) de suspensión (3°) Tipo SUS2-16</v>
      </c>
      <c r="E2429" s="37" t="s">
        <v>2918</v>
      </c>
      <c r="F2429" s="38">
        <f t="shared" si="44"/>
        <v>1</v>
      </c>
      <c r="G2429" s="39">
        <f>VLOOKUP(C2429,'[16]Estructuras de Acero y Concreto'!$C$1:$L$65536,7,0)</f>
        <v>2161.8366965719351</v>
      </c>
      <c r="H2429" s="46"/>
      <c r="I2429"/>
      <c r="J2429" s="42">
        <f>VLOOKUP(C2429,'[16]Estructuras de Acero y Concreto'!$C$1:$L$65536,10,0)</f>
        <v>3388</v>
      </c>
    </row>
    <row r="2430" spans="1:10" x14ac:dyDescent="0.25">
      <c r="A2430" s="26"/>
      <c r="B2430" s="34">
        <f t="shared" si="45"/>
        <v>406</v>
      </c>
      <c r="C2430" s="48" t="s">
        <v>2430</v>
      </c>
      <c r="D2430" s="35" t="str">
        <f>VLOOKUP(C2430,[15]Resumen!$C$1:$J$65536,8,0)</f>
        <v>2 Postes autosoportables de acero (16/1650) de suspensión (30°) Tipo SUS21-16</v>
      </c>
      <c r="E2430" s="37" t="s">
        <v>2918</v>
      </c>
      <c r="F2430" s="38">
        <f t="shared" si="44"/>
        <v>0</v>
      </c>
      <c r="G2430" s="39">
        <f>VLOOKUP(C2430,'[16]Estructuras de Acero y Concreto'!$C$1:$L$65536,7,0)</f>
        <v>7989.440203586566</v>
      </c>
      <c r="H2430" s="46"/>
      <c r="I2430"/>
      <c r="J2430" s="42">
        <f>VLOOKUP(C2430,'[16]Estructuras de Acero y Concreto'!$C$1:$L$65536,10,0)</f>
        <v>2896</v>
      </c>
    </row>
    <row r="2431" spans="1:10" x14ac:dyDescent="0.25">
      <c r="A2431" s="26"/>
      <c r="B2431" s="34">
        <f t="shared" si="45"/>
        <v>407</v>
      </c>
      <c r="C2431" s="48" t="s">
        <v>2431</v>
      </c>
      <c r="D2431" s="35" t="str">
        <f>VLOOKUP(C2431,[15]Resumen!$C$1:$J$65536,8,0)</f>
        <v>2 Postes autosoportables de acero (16/2550) de ángulo mayor (50°) Tipo AUS2-16</v>
      </c>
      <c r="E2431" s="37" t="s">
        <v>2918</v>
      </c>
      <c r="F2431" s="38">
        <f t="shared" si="44"/>
        <v>0</v>
      </c>
      <c r="G2431" s="39">
        <f>VLOOKUP(C2431,'[16]Estructuras de Acero y Concreto'!$C$1:$L$65536,7,0)</f>
        <v>10604.768005036864</v>
      </c>
      <c r="H2431" s="46"/>
      <c r="I2431"/>
      <c r="J2431" s="42">
        <f>VLOOKUP(C2431,'[16]Estructuras de Acero y Concreto'!$C$1:$L$65536,10,0)</f>
        <v>3844</v>
      </c>
    </row>
    <row r="2432" spans="1:10" x14ac:dyDescent="0.25">
      <c r="A2432" s="26"/>
      <c r="B2432" s="34">
        <f t="shared" si="45"/>
        <v>408</v>
      </c>
      <c r="C2432" s="48" t="s">
        <v>2432</v>
      </c>
      <c r="D2432" s="35" t="str">
        <f>VLOOKUP(C2432,[15]Resumen!$C$1:$J$65536,8,0)</f>
        <v>2 Postes autosoportables de acero (16/4100) de retención y terminal (90°) Tipo RTUS2-16</v>
      </c>
      <c r="E2432" s="37" t="s">
        <v>2918</v>
      </c>
      <c r="F2432" s="38">
        <f t="shared" si="44"/>
        <v>0</v>
      </c>
      <c r="G2432" s="39">
        <f>VLOOKUP(C2432,'[16]Estructuras de Acero y Concreto'!$C$1:$L$65536,7,0)</f>
        <v>14439.478599990362</v>
      </c>
      <c r="H2432" s="46"/>
      <c r="I2432"/>
      <c r="J2432" s="42">
        <f>VLOOKUP(C2432,'[16]Estructuras de Acero y Concreto'!$C$1:$L$65536,10,0)</f>
        <v>5234</v>
      </c>
    </row>
    <row r="2433" spans="1:10" x14ac:dyDescent="0.25">
      <c r="A2433" s="26"/>
      <c r="B2433" s="34">
        <f t="shared" si="45"/>
        <v>409</v>
      </c>
      <c r="C2433" s="35" t="s">
        <v>2433</v>
      </c>
      <c r="D2433" s="35" t="str">
        <f>VLOOKUP(C2433,[15]Resumen!$C$1:$J$65536,8,0)</f>
        <v>1 Poste de concreto (25/600) de suspensión (2°) Tipo SU1-25</v>
      </c>
      <c r="E2433" s="37" t="s">
        <v>2918</v>
      </c>
      <c r="F2433" s="38">
        <f t="shared" si="44"/>
        <v>1</v>
      </c>
      <c r="G2433" s="39">
        <f>VLOOKUP(C2433,'[16]Estructuras de Acero y Concreto'!$C$1:$L$65536,7,0)</f>
        <v>3315.4169268682926</v>
      </c>
      <c r="H2433" s="40"/>
      <c r="I2433" s="41"/>
      <c r="J2433" s="42">
        <f>VLOOKUP(C2433,'[16]Estructuras de Acero y Concreto'!$C$1:$L$65536,10,0)</f>
        <v>6006</v>
      </c>
    </row>
    <row r="2434" spans="1:10" x14ac:dyDescent="0.25">
      <c r="A2434" s="26"/>
      <c r="B2434" s="34">
        <f t="shared" si="45"/>
        <v>410</v>
      </c>
      <c r="C2434" s="35" t="s">
        <v>2434</v>
      </c>
      <c r="D2434" s="35" t="str">
        <f>VLOOKUP(C2434,[15]Resumen!$C$1:$J$65536,8,0)</f>
        <v>1 Poste de concreto (25/700) de suspensión (25°) Tipo SU11-25</v>
      </c>
      <c r="E2434" s="37" t="s">
        <v>2918</v>
      </c>
      <c r="F2434" s="38">
        <f t="shared" si="44"/>
        <v>1</v>
      </c>
      <c r="G2434" s="39">
        <f>VLOOKUP(C2434,'[16]Estructuras de Acero y Concreto'!$C$1:$L$65536,7,0)</f>
        <v>3301.7572679152036</v>
      </c>
      <c r="H2434" s="46"/>
      <c r="I2434" s="41"/>
      <c r="J2434" s="42">
        <f>VLOOKUP(C2434,'[16]Estructuras de Acero y Concreto'!$C$1:$L$65536,10,0)</f>
        <v>5975</v>
      </c>
    </row>
    <row r="2435" spans="1:10" x14ac:dyDescent="0.25">
      <c r="A2435" s="26"/>
      <c r="B2435" s="34">
        <f t="shared" si="45"/>
        <v>411</v>
      </c>
      <c r="C2435" s="35" t="s">
        <v>2435</v>
      </c>
      <c r="D2435" s="35" t="str">
        <f>VLOOKUP(C2435,[15]Resumen!$C$1:$J$65536,8,0)</f>
        <v>1 Poste de concreto (25/700) de ángulo medio (50°) Tipo AU1-25</v>
      </c>
      <c r="E2435" s="37" t="s">
        <v>2918</v>
      </c>
      <c r="F2435" s="38">
        <f t="shared" si="44"/>
        <v>1</v>
      </c>
      <c r="G2435" s="39">
        <f>VLOOKUP(C2435,'[16]Estructuras de Acero y Concreto'!$C$1:$L$65536,7,0)</f>
        <v>3301.7572679152036</v>
      </c>
      <c r="H2435" s="46"/>
      <c r="I2435" s="41"/>
      <c r="J2435" s="42">
        <f>VLOOKUP(C2435,'[16]Estructuras de Acero y Concreto'!$C$1:$L$65536,10,0)</f>
        <v>5975</v>
      </c>
    </row>
    <row r="2436" spans="1:10" x14ac:dyDescent="0.25">
      <c r="A2436" s="26"/>
      <c r="B2436" s="34">
        <f t="shared" si="45"/>
        <v>412</v>
      </c>
      <c r="C2436" s="35" t="s">
        <v>2436</v>
      </c>
      <c r="D2436" s="35" t="str">
        <f>VLOOKUP(C2436,[15]Resumen!$C$1:$J$65536,8,0)</f>
        <v>1 Poste de concreto (25/1000) de ángulo mayor y terminal (90°) Tipo ATU1-25</v>
      </c>
      <c r="E2436" s="37" t="s">
        <v>2918</v>
      </c>
      <c r="F2436" s="38">
        <f t="shared" si="44"/>
        <v>1</v>
      </c>
      <c r="G2436" s="39">
        <f>VLOOKUP(C2436,'[16]Estructuras de Acero y Concreto'!$C$1:$L$65536,7,0)</f>
        <v>3480.2141026249151</v>
      </c>
      <c r="H2436" s="46"/>
      <c r="I2436" s="41"/>
      <c r="J2436" s="42">
        <f>VLOOKUP(C2436,'[16]Estructuras de Acero y Concreto'!$C$1:$L$65536,10,0)</f>
        <v>6380</v>
      </c>
    </row>
    <row r="2437" spans="1:10" x14ac:dyDescent="0.25">
      <c r="A2437" s="26"/>
      <c r="B2437" s="34">
        <f t="shared" si="45"/>
        <v>413</v>
      </c>
      <c r="C2437" s="35" t="s">
        <v>2437</v>
      </c>
      <c r="D2437" s="35" t="str">
        <f>VLOOKUP(C2437,[15]Resumen!$C$1:$J$65536,8,0)</f>
        <v>1 Poste de concreto (25/700) de suspensión (2°) Tipo SU1-25</v>
      </c>
      <c r="E2437" s="37" t="s">
        <v>2918</v>
      </c>
      <c r="F2437" s="38">
        <f t="shared" si="44"/>
        <v>1</v>
      </c>
      <c r="G2437" s="39">
        <f>VLOOKUP(C2437,'[16]Estructuras de Acero y Concreto'!$C$1:$L$65536,7,0)</f>
        <v>3301.7572679152036</v>
      </c>
      <c r="H2437" s="46"/>
      <c r="I2437" s="41"/>
      <c r="J2437" s="42">
        <f>VLOOKUP(C2437,'[16]Estructuras de Acero y Concreto'!$C$1:$L$65536,10,0)</f>
        <v>5975</v>
      </c>
    </row>
    <row r="2438" spans="1:10" x14ac:dyDescent="0.25">
      <c r="A2438" s="26"/>
      <c r="B2438" s="34">
        <f t="shared" si="45"/>
        <v>414</v>
      </c>
      <c r="C2438" s="35" t="s">
        <v>2438</v>
      </c>
      <c r="D2438" s="35" t="str">
        <f>VLOOKUP(C2438,[15]Resumen!$C$1:$J$65536,8,0)</f>
        <v>1 Poste de concreto (25/700) de suspensión (25°) Tipo SU11-25</v>
      </c>
      <c r="E2438" s="37" t="s">
        <v>2918</v>
      </c>
      <c r="F2438" s="38">
        <f t="shared" si="44"/>
        <v>1</v>
      </c>
      <c r="G2438" s="39">
        <f>VLOOKUP(C2438,'[16]Estructuras de Acero y Concreto'!$C$1:$L$65536,7,0)</f>
        <v>3301.7572679152036</v>
      </c>
      <c r="H2438" s="46"/>
      <c r="I2438" s="41"/>
      <c r="J2438" s="42">
        <f>VLOOKUP(C2438,'[16]Estructuras de Acero y Concreto'!$C$1:$L$65536,10,0)</f>
        <v>5975</v>
      </c>
    </row>
    <row r="2439" spans="1:10" x14ac:dyDescent="0.25">
      <c r="A2439" s="26"/>
      <c r="B2439" s="34">
        <f t="shared" si="45"/>
        <v>415</v>
      </c>
      <c r="C2439" s="35" t="s">
        <v>2439</v>
      </c>
      <c r="D2439" s="35" t="str">
        <f>VLOOKUP(C2439,[15]Resumen!$C$1:$J$65536,8,0)</f>
        <v>1 Poste de concreto (25/1000) de ángulo medio (50°) Tipo AU1-25</v>
      </c>
      <c r="E2439" s="37" t="s">
        <v>2918</v>
      </c>
      <c r="F2439" s="38">
        <f t="shared" si="44"/>
        <v>1</v>
      </c>
      <c r="G2439" s="39">
        <f>VLOOKUP(C2439,'[16]Estructuras de Acero y Concreto'!$C$1:$L$65536,7,0)</f>
        <v>3480.2141026249151</v>
      </c>
      <c r="H2439" s="46"/>
      <c r="I2439" s="41"/>
      <c r="J2439" s="42">
        <f>VLOOKUP(C2439,'[16]Estructuras de Acero y Concreto'!$C$1:$L$65536,10,0)</f>
        <v>6380</v>
      </c>
    </row>
    <row r="2440" spans="1:10" x14ac:dyDescent="0.25">
      <c r="A2440" s="26"/>
      <c r="B2440" s="34">
        <f t="shared" si="45"/>
        <v>416</v>
      </c>
      <c r="C2440" s="35" t="s">
        <v>2440</v>
      </c>
      <c r="D2440" s="35" t="str">
        <f>VLOOKUP(C2440,[15]Resumen!$C$1:$J$65536,8,0)</f>
        <v>1 Poste de concreto (25/1000) de ángulo mayor y terminal (90°) Tipo ATU1-25</v>
      </c>
      <c r="E2440" s="37" t="s">
        <v>2918</v>
      </c>
      <c r="F2440" s="38">
        <f t="shared" si="44"/>
        <v>1</v>
      </c>
      <c r="G2440" s="39">
        <f>VLOOKUP(C2440,'[16]Estructuras de Acero y Concreto'!$C$1:$L$65536,7,0)</f>
        <v>3480.2141026249151</v>
      </c>
      <c r="H2440" s="46"/>
      <c r="I2440" s="41"/>
      <c r="J2440" s="42">
        <f>VLOOKUP(C2440,'[16]Estructuras de Acero y Concreto'!$C$1:$L$65536,10,0)</f>
        <v>6380</v>
      </c>
    </row>
    <row r="2441" spans="1:10" x14ac:dyDescent="0.25">
      <c r="A2441" s="26"/>
      <c r="B2441" s="34">
        <f t="shared" si="45"/>
        <v>417</v>
      </c>
      <c r="C2441" s="35" t="s">
        <v>2441</v>
      </c>
      <c r="D2441" s="35" t="str">
        <f>VLOOKUP(C2441,[15]Resumen!$C$1:$J$65536,8,0)</f>
        <v>1 Poste de concreto (25/700) de suspensión (2°) Tipo SU1-25</v>
      </c>
      <c r="E2441" s="37" t="s">
        <v>2918</v>
      </c>
      <c r="F2441" s="38">
        <f t="shared" si="44"/>
        <v>1</v>
      </c>
      <c r="G2441" s="39">
        <f>VLOOKUP(C2441,'[16]Estructuras de Acero y Concreto'!$C$1:$L$65536,7,0)</f>
        <v>3301.7572679152036</v>
      </c>
      <c r="H2441" s="46"/>
      <c r="I2441" s="41"/>
      <c r="J2441" s="42">
        <f>VLOOKUP(C2441,'[16]Estructuras de Acero y Concreto'!$C$1:$L$65536,10,0)</f>
        <v>5975</v>
      </c>
    </row>
    <row r="2442" spans="1:10" x14ac:dyDescent="0.25">
      <c r="A2442" s="26"/>
      <c r="B2442" s="34">
        <f t="shared" si="45"/>
        <v>418</v>
      </c>
      <c r="C2442" s="35" t="s">
        <v>2442</v>
      </c>
      <c r="D2442" s="35" t="str">
        <f>VLOOKUP(C2442,[15]Resumen!$C$1:$J$65536,8,0)</f>
        <v>1 Poste de concreto (25/900) de suspensión (25°) Tipo SU11-25</v>
      </c>
      <c r="E2442" s="37" t="s">
        <v>2918</v>
      </c>
      <c r="F2442" s="38">
        <f t="shared" si="44"/>
        <v>1</v>
      </c>
      <c r="G2442" s="39">
        <f>VLOOKUP(C2442,'[16]Estructuras de Acero y Concreto'!$C$1:$L$65536,7,0)</f>
        <v>3427.7786376114445</v>
      </c>
      <c r="H2442" s="46"/>
      <c r="I2442" s="41"/>
      <c r="J2442" s="42">
        <f>VLOOKUP(C2442,'[16]Estructuras de Acero y Concreto'!$C$1:$L$65536,10,0)</f>
        <v>6261</v>
      </c>
    </row>
    <row r="2443" spans="1:10" s="21" customFormat="1" ht="12.75" x14ac:dyDescent="0.2">
      <c r="A2443" s="26"/>
      <c r="B2443" s="34">
        <f t="shared" si="45"/>
        <v>419</v>
      </c>
      <c r="C2443" s="35" t="s">
        <v>2443</v>
      </c>
      <c r="D2443" s="35" t="str">
        <f>VLOOKUP(C2443,[15]Resumen!$C$1:$J$65536,8,0)</f>
        <v>1 Poste de concreto (25/1000) de ángulo medio (50°) Tipo AU1-25</v>
      </c>
      <c r="E2443" s="37" t="s">
        <v>2918</v>
      </c>
      <c r="F2443" s="38">
        <f t="shared" si="44"/>
        <v>1</v>
      </c>
      <c r="G2443" s="39">
        <f>VLOOKUP(C2443,'[16]Estructuras de Acero y Concreto'!$C$1:$L$65536,7,0)</f>
        <v>3480.2141026249151</v>
      </c>
      <c r="H2443" s="46"/>
      <c r="I2443" s="41"/>
      <c r="J2443" s="42">
        <f>VLOOKUP(C2443,'[16]Estructuras de Acero y Concreto'!$C$1:$L$65536,10,0)</f>
        <v>6380</v>
      </c>
    </row>
    <row r="2444" spans="1:10" s="21" customFormat="1" ht="12.75" x14ac:dyDescent="0.2">
      <c r="A2444" s="26"/>
      <c r="B2444" s="34">
        <f t="shared" si="45"/>
        <v>420</v>
      </c>
      <c r="C2444" s="35" t="s">
        <v>2444</v>
      </c>
      <c r="D2444" s="35" t="str">
        <f>VLOOKUP(C2444,[15]Resumen!$C$1:$J$65536,8,0)</f>
        <v>1 Poste de concreto (25/1100) de ángulo mayor y terminal (90°) Tipo ATU1-25</v>
      </c>
      <c r="E2444" s="37" t="s">
        <v>2918</v>
      </c>
      <c r="F2444" s="38">
        <f t="shared" si="44"/>
        <v>1</v>
      </c>
      <c r="G2444" s="39">
        <f>VLOOKUP(C2444,'[16]Estructuras de Acero y Concreto'!$C$1:$L$65536,7,0)</f>
        <v>3577.1221439073142</v>
      </c>
      <c r="H2444" s="46"/>
      <c r="I2444" s="41"/>
      <c r="J2444" s="42">
        <f>VLOOKUP(C2444,'[16]Estructuras de Acero y Concreto'!$C$1:$L$65536,10,0)</f>
        <v>6599.9285714285716</v>
      </c>
    </row>
    <row r="2445" spans="1:10" s="21" customFormat="1" ht="12.75" x14ac:dyDescent="0.2">
      <c r="A2445" s="26"/>
      <c r="B2445" s="34">
        <f t="shared" si="45"/>
        <v>421</v>
      </c>
      <c r="C2445" s="35" t="s">
        <v>2445</v>
      </c>
      <c r="D2445" s="35" t="str">
        <f>VLOOKUP(C2445,[15]Resumen!$C$1:$J$65536,8,0)</f>
        <v>1 Poste de concreto (21/400) de suspensión (2°) Tipo SU1-21</v>
      </c>
      <c r="E2445" s="37" t="s">
        <v>2918</v>
      </c>
      <c r="F2445" s="38">
        <f t="shared" si="44"/>
        <v>1</v>
      </c>
      <c r="G2445" s="39">
        <f>VLOOKUP(C2445,'[16]Estructuras de Acero y Concreto'!$C$1:$L$65536,7,0)</f>
        <v>2738.6268117201139</v>
      </c>
      <c r="H2445" s="46"/>
      <c r="I2445" s="41"/>
      <c r="J2445" s="42">
        <f>VLOOKUP(C2445,'[16]Estructuras de Acero y Concreto'!$C$1:$L$65536,10,0)</f>
        <v>4697</v>
      </c>
    </row>
    <row r="2446" spans="1:10" s="21" customFormat="1" ht="12.75" x14ac:dyDescent="0.2">
      <c r="A2446" s="26"/>
      <c r="B2446" s="34">
        <f t="shared" si="45"/>
        <v>422</v>
      </c>
      <c r="C2446" s="35" t="s">
        <v>2446</v>
      </c>
      <c r="D2446" s="35" t="str">
        <f>VLOOKUP(C2446,[15]Resumen!$C$1:$J$65536,8,0)</f>
        <v>1 Poste de concreto (21/600) de suspensión (25°) Tipo SU11-21</v>
      </c>
      <c r="E2446" s="37" t="s">
        <v>2918</v>
      </c>
      <c r="F2446" s="38">
        <f t="shared" si="44"/>
        <v>1</v>
      </c>
      <c r="G2446" s="39">
        <f>VLOOKUP(C2446,'[16]Estructuras de Acero y Concreto'!$C$1:$L$65536,7,0)</f>
        <v>2772.5556420229477</v>
      </c>
      <c r="H2446" s="46"/>
      <c r="I2446" s="41"/>
      <c r="J2446" s="42">
        <f>VLOOKUP(C2446,'[16]Estructuras de Acero y Concreto'!$C$1:$L$65536,10,0)</f>
        <v>4774</v>
      </c>
    </row>
    <row r="2447" spans="1:10" s="21" customFormat="1" ht="12.75" x14ac:dyDescent="0.2">
      <c r="A2447" s="26"/>
      <c r="B2447" s="34">
        <f t="shared" si="45"/>
        <v>423</v>
      </c>
      <c r="C2447" s="35" t="s">
        <v>2447</v>
      </c>
      <c r="D2447" s="35" t="str">
        <f>VLOOKUP(C2447,[15]Resumen!$C$1:$J$65536,8,0)</f>
        <v>1 Poste de concreto (21/700) de ángulo medio (50°) Tipo AU1-21</v>
      </c>
      <c r="E2447" s="37" t="s">
        <v>2918</v>
      </c>
      <c r="F2447" s="38">
        <f t="shared" si="44"/>
        <v>1</v>
      </c>
      <c r="G2447" s="39">
        <f>VLOOKUP(C2447,'[16]Estructuras de Acero y Concreto'!$C$1:$L$65536,7,0)</f>
        <v>2891.3065480828668</v>
      </c>
      <c r="H2447" s="46"/>
      <c r="I2447" s="41"/>
      <c r="J2447" s="42">
        <f>VLOOKUP(C2447,'[16]Estructuras de Acero y Concreto'!$C$1:$L$65536,10,0)</f>
        <v>5043.5</v>
      </c>
    </row>
    <row r="2448" spans="1:10" s="21" customFormat="1" ht="12.75" x14ac:dyDescent="0.2">
      <c r="A2448" s="26"/>
      <c r="B2448" s="34">
        <f t="shared" si="45"/>
        <v>424</v>
      </c>
      <c r="C2448" s="35" t="s">
        <v>2448</v>
      </c>
      <c r="D2448" s="35" t="str">
        <f>VLOOKUP(C2448,[15]Resumen!$C$1:$J$65536,8,0)</f>
        <v>1 Poste de concreto (21/1100) de ángulo mayor y terminal (90°) Tipo ATU1-21</v>
      </c>
      <c r="E2448" s="37" t="s">
        <v>2918</v>
      </c>
      <c r="F2448" s="38">
        <f t="shared" si="44"/>
        <v>1</v>
      </c>
      <c r="G2448" s="39">
        <f>VLOOKUP(C2448,'[16]Estructuras de Acero y Concreto'!$C$1:$L$65536,7,0)</f>
        <v>2900.7759860022666</v>
      </c>
      <c r="H2448" s="46"/>
      <c r="I2448" s="41"/>
      <c r="J2448" s="42">
        <f>VLOOKUP(C2448,'[16]Estructuras de Acero y Concreto'!$C$1:$L$65536,10,0)</f>
        <v>5064.9904761904754</v>
      </c>
    </row>
    <row r="2449" spans="1:10" s="21" customFormat="1" ht="12.75" x14ac:dyDescent="0.2">
      <c r="A2449" s="26"/>
      <c r="B2449" s="34">
        <f t="shared" si="45"/>
        <v>425</v>
      </c>
      <c r="C2449" s="35" t="s">
        <v>2449</v>
      </c>
      <c r="D2449" s="35" t="str">
        <f>VLOOKUP(C2449,[15]Resumen!$C$1:$J$65536,8,0)</f>
        <v>1 Poste de concreto (21/400) de suspensión (2°) Tipo SU1-21</v>
      </c>
      <c r="E2449" s="37" t="s">
        <v>2918</v>
      </c>
      <c r="F2449" s="38">
        <f t="shared" si="44"/>
        <v>1</v>
      </c>
      <c r="G2449" s="39">
        <f>VLOOKUP(C2449,'[16]Estructuras de Acero y Concreto'!$C$1:$L$65536,7,0)</f>
        <v>2738.6268117201139</v>
      </c>
      <c r="H2449" s="46"/>
      <c r="I2449" s="41"/>
      <c r="J2449" s="42">
        <f>VLOOKUP(C2449,'[16]Estructuras de Acero y Concreto'!$C$1:$L$65536,10,0)</f>
        <v>4697</v>
      </c>
    </row>
    <row r="2450" spans="1:10" s="21" customFormat="1" ht="12.75" x14ac:dyDescent="0.2">
      <c r="A2450" s="26"/>
      <c r="B2450" s="34">
        <f t="shared" si="45"/>
        <v>426</v>
      </c>
      <c r="C2450" s="35" t="s">
        <v>2450</v>
      </c>
      <c r="D2450" s="35" t="str">
        <f>VLOOKUP(C2450,[15]Resumen!$C$1:$J$65536,8,0)</f>
        <v>1 Poste de concreto (21/1000) de suspensión (25°) Tipo SU11-21</v>
      </c>
      <c r="E2450" s="37" t="s">
        <v>2918</v>
      </c>
      <c r="F2450" s="38">
        <f t="shared" si="44"/>
        <v>1</v>
      </c>
      <c r="G2450" s="39">
        <f>VLOOKUP(C2450,'[16]Estructuras de Acero y Concreto'!$C$1:$L$65536,7,0)</f>
        <v>2876.5285176671055</v>
      </c>
      <c r="H2450" s="46"/>
      <c r="I2450" s="41"/>
      <c r="J2450" s="42">
        <f>VLOOKUP(C2450,'[16]Estructuras de Acero y Concreto'!$C$1:$L$65536,10,0)</f>
        <v>5009.9619047619035</v>
      </c>
    </row>
    <row r="2451" spans="1:10" s="21" customFormat="1" ht="12.75" x14ac:dyDescent="0.2">
      <c r="A2451" s="26"/>
      <c r="B2451" s="34">
        <f t="shared" si="45"/>
        <v>427</v>
      </c>
      <c r="C2451" s="35" t="s">
        <v>2451</v>
      </c>
      <c r="D2451" s="35" t="str">
        <f>VLOOKUP(C2451,[15]Resumen!$C$1:$J$65536,8,0)</f>
        <v>1 Poste de concreto (21/700) de ángulo medio (50°) Tipo AU1-21</v>
      </c>
      <c r="E2451" s="37" t="s">
        <v>2918</v>
      </c>
      <c r="F2451" s="38">
        <f t="shared" si="44"/>
        <v>1</v>
      </c>
      <c r="G2451" s="39">
        <f>VLOOKUP(C2451,'[16]Estructuras de Acero y Concreto'!$C$1:$L$65536,7,0)</f>
        <v>2891.3065480828668</v>
      </c>
      <c r="H2451" s="46"/>
      <c r="I2451" s="41"/>
      <c r="J2451" s="42">
        <f>VLOOKUP(C2451,'[16]Estructuras de Acero y Concreto'!$C$1:$L$65536,10,0)</f>
        <v>5043.5</v>
      </c>
    </row>
    <row r="2452" spans="1:10" s="21" customFormat="1" ht="12.75" x14ac:dyDescent="0.2">
      <c r="A2452" s="26"/>
      <c r="B2452" s="34">
        <f t="shared" si="45"/>
        <v>428</v>
      </c>
      <c r="C2452" s="35" t="s">
        <v>2452</v>
      </c>
      <c r="D2452" s="35" t="str">
        <f>VLOOKUP(C2452,[15]Resumen!$C$1:$J$65536,8,0)</f>
        <v>1 Poste de concreto (21/1300) de ángulo mayor y terminal (90°) Tipo ATU1-21</v>
      </c>
      <c r="E2452" s="37" t="s">
        <v>2918</v>
      </c>
      <c r="F2452" s="38">
        <f t="shared" si="44"/>
        <v>1</v>
      </c>
      <c r="G2452" s="39">
        <f>VLOOKUP(C2452,'[16]Estructuras de Acero y Concreto'!$C$1:$L$65536,7,0)</f>
        <v>2949.2709226725879</v>
      </c>
      <c r="H2452" s="46"/>
      <c r="I2452" s="41"/>
      <c r="J2452" s="42">
        <f>VLOOKUP(C2452,'[16]Estructuras de Acero y Concreto'!$C$1:$L$65536,10,0)</f>
        <v>5175.0476190476184</v>
      </c>
    </row>
    <row r="2453" spans="1:10" s="21" customFormat="1" ht="12.75" x14ac:dyDescent="0.2">
      <c r="A2453" s="26"/>
      <c r="B2453" s="34">
        <f t="shared" si="45"/>
        <v>429</v>
      </c>
      <c r="C2453" s="35" t="s">
        <v>2453</v>
      </c>
      <c r="D2453" s="35" t="str">
        <f>VLOOKUP(C2453,[15]Resumen!$C$1:$J$65536,8,0)</f>
        <v>1 Poste de concreto (21/600) de suspensión (2°) Tipo SU1-21</v>
      </c>
      <c r="E2453" s="37" t="s">
        <v>2918</v>
      </c>
      <c r="F2453" s="38">
        <f t="shared" si="44"/>
        <v>1</v>
      </c>
      <c r="G2453" s="39">
        <f>VLOOKUP(C2453,'[16]Estructuras de Acero y Concreto'!$C$1:$L$65536,7,0)</f>
        <v>2772.5556420229477</v>
      </c>
      <c r="H2453" s="46"/>
      <c r="I2453" s="41"/>
      <c r="J2453" s="42">
        <f>VLOOKUP(C2453,'[16]Estructuras de Acero y Concreto'!$C$1:$L$65536,10,0)</f>
        <v>4774</v>
      </c>
    </row>
    <row r="2454" spans="1:10" s="21" customFormat="1" ht="12.75" x14ac:dyDescent="0.2">
      <c r="A2454" s="26"/>
      <c r="B2454" s="34">
        <f t="shared" si="45"/>
        <v>430</v>
      </c>
      <c r="C2454" s="35" t="s">
        <v>2454</v>
      </c>
      <c r="D2454" s="35" t="str">
        <f>VLOOKUP(C2454,[15]Resumen!$C$1:$J$65536,8,0)</f>
        <v>1 Poste de concreto (21/600) de suspensión (25°) Tipo SU11-21</v>
      </c>
      <c r="E2454" s="37" t="s">
        <v>2918</v>
      </c>
      <c r="F2454" s="38">
        <f t="shared" si="44"/>
        <v>1</v>
      </c>
      <c r="G2454" s="39">
        <f>VLOOKUP(C2454,'[16]Estructuras de Acero y Concreto'!$C$1:$L$65536,7,0)</f>
        <v>2772.5556420229477</v>
      </c>
      <c r="H2454" s="46"/>
      <c r="I2454" s="41"/>
      <c r="J2454" s="42">
        <f>VLOOKUP(C2454,'[16]Estructuras de Acero y Concreto'!$C$1:$L$65536,10,0)</f>
        <v>4774</v>
      </c>
    </row>
    <row r="2455" spans="1:10" s="21" customFormat="1" ht="12.75" x14ac:dyDescent="0.2">
      <c r="A2455" s="26"/>
      <c r="B2455" s="34">
        <f t="shared" si="45"/>
        <v>431</v>
      </c>
      <c r="C2455" s="35" t="s">
        <v>2455</v>
      </c>
      <c r="D2455" s="35" t="str">
        <f>VLOOKUP(C2455,[15]Resumen!$C$1:$J$65536,8,0)</f>
        <v>1 Poste de concreto (21/800) de ángulo medio (50°) Tipo AU1-21</v>
      </c>
      <c r="E2455" s="37" t="s">
        <v>2918</v>
      </c>
      <c r="F2455" s="38">
        <f t="shared" si="44"/>
        <v>1</v>
      </c>
      <c r="G2455" s="39">
        <f>VLOOKUP(C2455,'[16]Estructuras de Acero y Concreto'!$C$1:$L$65536,7,0)</f>
        <v>2836.0069610308456</v>
      </c>
      <c r="H2455" s="46"/>
      <c r="I2455" s="41"/>
      <c r="J2455" s="42">
        <f>VLOOKUP(C2455,'[16]Estructuras de Acero y Concreto'!$C$1:$L$65536,10,0)</f>
        <v>4918</v>
      </c>
    </row>
    <row r="2456" spans="1:10" s="21" customFormat="1" ht="12.75" x14ac:dyDescent="0.2">
      <c r="A2456" s="26"/>
      <c r="B2456" s="34">
        <f t="shared" si="45"/>
        <v>432</v>
      </c>
      <c r="C2456" s="35" t="s">
        <v>2456</v>
      </c>
      <c r="D2456" s="35" t="str">
        <f>VLOOKUP(C2456,[15]Resumen!$C$1:$J$65536,8,0)</f>
        <v>1 Poste de concreto (21/900) de ángulo mayor y terminal (90°) Tipo ATU1-21</v>
      </c>
      <c r="E2456" s="37" t="s">
        <v>2918</v>
      </c>
      <c r="F2456" s="38">
        <f t="shared" si="44"/>
        <v>1</v>
      </c>
      <c r="G2456" s="39">
        <f>VLOOKUP(C2456,'[16]Estructuras de Acero y Concreto'!$C$1:$L$65536,7,0)</f>
        <v>2852.2810493319444</v>
      </c>
      <c r="H2456" s="46"/>
      <c r="I2456" s="41"/>
      <c r="J2456" s="42">
        <f>VLOOKUP(C2456,'[16]Estructuras de Acero y Concreto'!$C$1:$L$65536,10,0)</f>
        <v>4954.9333333333325</v>
      </c>
    </row>
    <row r="2457" spans="1:10" s="21" customFormat="1" ht="12.75" x14ac:dyDescent="0.2">
      <c r="A2457" s="26"/>
      <c r="B2457" s="34">
        <f t="shared" si="45"/>
        <v>433</v>
      </c>
      <c r="C2457" s="35" t="s">
        <v>2457</v>
      </c>
      <c r="D2457" s="35" t="str">
        <f>VLOOKUP(C2457,[15]Resumen!$C$1:$J$65536,8,0)</f>
        <v>1 Poste de concreto (21/600) de suspensión (2°) Tipo SU1-21</v>
      </c>
      <c r="E2457" s="37" t="s">
        <v>2918</v>
      </c>
      <c r="F2457" s="38">
        <f t="shared" si="44"/>
        <v>1</v>
      </c>
      <c r="G2457" s="39">
        <f>VLOOKUP(C2457,'[16]Estructuras de Acero y Concreto'!$C$1:$L$65536,7,0)</f>
        <v>2772.5556420229477</v>
      </c>
      <c r="H2457" s="46"/>
      <c r="I2457" s="41"/>
      <c r="J2457" s="42">
        <f>VLOOKUP(C2457,'[16]Estructuras de Acero y Concreto'!$C$1:$L$65536,10,0)</f>
        <v>4774</v>
      </c>
    </row>
    <row r="2458" spans="1:10" s="21" customFormat="1" ht="12.75" x14ac:dyDescent="0.2">
      <c r="A2458" s="26"/>
      <c r="B2458" s="34">
        <f t="shared" si="45"/>
        <v>434</v>
      </c>
      <c r="C2458" s="35" t="s">
        <v>2458</v>
      </c>
      <c r="D2458" s="35" t="str">
        <f>VLOOKUP(C2458,[15]Resumen!$C$1:$J$65536,8,0)</f>
        <v>1 Poste de concreto (21/800) de suspensión (25°) Tipo SU11-21</v>
      </c>
      <c r="E2458" s="37" t="s">
        <v>2918</v>
      </c>
      <c r="F2458" s="38">
        <f t="shared" si="44"/>
        <v>1</v>
      </c>
      <c r="G2458" s="39">
        <f>VLOOKUP(C2458,'[16]Estructuras de Acero y Concreto'!$C$1:$L$65536,7,0)</f>
        <v>2836.0069610308456</v>
      </c>
      <c r="H2458" s="46"/>
      <c r="I2458" s="41"/>
      <c r="J2458" s="42">
        <f>VLOOKUP(C2458,'[16]Estructuras de Acero y Concreto'!$C$1:$L$65536,10,0)</f>
        <v>4918</v>
      </c>
    </row>
    <row r="2459" spans="1:10" s="21" customFormat="1" ht="12.75" x14ac:dyDescent="0.2">
      <c r="A2459" s="26"/>
      <c r="B2459" s="34">
        <f t="shared" si="45"/>
        <v>435</v>
      </c>
      <c r="C2459" s="35" t="s">
        <v>2459</v>
      </c>
      <c r="D2459" s="35" t="str">
        <f>VLOOKUP(C2459,[15]Resumen!$C$1:$J$65536,8,0)</f>
        <v>1 Poste de concreto (21/1100) de ángulo medio (50°) Tipo AU1-21</v>
      </c>
      <c r="E2459" s="37" t="s">
        <v>2918</v>
      </c>
      <c r="F2459" s="38">
        <f t="shared" si="44"/>
        <v>1</v>
      </c>
      <c r="G2459" s="39">
        <f>VLOOKUP(C2459,'[16]Estructuras de Acero y Concreto'!$C$1:$L$65536,7,0)</f>
        <v>2900.7759860022666</v>
      </c>
      <c r="H2459" s="46"/>
      <c r="I2459" s="41"/>
      <c r="J2459" s="42">
        <f>VLOOKUP(C2459,'[16]Estructuras de Acero y Concreto'!$C$1:$L$65536,10,0)</f>
        <v>5064.9904761904754</v>
      </c>
    </row>
    <row r="2460" spans="1:10" s="21" customFormat="1" ht="12.75" x14ac:dyDescent="0.2">
      <c r="A2460" s="26"/>
      <c r="B2460" s="34">
        <f t="shared" si="45"/>
        <v>436</v>
      </c>
      <c r="C2460" s="35" t="s">
        <v>2460</v>
      </c>
      <c r="D2460" s="35" t="str">
        <f>VLOOKUP(C2460,[15]Resumen!$C$1:$J$65536,8,0)</f>
        <v>1 Poste de concreto (21/1400) de ángulo mayor y terminal (90°) Tipo ATU1-21</v>
      </c>
      <c r="E2460" s="37" t="s">
        <v>2918</v>
      </c>
      <c r="F2460" s="38">
        <f t="shared" si="44"/>
        <v>1</v>
      </c>
      <c r="G2460" s="39">
        <f>VLOOKUP(C2460,'[16]Estructuras de Acero y Concreto'!$C$1:$L$65536,7,0)</f>
        <v>2987.8795039364022</v>
      </c>
      <c r="H2460" s="46"/>
      <c r="I2460" s="41"/>
      <c r="J2460" s="42">
        <f>VLOOKUP(C2460,'[16]Estructuras de Acero y Concreto'!$C$1:$L$65536,10,0)</f>
        <v>5262.6681096681095</v>
      </c>
    </row>
    <row r="2461" spans="1:10" s="21" customFormat="1" ht="12.75" x14ac:dyDescent="0.2">
      <c r="A2461" s="26"/>
      <c r="B2461" s="34">
        <f t="shared" si="45"/>
        <v>437</v>
      </c>
      <c r="C2461" s="35" t="s">
        <v>2461</v>
      </c>
      <c r="D2461" s="35" t="str">
        <f>VLOOKUP(C2461,[15]Resumen!$C$1:$J$65536,8,0)</f>
        <v>1 Poste de concreto (21/500) de suspensión (2°) Tipo SU1-21</v>
      </c>
      <c r="E2461" s="37" t="s">
        <v>2918</v>
      </c>
      <c r="F2461" s="38">
        <f t="shared" si="44"/>
        <v>1</v>
      </c>
      <c r="G2461" s="39">
        <f>VLOOKUP(C2461,'[16]Estructuras de Acero y Concreto'!$C$1:$L$65536,7,0)</f>
        <v>2789.5200571743649</v>
      </c>
      <c r="H2461" s="46"/>
      <c r="I2461" s="41"/>
      <c r="J2461" s="42">
        <f>VLOOKUP(C2461,'[16]Estructuras de Acero y Concreto'!$C$1:$L$65536,10,0)</f>
        <v>4812.5</v>
      </c>
    </row>
    <row r="2462" spans="1:10" s="21" customFormat="1" ht="12.75" x14ac:dyDescent="0.2">
      <c r="A2462" s="26"/>
      <c r="B2462" s="34">
        <f t="shared" si="45"/>
        <v>438</v>
      </c>
      <c r="C2462" s="35" t="s">
        <v>2462</v>
      </c>
      <c r="D2462" s="35" t="str">
        <f>VLOOKUP(C2462,[15]Resumen!$C$1:$J$65536,8,0)</f>
        <v>1 Poste de concreto (21/700) de suspensión (25°) Tipo SU11-21</v>
      </c>
      <c r="E2462" s="37" t="s">
        <v>2918</v>
      </c>
      <c r="F2462" s="38">
        <f t="shared" si="44"/>
        <v>1</v>
      </c>
      <c r="G2462" s="39">
        <f>VLOOKUP(C2462,'[16]Estructuras de Acero y Concreto'!$C$1:$L$65536,7,0)</f>
        <v>2891.3065480828668</v>
      </c>
      <c r="H2462" s="46"/>
      <c r="I2462" s="41"/>
      <c r="J2462" s="42">
        <f>VLOOKUP(C2462,'[16]Estructuras de Acero y Concreto'!$C$1:$L$65536,10,0)</f>
        <v>5043.5</v>
      </c>
    </row>
    <row r="2463" spans="1:10" s="21" customFormat="1" ht="12.75" x14ac:dyDescent="0.2">
      <c r="A2463" s="26"/>
      <c r="B2463" s="34">
        <f t="shared" si="45"/>
        <v>439</v>
      </c>
      <c r="C2463" s="35" t="s">
        <v>2463</v>
      </c>
      <c r="D2463" s="35" t="str">
        <f>VLOOKUP(C2463,[15]Resumen!$C$1:$J$65536,8,0)</f>
        <v>2 Poste de concreto (21/900) de ángulo medio (50°) Tipo AU1-21</v>
      </c>
      <c r="E2463" s="37" t="s">
        <v>2918</v>
      </c>
      <c r="F2463" s="38">
        <f t="shared" si="44"/>
        <v>1</v>
      </c>
      <c r="G2463" s="39">
        <f>VLOOKUP(C2463,'[16]Estructuras de Acero y Concreto'!$C$1:$L$65536,7,0)</f>
        <v>2852.2810493319444</v>
      </c>
      <c r="H2463" s="46"/>
      <c r="I2463" s="41"/>
      <c r="J2463" s="42">
        <f>VLOOKUP(C2463,'[16]Estructuras de Acero y Concreto'!$C$1:$L$65536,10,0)</f>
        <v>9909.866666666665</v>
      </c>
    </row>
    <row r="2464" spans="1:10" s="21" customFormat="1" ht="12.75" x14ac:dyDescent="0.2">
      <c r="A2464" s="26"/>
      <c r="B2464" s="34">
        <f t="shared" si="45"/>
        <v>440</v>
      </c>
      <c r="C2464" s="35" t="s">
        <v>2464</v>
      </c>
      <c r="D2464" s="35" t="str">
        <f>VLOOKUP(C2464,[15]Resumen!$C$1:$J$65536,8,0)</f>
        <v>2 Poste de concreto (21/1100) de ángulo mayor y terminal (90°) Tipo ATU1-21</v>
      </c>
      <c r="E2464" s="37" t="s">
        <v>2918</v>
      </c>
      <c r="F2464" s="38">
        <f t="shared" si="44"/>
        <v>1</v>
      </c>
      <c r="G2464" s="39">
        <f>VLOOKUP(C2464,'[16]Estructuras de Acero y Concreto'!$C$1:$L$65536,7,0)</f>
        <v>2900.7759860022666</v>
      </c>
      <c r="H2464" s="46"/>
      <c r="I2464" s="41"/>
      <c r="J2464" s="42">
        <f>VLOOKUP(C2464,'[16]Estructuras de Acero y Concreto'!$C$1:$L$65536,10,0)</f>
        <v>10129.980952380951</v>
      </c>
    </row>
    <row r="2465" spans="1:10" s="21" customFormat="1" ht="12.75" x14ac:dyDescent="0.2">
      <c r="A2465" s="26"/>
      <c r="B2465" s="34">
        <f t="shared" si="45"/>
        <v>441</v>
      </c>
      <c r="C2465" s="35" t="s">
        <v>2465</v>
      </c>
      <c r="D2465" s="35" t="str">
        <f>VLOOKUP(C2465,[15]Resumen!$C$1:$J$65536,8,0)</f>
        <v>1 Poste de concreto (21/700) de suspensión (2°) Tipo SU1-21</v>
      </c>
      <c r="E2465" s="37" t="s">
        <v>2918</v>
      </c>
      <c r="F2465" s="38">
        <f t="shared" si="44"/>
        <v>1</v>
      </c>
      <c r="G2465" s="39">
        <f>VLOOKUP(C2465,'[16]Estructuras de Acero y Concreto'!$C$1:$L$65536,7,0)</f>
        <v>2891.3065480828668</v>
      </c>
      <c r="H2465" s="46"/>
      <c r="I2465" s="41"/>
      <c r="J2465" s="42">
        <f>VLOOKUP(C2465,'[16]Estructuras de Acero y Concreto'!$C$1:$L$65536,10,0)</f>
        <v>5043.5</v>
      </c>
    </row>
    <row r="2466" spans="1:10" s="21" customFormat="1" ht="12.75" x14ac:dyDescent="0.2">
      <c r="A2466" s="26"/>
      <c r="B2466" s="34">
        <f t="shared" si="45"/>
        <v>442</v>
      </c>
      <c r="C2466" s="35" t="s">
        <v>2466</v>
      </c>
      <c r="D2466" s="35" t="str">
        <f>VLOOKUP(C2466,[15]Resumen!$C$1:$J$65536,8,0)</f>
        <v>1 Poste de concreto (21/900) de suspensión (25°) Tipo SU11-21</v>
      </c>
      <c r="E2466" s="37" t="s">
        <v>2918</v>
      </c>
      <c r="F2466" s="38">
        <f t="shared" si="44"/>
        <v>1</v>
      </c>
      <c r="G2466" s="39">
        <f>VLOOKUP(C2466,'[16]Estructuras de Acero y Concreto'!$C$1:$L$65536,7,0)</f>
        <v>2852.2810493319444</v>
      </c>
      <c r="H2466" s="46"/>
      <c r="I2466" s="41"/>
      <c r="J2466" s="42">
        <f>VLOOKUP(C2466,'[16]Estructuras de Acero y Concreto'!$C$1:$L$65536,10,0)</f>
        <v>4954.9333333333325</v>
      </c>
    </row>
    <row r="2467" spans="1:10" s="21" customFormat="1" ht="12.75" x14ac:dyDescent="0.2">
      <c r="A2467" s="26"/>
      <c r="B2467" s="34">
        <f t="shared" si="45"/>
        <v>443</v>
      </c>
      <c r="C2467" s="35" t="s">
        <v>2467</v>
      </c>
      <c r="D2467" s="35" t="str">
        <f>VLOOKUP(C2467,[15]Resumen!$C$1:$J$65536,8,0)</f>
        <v>2 Poste de concreto (21/900) de ángulo medio (50°) Tipo AU1-21</v>
      </c>
      <c r="E2467" s="37" t="s">
        <v>2918</v>
      </c>
      <c r="F2467" s="38">
        <f t="shared" si="44"/>
        <v>1</v>
      </c>
      <c r="G2467" s="39">
        <f>VLOOKUP(C2467,'[16]Estructuras de Acero y Concreto'!$C$1:$L$65536,7,0)</f>
        <v>2852.2810493319444</v>
      </c>
      <c r="H2467" s="46"/>
      <c r="I2467" s="41"/>
      <c r="J2467" s="42">
        <f>VLOOKUP(C2467,'[16]Estructuras de Acero y Concreto'!$C$1:$L$65536,10,0)</f>
        <v>9909.866666666665</v>
      </c>
    </row>
    <row r="2468" spans="1:10" s="21" customFormat="1" ht="12.75" x14ac:dyDescent="0.2">
      <c r="A2468" s="26"/>
      <c r="B2468" s="34">
        <f t="shared" si="45"/>
        <v>444</v>
      </c>
      <c r="C2468" s="35" t="s">
        <v>2468</v>
      </c>
      <c r="D2468" s="35" t="str">
        <f>VLOOKUP(C2468,[15]Resumen!$C$1:$J$65536,8,0)</f>
        <v>2 Poste de concreto (21/1300) de ángulo mayor y terminal (90°) Tipo ATU1-21</v>
      </c>
      <c r="E2468" s="37" t="s">
        <v>2918</v>
      </c>
      <c r="F2468" s="38">
        <f t="shared" si="44"/>
        <v>1</v>
      </c>
      <c r="G2468" s="39">
        <f>VLOOKUP(C2468,'[16]Estructuras de Acero y Concreto'!$C$1:$L$65536,7,0)</f>
        <v>2949.2709226725879</v>
      </c>
      <c r="H2468" s="46"/>
      <c r="I2468" s="41"/>
      <c r="J2468" s="42">
        <f>VLOOKUP(C2468,'[16]Estructuras de Acero y Concreto'!$C$1:$L$65536,10,0)</f>
        <v>10350.095238095237</v>
      </c>
    </row>
    <row r="2469" spans="1:10" s="21" customFormat="1" ht="12.75" x14ac:dyDescent="0.2">
      <c r="A2469" s="26"/>
      <c r="B2469" s="34">
        <f t="shared" si="45"/>
        <v>445</v>
      </c>
      <c r="C2469" s="35" t="s">
        <v>2469</v>
      </c>
      <c r="D2469" s="35" t="str">
        <f>VLOOKUP(C2469,[15]Resumen!$C$1:$J$65536,8,0)</f>
        <v>1 Poste de concreto (21/900) de suspensión (2°) Tipo SU1-21</v>
      </c>
      <c r="E2469" s="37" t="s">
        <v>2918</v>
      </c>
      <c r="F2469" s="38">
        <f t="shared" si="44"/>
        <v>1</v>
      </c>
      <c r="G2469" s="39">
        <f>VLOOKUP(C2469,'[16]Estructuras de Acero y Concreto'!$C$1:$L$65536,7,0)</f>
        <v>2852.2810493319444</v>
      </c>
      <c r="H2469" s="46"/>
      <c r="I2469" s="41"/>
      <c r="J2469" s="42">
        <f>VLOOKUP(C2469,'[16]Estructuras de Acero y Concreto'!$C$1:$L$65536,10,0)</f>
        <v>4954.9333333333325</v>
      </c>
    </row>
    <row r="2470" spans="1:10" s="21" customFormat="1" ht="12.75" x14ac:dyDescent="0.2">
      <c r="A2470" s="26"/>
      <c r="B2470" s="34">
        <f t="shared" si="45"/>
        <v>446</v>
      </c>
      <c r="C2470" s="35" t="s">
        <v>2470</v>
      </c>
      <c r="D2470" s="35" t="str">
        <f>VLOOKUP(C2470,[15]Resumen!$C$1:$J$65536,8,0)</f>
        <v>1 Poste de concreto (21/1000) de suspensión (25°) Tipo SU11-21</v>
      </c>
      <c r="E2470" s="37" t="s">
        <v>2918</v>
      </c>
      <c r="F2470" s="38">
        <f t="shared" si="44"/>
        <v>1</v>
      </c>
      <c r="G2470" s="39">
        <f>VLOOKUP(C2470,'[16]Estructuras de Acero y Concreto'!$C$1:$L$65536,7,0)</f>
        <v>2876.5285176671055</v>
      </c>
      <c r="H2470" s="46"/>
      <c r="I2470" s="41"/>
      <c r="J2470" s="42">
        <f>VLOOKUP(C2470,'[16]Estructuras de Acero y Concreto'!$C$1:$L$65536,10,0)</f>
        <v>5009.9619047619035</v>
      </c>
    </row>
    <row r="2471" spans="1:10" x14ac:dyDescent="0.25">
      <c r="A2471" s="26"/>
      <c r="B2471" s="34">
        <f t="shared" si="45"/>
        <v>447</v>
      </c>
      <c r="C2471" s="35" t="s">
        <v>2471</v>
      </c>
      <c r="D2471" s="35" t="str">
        <f>VLOOKUP(C2471,[15]Resumen!$C$1:$J$65536,8,0)</f>
        <v>2 Poste de concreto (21/1000) de ángulo medio (50°) Tipo AU1-21</v>
      </c>
      <c r="E2471" s="37" t="s">
        <v>2918</v>
      </c>
      <c r="F2471" s="38">
        <f t="shared" si="44"/>
        <v>1</v>
      </c>
      <c r="G2471" s="39">
        <f>VLOOKUP(C2471,'[16]Estructuras de Acero y Concreto'!$C$1:$L$65536,7,0)</f>
        <v>2876.5285176671055</v>
      </c>
      <c r="H2471" s="46"/>
      <c r="I2471" s="41"/>
      <c r="J2471" s="42">
        <f>VLOOKUP(C2471,'[16]Estructuras de Acero y Concreto'!$C$1:$L$65536,10,0)</f>
        <v>10019.923809523807</v>
      </c>
    </row>
    <row r="2472" spans="1:10" x14ac:dyDescent="0.25">
      <c r="A2472" s="26"/>
      <c r="B2472" s="34">
        <f t="shared" si="45"/>
        <v>448</v>
      </c>
      <c r="C2472" s="35" t="s">
        <v>2472</v>
      </c>
      <c r="D2472" s="35" t="str">
        <f>VLOOKUP(C2472,[15]Resumen!$C$1:$J$65536,8,0)</f>
        <v>2 Poste de concreto (21/1100) de ángulo mayor y terminal (90°) Tipo ATU1-21</v>
      </c>
      <c r="E2472" s="37" t="s">
        <v>2918</v>
      </c>
      <c r="F2472" s="38">
        <f t="shared" si="44"/>
        <v>1</v>
      </c>
      <c r="G2472" s="39">
        <f>VLOOKUP(C2472,'[16]Estructuras de Acero y Concreto'!$C$1:$L$65536,7,0)</f>
        <v>2900.7759860022666</v>
      </c>
      <c r="H2472" s="46"/>
      <c r="I2472" s="41"/>
      <c r="J2472" s="42">
        <f>VLOOKUP(C2472,'[16]Estructuras de Acero y Concreto'!$C$1:$L$65536,10,0)</f>
        <v>10129.980952380951</v>
      </c>
    </row>
    <row r="2473" spans="1:10" x14ac:dyDescent="0.25">
      <c r="A2473" s="26"/>
      <c r="B2473" s="34">
        <f t="shared" si="45"/>
        <v>449</v>
      </c>
      <c r="C2473" s="35" t="s">
        <v>2473</v>
      </c>
      <c r="D2473" s="35" t="str">
        <f>VLOOKUP(C2473,[15]Resumen!$C$1:$J$65536,8,0)</f>
        <v>1 Poste de concreto (15/400) de suspensión (3°) Tipo SU1-15</v>
      </c>
      <c r="E2473" s="37" t="s">
        <v>2918</v>
      </c>
      <c r="F2473" s="38">
        <f t="shared" ref="F2473:F2536" si="46">IF(MID(C2473,1,2)="EA",0,1)</f>
        <v>1</v>
      </c>
      <c r="G2473" s="39">
        <f>VLOOKUP(C2473,'[16]Estructuras de Acero y Concreto'!$C$1:$L$65536,7,0)</f>
        <v>1890.4060541492624</v>
      </c>
      <c r="H2473" s="46"/>
      <c r="I2473" s="41"/>
      <c r="J2473" s="42">
        <f>VLOOKUP(C2473,'[16]Estructuras de Acero y Concreto'!$C$1:$L$65536,10,0)</f>
        <v>2772</v>
      </c>
    </row>
    <row r="2474" spans="1:10" x14ac:dyDescent="0.25">
      <c r="A2474" s="26"/>
      <c r="B2474" s="34">
        <f t="shared" si="45"/>
        <v>450</v>
      </c>
      <c r="C2474" s="35" t="s">
        <v>2474</v>
      </c>
      <c r="D2474" s="35" t="str">
        <f>VLOOKUP(C2474,[15]Resumen!$C$1:$J$65536,8,0)</f>
        <v>1 Poste de concreto (15/400) de suspensión (30°) Tipo SU11-15</v>
      </c>
      <c r="E2474" s="37" t="s">
        <v>2918</v>
      </c>
      <c r="F2474" s="38">
        <f t="shared" si="46"/>
        <v>1</v>
      </c>
      <c r="G2474" s="39">
        <f>VLOOKUP(C2474,'[16]Estructuras de Acero y Concreto'!$C$1:$L$65536,7,0)</f>
        <v>1890.4060541492624</v>
      </c>
      <c r="H2474" s="46"/>
      <c r="I2474" s="41"/>
      <c r="J2474" s="42">
        <f>VLOOKUP(C2474,'[16]Estructuras de Acero y Concreto'!$C$1:$L$65536,10,0)</f>
        <v>2772</v>
      </c>
    </row>
    <row r="2475" spans="1:10" x14ac:dyDescent="0.25">
      <c r="A2475" s="26"/>
      <c r="B2475" s="34">
        <f t="shared" ref="B2475:B2538" si="47">1+B2474</f>
        <v>451</v>
      </c>
      <c r="C2475" s="35" t="s">
        <v>2475</v>
      </c>
      <c r="D2475" s="35" t="str">
        <f>VLOOKUP(C2475,[15]Resumen!$C$1:$J$65536,8,0)</f>
        <v>1 Poste de concreto (15/400) de ángulo mayor (50°) Tipo AU12-15</v>
      </c>
      <c r="E2475" s="37" t="s">
        <v>2918</v>
      </c>
      <c r="F2475" s="38">
        <f t="shared" si="46"/>
        <v>1</v>
      </c>
      <c r="G2475" s="39">
        <f>VLOOKUP(C2475,'[16]Estructuras de Acero y Concreto'!$C$1:$L$65536,7,0)</f>
        <v>1890.4060541492624</v>
      </c>
      <c r="H2475" s="46"/>
      <c r="I2475" s="41"/>
      <c r="J2475" s="42">
        <f>VLOOKUP(C2475,'[16]Estructuras de Acero y Concreto'!$C$1:$L$65536,10,0)</f>
        <v>2772</v>
      </c>
    </row>
    <row r="2476" spans="1:10" x14ac:dyDescent="0.25">
      <c r="A2476" s="26"/>
      <c r="B2476" s="34">
        <f t="shared" si="47"/>
        <v>452</v>
      </c>
      <c r="C2476" s="35" t="s">
        <v>2476</v>
      </c>
      <c r="D2476" s="35" t="str">
        <f>VLOOKUP(C2476,[15]Resumen!$C$1:$J$65536,8,0)</f>
        <v>1 Poste de concreto (15/400) de retención y terminal (90°) Tipo RTU1-15</v>
      </c>
      <c r="E2476" s="37" t="s">
        <v>2918</v>
      </c>
      <c r="F2476" s="38">
        <f t="shared" si="46"/>
        <v>1</v>
      </c>
      <c r="G2476" s="39">
        <f>VLOOKUP(C2476,'[16]Estructuras de Acero y Concreto'!$C$1:$L$65536,7,0)</f>
        <v>1890.4060541492624</v>
      </c>
      <c r="H2476" s="46"/>
      <c r="I2476" s="41"/>
      <c r="J2476" s="42">
        <f>VLOOKUP(C2476,'[16]Estructuras de Acero y Concreto'!$C$1:$L$65536,10,0)</f>
        <v>2772</v>
      </c>
    </row>
    <row r="2477" spans="1:10" x14ac:dyDescent="0.25">
      <c r="A2477" s="26"/>
      <c r="B2477" s="34">
        <f t="shared" si="47"/>
        <v>453</v>
      </c>
      <c r="C2477" s="35" t="s">
        <v>2477</v>
      </c>
      <c r="D2477" s="35" t="str">
        <f>VLOOKUP(C2477,[15]Resumen!$C$1:$J$65536,8,0)</f>
        <v>1 Poste de concreto (15/400) de suspensión (3°) Tipo SU1-15</v>
      </c>
      <c r="E2477" s="37" t="s">
        <v>2918</v>
      </c>
      <c r="F2477" s="38">
        <f t="shared" si="46"/>
        <v>1</v>
      </c>
      <c r="G2477" s="39">
        <f>VLOOKUP(C2477,'[16]Estructuras de Acero y Concreto'!$C$1:$L$65536,7,0)</f>
        <v>1890.4060541492624</v>
      </c>
      <c r="H2477" s="46"/>
      <c r="I2477" s="41"/>
      <c r="J2477" s="42">
        <f>VLOOKUP(C2477,'[16]Estructuras de Acero y Concreto'!$C$1:$L$65536,10,0)</f>
        <v>2772</v>
      </c>
    </row>
    <row r="2478" spans="1:10" x14ac:dyDescent="0.25">
      <c r="A2478" s="26"/>
      <c r="B2478" s="34">
        <f t="shared" si="47"/>
        <v>454</v>
      </c>
      <c r="C2478" s="35" t="s">
        <v>2478</v>
      </c>
      <c r="D2478" s="35" t="str">
        <f>VLOOKUP(C2478,[15]Resumen!$C$1:$J$65536,8,0)</f>
        <v>1 Poste de concreto (15/500) de suspensión (30°) Tipo SU11-15</v>
      </c>
      <c r="E2478" s="37" t="s">
        <v>2918</v>
      </c>
      <c r="F2478" s="38">
        <f t="shared" si="46"/>
        <v>1</v>
      </c>
      <c r="G2478" s="39">
        <f>VLOOKUP(C2478,'[16]Estructuras de Acero y Concreto'!$C$1:$L$65536,7,0)</f>
        <v>1924.3348844520965</v>
      </c>
      <c r="H2478" s="46"/>
      <c r="I2478" s="41"/>
      <c r="J2478" s="42">
        <f>VLOOKUP(C2478,'[16]Estructuras de Acero y Concreto'!$C$1:$L$65536,10,0)</f>
        <v>2849</v>
      </c>
    </row>
    <row r="2479" spans="1:10" x14ac:dyDescent="0.25">
      <c r="A2479" s="26"/>
      <c r="B2479" s="34">
        <f t="shared" si="47"/>
        <v>455</v>
      </c>
      <c r="C2479" s="35" t="s">
        <v>2479</v>
      </c>
      <c r="D2479" s="35" t="str">
        <f>VLOOKUP(C2479,[15]Resumen!$C$1:$J$65536,8,0)</f>
        <v>1 Poste de concreto (15/500) de ángulo mayor (50°) Tipo AU12-15</v>
      </c>
      <c r="E2479" s="37" t="s">
        <v>2918</v>
      </c>
      <c r="F2479" s="38">
        <f t="shared" si="46"/>
        <v>1</v>
      </c>
      <c r="G2479" s="39">
        <f>VLOOKUP(C2479,'[16]Estructuras de Acero y Concreto'!$C$1:$L$65536,7,0)</f>
        <v>1924.3348844520965</v>
      </c>
      <c r="H2479" s="46"/>
      <c r="I2479" s="41"/>
      <c r="J2479" s="42">
        <f>VLOOKUP(C2479,'[16]Estructuras de Acero y Concreto'!$C$1:$L$65536,10,0)</f>
        <v>2849</v>
      </c>
    </row>
    <row r="2480" spans="1:10" x14ac:dyDescent="0.25">
      <c r="A2480" s="26"/>
      <c r="B2480" s="34">
        <f t="shared" si="47"/>
        <v>456</v>
      </c>
      <c r="C2480" s="35" t="s">
        <v>2480</v>
      </c>
      <c r="D2480" s="35" t="str">
        <f>VLOOKUP(C2480,[15]Resumen!$C$1:$J$65536,8,0)</f>
        <v>1 Poste de concreto (15/700) de retención y terminal (90°) Tipo RTU1-15</v>
      </c>
      <c r="E2480" s="37" t="s">
        <v>2918</v>
      </c>
      <c r="F2480" s="38">
        <f t="shared" si="46"/>
        <v>1</v>
      </c>
      <c r="G2480" s="39">
        <f>VLOOKUP(C2480,'[16]Estructuras de Acero y Concreto'!$C$1:$L$65536,7,0)</f>
        <v>1992.1925450577646</v>
      </c>
      <c r="H2480" s="46"/>
      <c r="I2480" s="41"/>
      <c r="J2480" s="42">
        <f>VLOOKUP(C2480,'[16]Estructuras de Acero y Concreto'!$C$1:$L$65536,10,0)</f>
        <v>3003</v>
      </c>
    </row>
    <row r="2481" spans="1:10" x14ac:dyDescent="0.25">
      <c r="A2481" s="26"/>
      <c r="B2481" s="34">
        <f t="shared" si="47"/>
        <v>457</v>
      </c>
      <c r="C2481" s="35" t="s">
        <v>2481</v>
      </c>
      <c r="D2481" s="35" t="str">
        <f>VLOOKUP(C2481,[15]Resumen!$C$1:$J$65536,8,0)</f>
        <v>1 Poste de concreto (15/400) de suspensión (3°) Tipo SU1-15</v>
      </c>
      <c r="E2481" s="37" t="s">
        <v>2918</v>
      </c>
      <c r="F2481" s="38">
        <f t="shared" si="46"/>
        <v>1</v>
      </c>
      <c r="G2481" s="39">
        <f>VLOOKUP(C2481,'[16]Estructuras de Acero y Concreto'!$C$1:$L$65536,7,0)</f>
        <v>1890.4060541492624</v>
      </c>
      <c r="H2481" s="46"/>
      <c r="I2481" s="41"/>
      <c r="J2481" s="42">
        <f>VLOOKUP(C2481,'[16]Estructuras de Acero y Concreto'!$C$1:$L$65536,10,0)</f>
        <v>2772</v>
      </c>
    </row>
    <row r="2482" spans="1:10" x14ac:dyDescent="0.25">
      <c r="A2482" s="26"/>
      <c r="B2482" s="34">
        <f t="shared" si="47"/>
        <v>458</v>
      </c>
      <c r="C2482" s="35" t="s">
        <v>2482</v>
      </c>
      <c r="D2482" s="35" t="str">
        <f>VLOOKUP(C2482,[15]Resumen!$C$1:$J$65536,8,0)</f>
        <v>1 Poste de concreto (15/600) de suspensión (30°) Tipo SU11-15</v>
      </c>
      <c r="E2482" s="37" t="s">
        <v>2918</v>
      </c>
      <c r="F2482" s="38">
        <f t="shared" si="46"/>
        <v>1</v>
      </c>
      <c r="G2482" s="39">
        <f>VLOOKUP(C2482,'[16]Estructuras de Acero y Concreto'!$C$1:$L$65536,7,0)</f>
        <v>1958.2637147549308</v>
      </c>
      <c r="H2482" s="46"/>
      <c r="I2482" s="41"/>
      <c r="J2482" s="42">
        <f>VLOOKUP(C2482,'[16]Estructuras de Acero y Concreto'!$C$1:$L$65536,10,0)</f>
        <v>2926</v>
      </c>
    </row>
    <row r="2483" spans="1:10" x14ac:dyDescent="0.25">
      <c r="A2483" s="26"/>
      <c r="B2483" s="34">
        <f t="shared" si="47"/>
        <v>459</v>
      </c>
      <c r="C2483" s="35" t="s">
        <v>2483</v>
      </c>
      <c r="D2483" s="35" t="str">
        <f>VLOOKUP(C2483,[15]Resumen!$C$1:$J$65536,8,0)</f>
        <v>1 Poste de concreto (15/800) de ángulo mayor (50°) Tipo AU12-15</v>
      </c>
      <c r="E2483" s="37" t="s">
        <v>2918</v>
      </c>
      <c r="F2483" s="38">
        <f t="shared" si="46"/>
        <v>1</v>
      </c>
      <c r="G2483" s="39">
        <f>VLOOKUP(C2483,'[16]Estructuras de Acero y Concreto'!$C$1:$L$65536,7,0)</f>
        <v>2026.1213753605989</v>
      </c>
      <c r="H2483" s="46"/>
      <c r="I2483" s="41"/>
      <c r="J2483" s="42">
        <f>VLOOKUP(C2483,'[16]Estructuras de Acero y Concreto'!$C$1:$L$65536,10,0)</f>
        <v>3080</v>
      </c>
    </row>
    <row r="2484" spans="1:10" x14ac:dyDescent="0.25">
      <c r="A2484" s="26"/>
      <c r="B2484" s="34">
        <f t="shared" si="47"/>
        <v>460</v>
      </c>
      <c r="C2484" s="35" t="s">
        <v>2484</v>
      </c>
      <c r="D2484" s="35" t="str">
        <f>VLOOKUP(C2484,[15]Resumen!$C$1:$J$65536,8,0)</f>
        <v>1 Poste de concreto (15/1000) de retención y terminal (90°) Tipo RTU1-15</v>
      </c>
      <c r="E2484" s="37" t="s">
        <v>2918</v>
      </c>
      <c r="F2484" s="38">
        <f t="shared" si="46"/>
        <v>1</v>
      </c>
      <c r="G2484" s="39">
        <f>VLOOKUP(C2484,'[16]Estructuras de Acero y Concreto'!$C$1:$L$65536,7,0)</f>
        <v>2103.4526704014743</v>
      </c>
      <c r="H2484" s="46"/>
      <c r="I2484" s="41"/>
      <c r="J2484" s="42">
        <f>VLOOKUP(C2484,'[16]Estructuras de Acero y Concreto'!$C$1:$L$65536,10,0)</f>
        <v>3255.5</v>
      </c>
    </row>
    <row r="2485" spans="1:10" x14ac:dyDescent="0.25">
      <c r="A2485" s="26"/>
      <c r="B2485" s="34">
        <f t="shared" si="47"/>
        <v>461</v>
      </c>
      <c r="C2485" s="35" t="s">
        <v>2485</v>
      </c>
      <c r="D2485" s="35" t="str">
        <f>VLOOKUP(C2485,[15]Resumen!$C$1:$J$65536,8,0)</f>
        <v>1 Poste de concreto (15/400) de suspensión (3°) Tipo SU1-15</v>
      </c>
      <c r="E2485" s="37" t="s">
        <v>2918</v>
      </c>
      <c r="F2485" s="38">
        <f t="shared" si="46"/>
        <v>1</v>
      </c>
      <c r="G2485" s="39">
        <f>VLOOKUP(C2485,'[16]Estructuras de Acero y Concreto'!$C$1:$L$65536,7,0)</f>
        <v>1890.4060541492624</v>
      </c>
      <c r="H2485" s="46"/>
      <c r="I2485" s="41"/>
      <c r="J2485" s="42">
        <f>VLOOKUP(C2485,'[16]Estructuras de Acero y Concreto'!$C$1:$L$65536,10,0)</f>
        <v>2772</v>
      </c>
    </row>
    <row r="2486" spans="1:10" x14ac:dyDescent="0.25">
      <c r="A2486" s="26"/>
      <c r="B2486" s="34">
        <f t="shared" si="47"/>
        <v>462</v>
      </c>
      <c r="C2486" s="35" t="s">
        <v>2486</v>
      </c>
      <c r="D2486" s="35" t="str">
        <f>VLOOKUP(C2486,[15]Resumen!$C$1:$J$65536,8,0)</f>
        <v>1 Poste de concreto (15/900) de suspensión (30°) Tipo SU11-15</v>
      </c>
      <c r="E2486" s="37" t="s">
        <v>2918</v>
      </c>
      <c r="F2486" s="38">
        <f t="shared" si="46"/>
        <v>1</v>
      </c>
      <c r="G2486" s="39">
        <f>VLOOKUP(C2486,'[16]Estructuras de Acero y Concreto'!$C$1:$L$65536,7,0)</f>
        <v>2078.9974745338463</v>
      </c>
      <c r="H2486" s="46"/>
      <c r="I2486" s="41"/>
      <c r="J2486" s="42">
        <f>VLOOKUP(C2486,'[16]Estructuras de Acero y Concreto'!$C$1:$L$65536,10,0)</f>
        <v>3200</v>
      </c>
    </row>
    <row r="2487" spans="1:10" x14ac:dyDescent="0.25">
      <c r="A2487" s="26"/>
      <c r="B2487" s="34">
        <f t="shared" si="47"/>
        <v>463</v>
      </c>
      <c r="C2487" s="35" t="s">
        <v>2487</v>
      </c>
      <c r="D2487" s="35" t="str">
        <f>VLOOKUP(C2487,[15]Resumen!$C$1:$J$65536,8,0)</f>
        <v>1 Poste de concreto (15/1000) de ángulo mayor (50°) Tipo AU12-15</v>
      </c>
      <c r="E2487" s="37" t="s">
        <v>2918</v>
      </c>
      <c r="F2487" s="38">
        <f t="shared" si="46"/>
        <v>1</v>
      </c>
      <c r="G2487" s="39">
        <f>VLOOKUP(C2487,'[16]Estructuras de Acero y Concreto'!$C$1:$L$65536,7,0)</f>
        <v>2103.4526704014743</v>
      </c>
      <c r="H2487" s="46"/>
      <c r="I2487" s="41"/>
      <c r="J2487" s="42">
        <f>VLOOKUP(C2487,'[16]Estructuras de Acero y Concreto'!$C$1:$L$65536,10,0)</f>
        <v>3255.5</v>
      </c>
    </row>
    <row r="2488" spans="1:10" x14ac:dyDescent="0.25">
      <c r="A2488" s="26"/>
      <c r="B2488" s="34">
        <f t="shared" si="47"/>
        <v>464</v>
      </c>
      <c r="C2488" s="35" t="s">
        <v>2488</v>
      </c>
      <c r="D2488" s="35" t="str">
        <f>VLOOKUP(C2488,[15]Resumen!$C$1:$J$65536,8,0)</f>
        <v>1 Poste de concreto (15/1300) de retención y terminal (90°) Tipo RTU1-15</v>
      </c>
      <c r="E2488" s="37" t="s">
        <v>2918</v>
      </c>
      <c r="F2488" s="38">
        <f t="shared" si="46"/>
        <v>1</v>
      </c>
      <c r="G2488" s="39">
        <f>VLOOKUP(C2488,'[16]Estructuras de Acero y Concreto'!$C$1:$L$65536,7,0)</f>
        <v>2216.9383797534938</v>
      </c>
      <c r="H2488" s="46"/>
      <c r="I2488" s="41"/>
      <c r="J2488" s="42">
        <f>VLOOKUP(C2488,'[16]Estructuras de Acero y Concreto'!$C$1:$L$65536,10,0)</f>
        <v>3513.0508658008657</v>
      </c>
    </row>
    <row r="2489" spans="1:10" x14ac:dyDescent="0.25">
      <c r="A2489" s="26"/>
      <c r="B2489" s="34">
        <f t="shared" si="47"/>
        <v>465</v>
      </c>
      <c r="C2489" s="35" t="s">
        <v>2489</v>
      </c>
      <c r="D2489" s="35" t="str">
        <f>VLOOKUP(C2489,[15]Resumen!$C$1:$J$65536,8,0)</f>
        <v>1 Poste de concreto (15/400) de suspensión (3°) Tipo SU1-15</v>
      </c>
      <c r="E2489" s="37" t="s">
        <v>2918</v>
      </c>
      <c r="F2489" s="38">
        <f t="shared" si="46"/>
        <v>1</v>
      </c>
      <c r="G2489" s="39">
        <f>VLOOKUP(C2489,'[16]Estructuras de Acero y Concreto'!$C$1:$L$65536,7,0)</f>
        <v>1890.4060541492624</v>
      </c>
      <c r="H2489" s="46"/>
      <c r="I2489" s="41"/>
      <c r="J2489" s="42">
        <f>VLOOKUP(C2489,'[16]Estructuras de Acero y Concreto'!$C$1:$L$65536,10,0)</f>
        <v>2772</v>
      </c>
    </row>
    <row r="2490" spans="1:10" x14ac:dyDescent="0.25">
      <c r="A2490" s="26"/>
      <c r="B2490" s="34">
        <f t="shared" si="47"/>
        <v>466</v>
      </c>
      <c r="C2490" s="35" t="s">
        <v>2490</v>
      </c>
      <c r="D2490" s="35" t="str">
        <f>VLOOKUP(C2490,[15]Resumen!$C$1:$J$65536,8,0)</f>
        <v>1 Poste de concreto (15/800) de suspensión (30°) Tipo SU11-15</v>
      </c>
      <c r="E2490" s="37" t="s">
        <v>2918</v>
      </c>
      <c r="F2490" s="38">
        <f t="shared" si="46"/>
        <v>1</v>
      </c>
      <c r="G2490" s="39">
        <f>VLOOKUP(C2490,'[16]Estructuras de Acero y Concreto'!$C$1:$L$65536,7,0)</f>
        <v>2026.1213753605989</v>
      </c>
      <c r="H2490" s="46"/>
      <c r="I2490" s="41"/>
      <c r="J2490" s="42">
        <f>VLOOKUP(C2490,'[16]Estructuras de Acero y Concreto'!$C$1:$L$65536,10,0)</f>
        <v>3080</v>
      </c>
    </row>
    <row r="2491" spans="1:10" x14ac:dyDescent="0.25">
      <c r="A2491" s="26"/>
      <c r="B2491" s="34">
        <f t="shared" si="47"/>
        <v>467</v>
      </c>
      <c r="C2491" s="35" t="s">
        <v>2491</v>
      </c>
      <c r="D2491" s="35" t="str">
        <f>VLOOKUP(C2491,[15]Resumen!$C$1:$J$65536,8,0)</f>
        <v>1 Poste de concreto (15/1000) de ángulo mayor (50°) Tipo AU12-15</v>
      </c>
      <c r="E2491" s="37" t="s">
        <v>2918</v>
      </c>
      <c r="F2491" s="38">
        <f t="shared" si="46"/>
        <v>1</v>
      </c>
      <c r="G2491" s="39">
        <f>VLOOKUP(C2491,'[16]Estructuras de Acero y Concreto'!$C$1:$L$65536,7,0)</f>
        <v>2103.4526704014743</v>
      </c>
      <c r="H2491" s="46"/>
      <c r="I2491" s="41"/>
      <c r="J2491" s="42">
        <f>VLOOKUP(C2491,'[16]Estructuras de Acero y Concreto'!$C$1:$L$65536,10,0)</f>
        <v>3255.5</v>
      </c>
    </row>
    <row r="2492" spans="1:10" x14ac:dyDescent="0.25">
      <c r="A2492" s="26"/>
      <c r="B2492" s="34">
        <f t="shared" si="47"/>
        <v>468</v>
      </c>
      <c r="C2492" s="35" t="s">
        <v>2492</v>
      </c>
      <c r="D2492" s="35" t="str">
        <f>VLOOKUP(C2492,[15]Resumen!$C$1:$J$65536,8,0)</f>
        <v>1 Poste de concreto (15/900) de retención y terminal (90°) Tipo RTU1-15</v>
      </c>
      <c r="E2492" s="37" t="s">
        <v>2918</v>
      </c>
      <c r="F2492" s="38">
        <f t="shared" si="46"/>
        <v>1</v>
      </c>
      <c r="G2492" s="39">
        <f>VLOOKUP(C2492,'[16]Estructuras de Acero y Concreto'!$C$1:$L$65536,7,0)</f>
        <v>2078.9974745338463</v>
      </c>
      <c r="H2492" s="46"/>
      <c r="I2492" s="41"/>
      <c r="J2492" s="42">
        <f>VLOOKUP(C2492,'[16]Estructuras de Acero y Concreto'!$C$1:$L$65536,10,0)</f>
        <v>3200</v>
      </c>
    </row>
    <row r="2493" spans="1:10" x14ac:dyDescent="0.25">
      <c r="A2493" s="26"/>
      <c r="B2493" s="34">
        <f t="shared" si="47"/>
        <v>469</v>
      </c>
      <c r="C2493" s="35" t="s">
        <v>2493</v>
      </c>
      <c r="D2493" s="35" t="str">
        <f>VLOOKUP(C2493,[15]Resumen!$C$1:$J$65536,8,0)</f>
        <v>1 Poste de concreto (15/400) de suspensión (3°) Tipo SU2-15</v>
      </c>
      <c r="E2493" s="37" t="s">
        <v>2918</v>
      </c>
      <c r="F2493" s="38">
        <f t="shared" si="46"/>
        <v>1</v>
      </c>
      <c r="G2493" s="39">
        <f>VLOOKUP(C2493,'[16]Estructuras de Acero y Concreto'!$C$1:$L$65536,7,0)</f>
        <v>1890.4060541492624</v>
      </c>
      <c r="H2493" s="46"/>
      <c r="I2493" s="41"/>
      <c r="J2493" s="42">
        <f>VLOOKUP(C2493,'[16]Estructuras de Acero y Concreto'!$C$1:$L$65536,10,0)</f>
        <v>2772</v>
      </c>
    </row>
    <row r="2494" spans="1:10" x14ac:dyDescent="0.25">
      <c r="A2494" s="26"/>
      <c r="B2494" s="34">
        <f t="shared" si="47"/>
        <v>470</v>
      </c>
      <c r="C2494" s="35" t="s">
        <v>2494</v>
      </c>
      <c r="D2494" s="35" t="str">
        <f>VLOOKUP(C2494,[15]Resumen!$C$1:$J$65536,8,0)</f>
        <v>2 Poste de concreto (15/400) de suspensión (30°) Tipo SU21-15</v>
      </c>
      <c r="E2494" s="37" t="s">
        <v>2918</v>
      </c>
      <c r="F2494" s="38">
        <f t="shared" si="46"/>
        <v>1</v>
      </c>
      <c r="G2494" s="39">
        <f>VLOOKUP(C2494,'[16]Estructuras de Acero y Concreto'!$C$1:$L$65536,7,0)</f>
        <v>1890.4060541492624</v>
      </c>
      <c r="H2494" s="46"/>
      <c r="I2494" s="41"/>
      <c r="J2494" s="42">
        <f>VLOOKUP(C2494,'[16]Estructuras de Acero y Concreto'!$C$1:$L$65536,10,0)</f>
        <v>5544</v>
      </c>
    </row>
    <row r="2495" spans="1:10" x14ac:dyDescent="0.25">
      <c r="A2495" s="26"/>
      <c r="B2495" s="34">
        <f t="shared" si="47"/>
        <v>471</v>
      </c>
      <c r="C2495" s="35" t="s">
        <v>2495</v>
      </c>
      <c r="D2495" s="35" t="str">
        <f>VLOOKUP(C2495,[15]Resumen!$C$1:$J$65536,8,0)</f>
        <v>2 Poste de concreto (15/500) de ángulo mayor (50°) Tipo AU22-15</v>
      </c>
      <c r="E2495" s="37" t="s">
        <v>2918</v>
      </c>
      <c r="F2495" s="38">
        <f t="shared" si="46"/>
        <v>1</v>
      </c>
      <c r="G2495" s="39">
        <f>VLOOKUP(C2495,'[16]Estructuras de Acero y Concreto'!$C$1:$L$65536,7,0)</f>
        <v>1924.3348844520965</v>
      </c>
      <c r="H2495" s="46"/>
      <c r="I2495" s="41"/>
      <c r="J2495" s="42">
        <f>VLOOKUP(C2495,'[16]Estructuras de Acero y Concreto'!$C$1:$L$65536,10,0)</f>
        <v>5698</v>
      </c>
    </row>
    <row r="2496" spans="1:10" x14ac:dyDescent="0.25">
      <c r="A2496" s="26"/>
      <c r="B2496" s="34">
        <f t="shared" si="47"/>
        <v>472</v>
      </c>
      <c r="C2496" s="35" t="s">
        <v>2496</v>
      </c>
      <c r="D2496" s="35" t="str">
        <f>VLOOKUP(C2496,[15]Resumen!$C$1:$J$65536,8,0)</f>
        <v>2 Poste de concreto (15/600) de retención y terminal (90°) Tipo RTU2-15</v>
      </c>
      <c r="E2496" s="37" t="s">
        <v>2918</v>
      </c>
      <c r="F2496" s="38">
        <f t="shared" si="46"/>
        <v>1</v>
      </c>
      <c r="G2496" s="39">
        <f>VLOOKUP(C2496,'[16]Estructuras de Acero y Concreto'!$C$1:$L$65536,7,0)</f>
        <v>1958.2637147549308</v>
      </c>
      <c r="H2496" s="46"/>
      <c r="I2496" s="41"/>
      <c r="J2496" s="42">
        <f>VLOOKUP(C2496,'[16]Estructuras de Acero y Concreto'!$C$1:$L$65536,10,0)</f>
        <v>5852</v>
      </c>
    </row>
    <row r="2497" spans="1:10" x14ac:dyDescent="0.25">
      <c r="A2497" s="26"/>
      <c r="B2497" s="34">
        <f t="shared" si="47"/>
        <v>473</v>
      </c>
      <c r="C2497" s="35" t="s">
        <v>2497</v>
      </c>
      <c r="D2497" s="35" t="str">
        <f>VLOOKUP(C2497,[15]Resumen!$C$1:$J$65536,8,0)</f>
        <v>1 Poste de concreto (15/500) de suspensión (3°) Tipo SU2-15</v>
      </c>
      <c r="E2497" s="37" t="s">
        <v>2918</v>
      </c>
      <c r="F2497" s="38">
        <f t="shared" si="46"/>
        <v>1</v>
      </c>
      <c r="G2497" s="39">
        <f>VLOOKUP(C2497,'[16]Estructuras de Acero y Concreto'!$C$1:$L$65536,7,0)</f>
        <v>1924.3348844520965</v>
      </c>
      <c r="H2497" s="46"/>
      <c r="I2497" s="41"/>
      <c r="J2497" s="42">
        <f>VLOOKUP(C2497,'[16]Estructuras de Acero y Concreto'!$C$1:$L$65536,10,0)</f>
        <v>2849</v>
      </c>
    </row>
    <row r="2498" spans="1:10" x14ac:dyDescent="0.25">
      <c r="A2498" s="26"/>
      <c r="B2498" s="34">
        <f t="shared" si="47"/>
        <v>474</v>
      </c>
      <c r="C2498" s="35" t="s">
        <v>2498</v>
      </c>
      <c r="D2498" s="35" t="str">
        <f>VLOOKUP(C2498,[15]Resumen!$C$1:$J$65536,8,0)</f>
        <v>2 Poste de concreto (15/500) de suspensión (30°) Tipo SU21-15</v>
      </c>
      <c r="E2498" s="37" t="s">
        <v>2918</v>
      </c>
      <c r="F2498" s="38">
        <f t="shared" si="46"/>
        <v>1</v>
      </c>
      <c r="G2498" s="39">
        <f>VLOOKUP(C2498,'[16]Estructuras de Acero y Concreto'!$C$1:$L$65536,7,0)</f>
        <v>1924.3348844520965</v>
      </c>
      <c r="H2498" s="46"/>
      <c r="I2498" s="41"/>
      <c r="J2498" s="42">
        <f>VLOOKUP(C2498,'[16]Estructuras de Acero y Concreto'!$C$1:$L$65536,10,0)</f>
        <v>5698</v>
      </c>
    </row>
    <row r="2499" spans="1:10" x14ac:dyDescent="0.25">
      <c r="A2499" s="26"/>
      <c r="B2499" s="34">
        <f t="shared" si="47"/>
        <v>475</v>
      </c>
      <c r="C2499" s="35" t="s">
        <v>2499</v>
      </c>
      <c r="D2499" s="35" t="str">
        <f>VLOOKUP(C2499,[15]Resumen!$C$1:$J$65536,8,0)</f>
        <v>2 Poste de concreto (15/700) de ángulo mayor (50°) Tipo AU22-15</v>
      </c>
      <c r="E2499" s="37" t="s">
        <v>2918</v>
      </c>
      <c r="F2499" s="38">
        <f t="shared" si="46"/>
        <v>1</v>
      </c>
      <c r="G2499" s="39">
        <f>VLOOKUP(C2499,'[16]Estructuras de Acero y Concreto'!$C$1:$L$65536,7,0)</f>
        <v>1992.1925450577646</v>
      </c>
      <c r="H2499" s="46"/>
      <c r="I2499" s="41"/>
      <c r="J2499" s="42">
        <f>VLOOKUP(C2499,'[16]Estructuras de Acero y Concreto'!$C$1:$L$65536,10,0)</f>
        <v>6006</v>
      </c>
    </row>
    <row r="2500" spans="1:10" x14ac:dyDescent="0.25">
      <c r="A2500" s="26"/>
      <c r="B2500" s="34">
        <f t="shared" si="47"/>
        <v>476</v>
      </c>
      <c r="C2500" s="35" t="s">
        <v>2500</v>
      </c>
      <c r="D2500" s="35" t="str">
        <f>VLOOKUP(C2500,[15]Resumen!$C$1:$J$65536,8,0)</f>
        <v>2 Poste de concreto (15/900) de retención y terminal (90°) Tipo RTU2-15</v>
      </c>
      <c r="E2500" s="37" t="s">
        <v>2918</v>
      </c>
      <c r="F2500" s="38">
        <f t="shared" si="46"/>
        <v>1</v>
      </c>
      <c r="G2500" s="39">
        <f>VLOOKUP(C2500,'[16]Estructuras de Acero y Concreto'!$C$1:$L$65536,7,0)</f>
        <v>2078.9974745338463</v>
      </c>
      <c r="H2500" s="46"/>
      <c r="I2500" s="41"/>
      <c r="J2500" s="42">
        <f>VLOOKUP(C2500,'[16]Estructuras de Acero y Concreto'!$C$1:$L$65536,10,0)</f>
        <v>6400</v>
      </c>
    </row>
    <row r="2501" spans="1:10" x14ac:dyDescent="0.25">
      <c r="A2501" s="26"/>
      <c r="B2501" s="34">
        <f t="shared" si="47"/>
        <v>477</v>
      </c>
      <c r="C2501" s="35" t="s">
        <v>2501</v>
      </c>
      <c r="D2501" s="35" t="str">
        <f>VLOOKUP(C2501,[15]Resumen!$C$1:$J$65536,8,0)</f>
        <v>1 Poste de concreto (15/500) de suspensión (3°) Tipo SU2-15</v>
      </c>
      <c r="E2501" s="37" t="s">
        <v>2918</v>
      </c>
      <c r="F2501" s="38">
        <f t="shared" si="46"/>
        <v>1</v>
      </c>
      <c r="G2501" s="39">
        <f>VLOOKUP(C2501,'[16]Estructuras de Acero y Concreto'!$C$1:$L$65536,7,0)</f>
        <v>1924.3348844520965</v>
      </c>
      <c r="H2501" s="46"/>
      <c r="I2501" s="41"/>
      <c r="J2501" s="42">
        <f>VLOOKUP(C2501,'[16]Estructuras de Acero y Concreto'!$C$1:$L$65536,10,0)</f>
        <v>2849</v>
      </c>
    </row>
    <row r="2502" spans="1:10" x14ac:dyDescent="0.25">
      <c r="A2502" s="26"/>
      <c r="B2502" s="34">
        <f t="shared" si="47"/>
        <v>478</v>
      </c>
      <c r="C2502" s="35" t="s">
        <v>2502</v>
      </c>
      <c r="D2502" s="35" t="str">
        <f>VLOOKUP(C2502,[15]Resumen!$C$1:$J$65536,8,0)</f>
        <v>2 Poste de concreto (15/700) de suspensión (30°) Tipo SU21-15</v>
      </c>
      <c r="E2502" s="37" t="s">
        <v>2918</v>
      </c>
      <c r="F2502" s="38">
        <f t="shared" si="46"/>
        <v>1</v>
      </c>
      <c r="G2502" s="39">
        <f>VLOOKUP(C2502,'[16]Estructuras de Acero y Concreto'!$C$1:$L$65536,7,0)</f>
        <v>1992.1925450577646</v>
      </c>
      <c r="H2502" s="46"/>
      <c r="I2502" s="41"/>
      <c r="J2502" s="42">
        <f>VLOOKUP(C2502,'[16]Estructuras de Acero y Concreto'!$C$1:$L$65536,10,0)</f>
        <v>6006</v>
      </c>
    </row>
    <row r="2503" spans="1:10" x14ac:dyDescent="0.25">
      <c r="A2503" s="26"/>
      <c r="B2503" s="34">
        <f t="shared" si="47"/>
        <v>479</v>
      </c>
      <c r="C2503" s="35" t="s">
        <v>2503</v>
      </c>
      <c r="D2503" s="35" t="str">
        <f>VLOOKUP(C2503,[15]Resumen!$C$1:$J$65536,8,0)</f>
        <v>2 Poste de concreto (15/800) de ángulo mayor (50°) Tipo AU22-15</v>
      </c>
      <c r="E2503" s="37" t="s">
        <v>2918</v>
      </c>
      <c r="F2503" s="38">
        <f t="shared" si="46"/>
        <v>1</v>
      </c>
      <c r="G2503" s="39">
        <f>VLOOKUP(C2503,'[16]Estructuras de Acero y Concreto'!$C$1:$L$65536,7,0)</f>
        <v>2026.1213753605989</v>
      </c>
      <c r="H2503" s="46"/>
      <c r="I2503" s="41"/>
      <c r="J2503" s="42">
        <f>VLOOKUP(C2503,'[16]Estructuras de Acero y Concreto'!$C$1:$L$65536,10,0)</f>
        <v>6160</v>
      </c>
    </row>
    <row r="2504" spans="1:10" x14ac:dyDescent="0.25">
      <c r="A2504" s="26"/>
      <c r="B2504" s="34">
        <f t="shared" si="47"/>
        <v>480</v>
      </c>
      <c r="C2504" s="35" t="s">
        <v>2504</v>
      </c>
      <c r="D2504" s="35" t="str">
        <f>VLOOKUP(C2504,[15]Resumen!$C$1:$J$65536,8,0)</f>
        <v>2 Poste de concreto (15/1000) de retención y terminal (90°) Tipo RTU2-15</v>
      </c>
      <c r="E2504" s="37" t="s">
        <v>2918</v>
      </c>
      <c r="F2504" s="38">
        <f t="shared" si="46"/>
        <v>1</v>
      </c>
      <c r="G2504" s="39">
        <f>VLOOKUP(C2504,'[16]Estructuras de Acero y Concreto'!$C$1:$L$65536,7,0)</f>
        <v>2103.4526704014743</v>
      </c>
      <c r="H2504" s="46"/>
      <c r="I2504" s="41"/>
      <c r="J2504" s="42">
        <f>VLOOKUP(C2504,'[16]Estructuras de Acero y Concreto'!$C$1:$L$65536,10,0)</f>
        <v>6511</v>
      </c>
    </row>
    <row r="2505" spans="1:10" x14ac:dyDescent="0.25">
      <c r="A2505" s="26"/>
      <c r="B2505" s="34">
        <f t="shared" si="47"/>
        <v>481</v>
      </c>
      <c r="C2505" s="35" t="s">
        <v>2505</v>
      </c>
      <c r="D2505" s="35" t="str">
        <f>VLOOKUP(C2505,[15]Resumen!$C$1:$J$65536,8,0)</f>
        <v>1 Poste de concreto (15/700) de suspensión (3°) Tipo SU2-15</v>
      </c>
      <c r="E2505" s="37" t="s">
        <v>2918</v>
      </c>
      <c r="F2505" s="38">
        <f t="shared" si="46"/>
        <v>1</v>
      </c>
      <c r="G2505" s="39">
        <f>VLOOKUP(C2505,'[16]Estructuras de Acero y Concreto'!$C$1:$L$65536,7,0)</f>
        <v>1992.1925450577646</v>
      </c>
      <c r="H2505" s="46"/>
      <c r="I2505" s="41"/>
      <c r="J2505" s="42">
        <f>VLOOKUP(C2505,'[16]Estructuras de Acero y Concreto'!$C$1:$L$65536,10,0)</f>
        <v>3003</v>
      </c>
    </row>
    <row r="2506" spans="1:10" x14ac:dyDescent="0.25">
      <c r="A2506" s="26"/>
      <c r="B2506" s="34">
        <f t="shared" si="47"/>
        <v>482</v>
      </c>
      <c r="C2506" s="35" t="s">
        <v>2506</v>
      </c>
      <c r="D2506" s="35" t="str">
        <f>VLOOKUP(C2506,[15]Resumen!$C$1:$J$65536,8,0)</f>
        <v>2 Poste de concreto (15/900) de suspensión (30°) Tipo SU21-15</v>
      </c>
      <c r="E2506" s="37" t="s">
        <v>2918</v>
      </c>
      <c r="F2506" s="38">
        <f t="shared" si="46"/>
        <v>1</v>
      </c>
      <c r="G2506" s="39">
        <f>VLOOKUP(C2506,'[16]Estructuras de Acero y Concreto'!$C$1:$L$65536,7,0)</f>
        <v>2078.9974745338463</v>
      </c>
      <c r="H2506" s="46"/>
      <c r="I2506" s="41"/>
      <c r="J2506" s="42">
        <f>VLOOKUP(C2506,'[16]Estructuras de Acero y Concreto'!$C$1:$L$65536,10,0)</f>
        <v>6400</v>
      </c>
    </row>
    <row r="2507" spans="1:10" x14ac:dyDescent="0.25">
      <c r="A2507" s="26"/>
      <c r="B2507" s="34">
        <f t="shared" si="47"/>
        <v>483</v>
      </c>
      <c r="C2507" s="35" t="s">
        <v>2507</v>
      </c>
      <c r="D2507" s="35" t="str">
        <f>VLOOKUP(C2507,[15]Resumen!$C$1:$J$65536,8,0)</f>
        <v>2 Poste de concreto (15/1000) de ángulo mayor (50°) Tipo AU22-15</v>
      </c>
      <c r="E2507" s="37" t="s">
        <v>2918</v>
      </c>
      <c r="F2507" s="38">
        <f t="shared" si="46"/>
        <v>1</v>
      </c>
      <c r="G2507" s="39">
        <f>VLOOKUP(C2507,'[16]Estructuras de Acero y Concreto'!$C$1:$L$65536,7,0)</f>
        <v>2103.4526704014743</v>
      </c>
      <c r="H2507" s="46"/>
      <c r="I2507" s="41"/>
      <c r="J2507" s="42">
        <f>VLOOKUP(C2507,'[16]Estructuras de Acero y Concreto'!$C$1:$L$65536,10,0)</f>
        <v>6511</v>
      </c>
    </row>
    <row r="2508" spans="1:10" x14ac:dyDescent="0.25">
      <c r="A2508" s="26"/>
      <c r="B2508" s="34">
        <f t="shared" si="47"/>
        <v>484</v>
      </c>
      <c r="C2508" s="35" t="s">
        <v>2508</v>
      </c>
      <c r="D2508" s="35" t="str">
        <f>VLOOKUP(C2508,[15]Resumen!$C$1:$J$65536,8,0)</f>
        <v>2 Poste de concreto (15/1300) de retención y terminal (90°) Tipo RTU2-15</v>
      </c>
      <c r="E2508" s="37" t="s">
        <v>2918</v>
      </c>
      <c r="F2508" s="38">
        <f t="shared" si="46"/>
        <v>1</v>
      </c>
      <c r="G2508" s="39">
        <f>VLOOKUP(C2508,'[16]Estructuras de Acero y Concreto'!$C$1:$L$65536,7,0)</f>
        <v>2216.9383797534938</v>
      </c>
      <c r="H2508" s="46"/>
      <c r="I2508" s="41"/>
      <c r="J2508" s="42">
        <f>VLOOKUP(C2508,'[16]Estructuras de Acero y Concreto'!$C$1:$L$65536,10,0)</f>
        <v>7026.1017316017314</v>
      </c>
    </row>
    <row r="2509" spans="1:10" x14ac:dyDescent="0.25">
      <c r="A2509" s="26"/>
      <c r="B2509" s="34">
        <f t="shared" si="47"/>
        <v>485</v>
      </c>
      <c r="C2509" s="35" t="s">
        <v>2509</v>
      </c>
      <c r="D2509" s="35" t="str">
        <f>VLOOKUP(C2509,[15]Resumen!$C$1:$J$65536,8,0)</f>
        <v>1 Poste de concreto (15/800) de suspensión (3°) Tipo SU2-15</v>
      </c>
      <c r="E2509" s="37" t="s">
        <v>2918</v>
      </c>
      <c r="F2509" s="38">
        <f t="shared" si="46"/>
        <v>1</v>
      </c>
      <c r="G2509" s="39">
        <f>VLOOKUP(C2509,'[16]Estructuras de Acero y Concreto'!$C$1:$L$65536,7,0)</f>
        <v>2026.1213753605989</v>
      </c>
      <c r="H2509" s="46"/>
      <c r="I2509" s="41"/>
      <c r="J2509" s="42">
        <f>VLOOKUP(C2509,'[16]Estructuras de Acero y Concreto'!$C$1:$L$65536,10,0)</f>
        <v>3080</v>
      </c>
    </row>
    <row r="2510" spans="1:10" x14ac:dyDescent="0.25">
      <c r="A2510" s="26"/>
      <c r="B2510" s="34">
        <f t="shared" si="47"/>
        <v>486</v>
      </c>
      <c r="C2510" s="35" t="s">
        <v>2510</v>
      </c>
      <c r="D2510" s="35" t="str">
        <f>VLOOKUP(C2510,[15]Resumen!$C$1:$J$65536,8,0)</f>
        <v>2 Poste de concreto (15/600) de suspensión (30°) Tipo SU21-15</v>
      </c>
      <c r="E2510" s="37" t="s">
        <v>2918</v>
      </c>
      <c r="F2510" s="38">
        <f t="shared" si="46"/>
        <v>1</v>
      </c>
      <c r="G2510" s="39">
        <f>VLOOKUP(C2510,'[16]Estructuras de Acero y Concreto'!$C$1:$L$65536,7,0)</f>
        <v>1958.2637147549308</v>
      </c>
      <c r="H2510" s="46"/>
      <c r="I2510" s="41"/>
      <c r="J2510" s="42">
        <f>VLOOKUP(C2510,'[16]Estructuras de Acero y Concreto'!$C$1:$L$65536,10,0)</f>
        <v>5852</v>
      </c>
    </row>
    <row r="2511" spans="1:10" x14ac:dyDescent="0.25">
      <c r="A2511" s="26"/>
      <c r="B2511" s="34">
        <f t="shared" si="47"/>
        <v>487</v>
      </c>
      <c r="C2511" s="35" t="s">
        <v>2511</v>
      </c>
      <c r="D2511" s="35" t="str">
        <f>VLOOKUP(C2511,[15]Resumen!$C$1:$J$65536,8,0)</f>
        <v>2 Poste de concreto (15/400) de ángulo mayor (50°) Tipo AU22-15</v>
      </c>
      <c r="E2511" s="37" t="s">
        <v>2918</v>
      </c>
      <c r="F2511" s="38">
        <f t="shared" si="46"/>
        <v>1</v>
      </c>
      <c r="G2511" s="39">
        <f>VLOOKUP(C2511,'[16]Estructuras de Acero y Concreto'!$C$1:$L$65536,7,0)</f>
        <v>1890.4060541492624</v>
      </c>
      <c r="H2511" s="46"/>
      <c r="I2511" s="41"/>
      <c r="J2511" s="42">
        <f>VLOOKUP(C2511,'[16]Estructuras de Acero y Concreto'!$C$1:$L$65536,10,0)</f>
        <v>5544</v>
      </c>
    </row>
    <row r="2512" spans="1:10" x14ac:dyDescent="0.25">
      <c r="A2512" s="26"/>
      <c r="B2512" s="34">
        <f t="shared" si="47"/>
        <v>488</v>
      </c>
      <c r="C2512" s="35" t="s">
        <v>2512</v>
      </c>
      <c r="D2512" s="35" t="str">
        <f>VLOOKUP(C2512,[15]Resumen!$C$1:$J$65536,8,0)</f>
        <v>2 Poste de concreto (15/500) de retención y terminal (90°) Tipo RTU2-15</v>
      </c>
      <c r="E2512" s="37" t="s">
        <v>2918</v>
      </c>
      <c r="F2512" s="38">
        <f t="shared" si="46"/>
        <v>1</v>
      </c>
      <c r="G2512" s="39">
        <f>VLOOKUP(C2512,'[16]Estructuras de Acero y Concreto'!$C$1:$L$65536,7,0)</f>
        <v>1924.3348844520965</v>
      </c>
      <c r="H2512" s="46"/>
      <c r="I2512" s="41"/>
      <c r="J2512" s="42">
        <f>VLOOKUP(C2512,'[16]Estructuras de Acero y Concreto'!$C$1:$L$65536,10,0)</f>
        <v>5698</v>
      </c>
    </row>
    <row r="2513" spans="1:10" x14ac:dyDescent="0.25">
      <c r="A2513" s="26"/>
      <c r="B2513" s="34">
        <f t="shared" si="47"/>
        <v>489</v>
      </c>
      <c r="C2513" s="35" t="s">
        <v>2513</v>
      </c>
      <c r="D2513" s="35" t="str">
        <f>VLOOKUP(C2513,[15]Resumen!$C$1:$J$65536,8,0)</f>
        <v>1 Poste de concreto (16/400) de suspensión (3°) Tipo SUS1-16</v>
      </c>
      <c r="E2513" s="37" t="s">
        <v>2918</v>
      </c>
      <c r="F2513" s="38">
        <f t="shared" si="46"/>
        <v>1</v>
      </c>
      <c r="G2513" s="39">
        <f>VLOOKUP(C2513,'[16]Estructuras de Acero y Concreto'!$C$1:$L$65536,7,0)</f>
        <v>2026.1213753605989</v>
      </c>
      <c r="H2513" s="46"/>
      <c r="I2513" s="41"/>
      <c r="J2513" s="42">
        <f>VLOOKUP(C2513,'[16]Estructuras de Acero y Concreto'!$C$1:$L$65536,10,0)</f>
        <v>3080</v>
      </c>
    </row>
    <row r="2514" spans="1:10" x14ac:dyDescent="0.25">
      <c r="A2514" s="26"/>
      <c r="B2514" s="34">
        <f t="shared" si="47"/>
        <v>490</v>
      </c>
      <c r="C2514" s="35" t="s">
        <v>2514</v>
      </c>
      <c r="D2514" s="35" t="str">
        <f>VLOOKUP(C2514,[15]Resumen!$C$1:$J$65536,8,0)</f>
        <v>1 Poste de concreto (16/400) de suspensión (30°) Tipo SUS11-16</v>
      </c>
      <c r="E2514" s="37" t="s">
        <v>2918</v>
      </c>
      <c r="F2514" s="38">
        <f t="shared" si="46"/>
        <v>1</v>
      </c>
      <c r="G2514" s="39">
        <f>VLOOKUP(C2514,'[16]Estructuras de Acero y Concreto'!$C$1:$L$65536,7,0)</f>
        <v>2026.1213753605989</v>
      </c>
      <c r="H2514" s="46"/>
      <c r="I2514" s="41"/>
      <c r="J2514" s="42">
        <f>VLOOKUP(C2514,'[16]Estructuras de Acero y Concreto'!$C$1:$L$65536,10,0)</f>
        <v>3080</v>
      </c>
    </row>
    <row r="2515" spans="1:10" x14ac:dyDescent="0.25">
      <c r="A2515" s="26"/>
      <c r="B2515" s="34">
        <f t="shared" si="47"/>
        <v>491</v>
      </c>
      <c r="C2515" s="35" t="s">
        <v>2515</v>
      </c>
      <c r="D2515" s="35" t="str">
        <f>VLOOKUP(C2515,[15]Resumen!$C$1:$J$65536,8,0)</f>
        <v>1 Poste de concreto (16/400) de ángulo mayor (50°) Tipo AUS1-16</v>
      </c>
      <c r="E2515" s="37" t="s">
        <v>2918</v>
      </c>
      <c r="F2515" s="38">
        <f t="shared" si="46"/>
        <v>1</v>
      </c>
      <c r="G2515" s="39">
        <f>VLOOKUP(C2515,'[16]Estructuras de Acero y Concreto'!$C$1:$L$65536,7,0)</f>
        <v>2026.1213753605989</v>
      </c>
      <c r="H2515" s="46"/>
      <c r="I2515" s="41"/>
      <c r="J2515" s="42">
        <f>VLOOKUP(C2515,'[16]Estructuras de Acero y Concreto'!$C$1:$L$65536,10,0)</f>
        <v>3080</v>
      </c>
    </row>
    <row r="2516" spans="1:10" x14ac:dyDescent="0.25">
      <c r="A2516" s="26"/>
      <c r="B2516" s="34">
        <f t="shared" si="47"/>
        <v>492</v>
      </c>
      <c r="C2516" s="35" t="s">
        <v>2516</v>
      </c>
      <c r="D2516" s="35" t="str">
        <f>VLOOKUP(C2516,[15]Resumen!$C$1:$J$65536,8,0)</f>
        <v>1 Poste de concreto (16/400) de retención y terminal (90°) Tipo RTUS1-16</v>
      </c>
      <c r="E2516" s="37" t="s">
        <v>2918</v>
      </c>
      <c r="F2516" s="38">
        <f t="shared" si="46"/>
        <v>1</v>
      </c>
      <c r="G2516" s="39">
        <f>VLOOKUP(C2516,'[16]Estructuras de Acero y Concreto'!$C$1:$L$65536,7,0)</f>
        <v>2026.1213753605989</v>
      </c>
      <c r="H2516" s="46"/>
      <c r="I2516" s="41"/>
      <c r="J2516" s="42">
        <f>VLOOKUP(C2516,'[16]Estructuras de Acero y Concreto'!$C$1:$L$65536,10,0)</f>
        <v>3080</v>
      </c>
    </row>
    <row r="2517" spans="1:10" x14ac:dyDescent="0.25">
      <c r="A2517" s="26"/>
      <c r="B2517" s="34">
        <f t="shared" si="47"/>
        <v>493</v>
      </c>
      <c r="C2517" s="35" t="s">
        <v>2517</v>
      </c>
      <c r="D2517" s="35" t="str">
        <f>VLOOKUP(C2517,[15]Resumen!$C$1:$J$65536,8,0)</f>
        <v>1 Poste de concreto (16/400) de suspensión (3°) Tipo SUS1-16</v>
      </c>
      <c r="E2517" s="37" t="s">
        <v>2918</v>
      </c>
      <c r="F2517" s="38">
        <f t="shared" si="46"/>
        <v>1</v>
      </c>
      <c r="G2517" s="39">
        <f>VLOOKUP(C2517,'[16]Estructuras de Acero y Concreto'!$C$1:$L$65536,7,0)</f>
        <v>2026.1213753605989</v>
      </c>
      <c r="H2517" s="46"/>
      <c r="I2517" s="41"/>
      <c r="J2517" s="42">
        <f>VLOOKUP(C2517,'[16]Estructuras de Acero y Concreto'!$C$1:$L$65536,10,0)</f>
        <v>3080</v>
      </c>
    </row>
    <row r="2518" spans="1:10" x14ac:dyDescent="0.25">
      <c r="A2518" s="26"/>
      <c r="B2518" s="34">
        <f t="shared" si="47"/>
        <v>494</v>
      </c>
      <c r="C2518" s="35" t="s">
        <v>2518</v>
      </c>
      <c r="D2518" s="35" t="str">
        <f>VLOOKUP(C2518,[15]Resumen!$C$1:$J$65536,8,0)</f>
        <v>1 Poste de concreto (16/500) de suspensión (30°) Tipo SUS11-16</v>
      </c>
      <c r="E2518" s="37" t="s">
        <v>2918</v>
      </c>
      <c r="F2518" s="38">
        <f t="shared" si="46"/>
        <v>1</v>
      </c>
      <c r="G2518" s="39">
        <f>VLOOKUP(C2518,'[16]Estructuras de Acero y Concreto'!$C$1:$L$65536,7,0)</f>
        <v>2060.0502056634327</v>
      </c>
      <c r="H2518" s="46"/>
      <c r="I2518" s="41"/>
      <c r="J2518" s="42">
        <f>VLOOKUP(C2518,'[16]Estructuras de Acero y Concreto'!$C$1:$L$65536,10,0)</f>
        <v>3157</v>
      </c>
    </row>
    <row r="2519" spans="1:10" x14ac:dyDescent="0.25">
      <c r="A2519" s="26"/>
      <c r="B2519" s="34">
        <f t="shared" si="47"/>
        <v>495</v>
      </c>
      <c r="C2519" s="35" t="s">
        <v>2519</v>
      </c>
      <c r="D2519" s="35" t="str">
        <f>VLOOKUP(C2519,[15]Resumen!$C$1:$J$65536,8,0)</f>
        <v>1 Poste de concreto (16/400) de ángulo mayor (50°) Tipo AUS1-16</v>
      </c>
      <c r="E2519" s="37" t="s">
        <v>2918</v>
      </c>
      <c r="F2519" s="38">
        <f t="shared" si="46"/>
        <v>1</v>
      </c>
      <c r="G2519" s="39">
        <f>VLOOKUP(C2519,'[16]Estructuras de Acero y Concreto'!$C$1:$L$65536,7,0)</f>
        <v>2026.1213753605989</v>
      </c>
      <c r="H2519" s="46"/>
      <c r="I2519" s="41"/>
      <c r="J2519" s="42">
        <f>VLOOKUP(C2519,'[16]Estructuras de Acero y Concreto'!$C$1:$L$65536,10,0)</f>
        <v>3080</v>
      </c>
    </row>
    <row r="2520" spans="1:10" x14ac:dyDescent="0.25">
      <c r="A2520" s="26"/>
      <c r="B2520" s="34">
        <f t="shared" si="47"/>
        <v>496</v>
      </c>
      <c r="C2520" s="35" t="s">
        <v>2520</v>
      </c>
      <c r="D2520" s="35" t="str">
        <f>VLOOKUP(C2520,[15]Resumen!$C$1:$J$65536,8,0)</f>
        <v>1 Poste de concreto (16/500) de retención y terminal (90°) Tipo RTUS1-16</v>
      </c>
      <c r="E2520" s="37" t="s">
        <v>2918</v>
      </c>
      <c r="F2520" s="38">
        <f t="shared" si="46"/>
        <v>1</v>
      </c>
      <c r="G2520" s="39">
        <f>VLOOKUP(C2520,'[16]Estructuras de Acero y Concreto'!$C$1:$L$65536,7,0)</f>
        <v>2060.0502056634327</v>
      </c>
      <c r="H2520" s="46"/>
      <c r="I2520" s="41"/>
      <c r="J2520" s="42">
        <f>VLOOKUP(C2520,'[16]Estructuras de Acero y Concreto'!$C$1:$L$65536,10,0)</f>
        <v>3157</v>
      </c>
    </row>
    <row r="2521" spans="1:10" x14ac:dyDescent="0.25">
      <c r="A2521" s="26"/>
      <c r="B2521" s="34">
        <f t="shared" si="47"/>
        <v>497</v>
      </c>
      <c r="C2521" s="35" t="s">
        <v>2521</v>
      </c>
      <c r="D2521" s="35" t="str">
        <f>VLOOKUP(C2521,[15]Resumen!$C$1:$J$65536,8,0)</f>
        <v>1 Poste de concreto (16/400) de suspensión (3°) Tipo SUS1-16</v>
      </c>
      <c r="E2521" s="37" t="s">
        <v>2918</v>
      </c>
      <c r="F2521" s="38">
        <f t="shared" si="46"/>
        <v>1</v>
      </c>
      <c r="G2521" s="39">
        <f>VLOOKUP(C2521,'[16]Estructuras de Acero y Concreto'!$C$1:$L$65536,7,0)</f>
        <v>2026.1213753605989</v>
      </c>
      <c r="H2521" s="46"/>
      <c r="I2521" s="41"/>
      <c r="J2521" s="42">
        <f>VLOOKUP(C2521,'[16]Estructuras de Acero y Concreto'!$C$1:$L$65536,10,0)</f>
        <v>3080</v>
      </c>
    </row>
    <row r="2522" spans="1:10" x14ac:dyDescent="0.25">
      <c r="A2522" s="26"/>
      <c r="B2522" s="34">
        <f t="shared" si="47"/>
        <v>498</v>
      </c>
      <c r="C2522" s="35" t="s">
        <v>2522</v>
      </c>
      <c r="D2522" s="35" t="str">
        <f>VLOOKUP(C2522,[15]Resumen!$C$1:$J$65536,8,0)</f>
        <v>1 Poste de concreto (16/500) de suspensión (30°) Tipo SUS11-16</v>
      </c>
      <c r="E2522" s="37" t="s">
        <v>2918</v>
      </c>
      <c r="F2522" s="38">
        <f t="shared" si="46"/>
        <v>1</v>
      </c>
      <c r="G2522" s="39">
        <f>VLOOKUP(C2522,'[16]Estructuras de Acero y Concreto'!$C$1:$L$65536,7,0)</f>
        <v>2060.0502056634327</v>
      </c>
      <c r="H2522" s="46"/>
      <c r="I2522" s="41"/>
      <c r="J2522" s="42">
        <f>VLOOKUP(C2522,'[16]Estructuras de Acero y Concreto'!$C$1:$L$65536,10,0)</f>
        <v>3157</v>
      </c>
    </row>
    <row r="2523" spans="1:10" x14ac:dyDescent="0.25">
      <c r="A2523" s="26"/>
      <c r="B2523" s="34">
        <f t="shared" si="47"/>
        <v>499</v>
      </c>
      <c r="C2523" s="35" t="s">
        <v>2523</v>
      </c>
      <c r="D2523" s="35" t="str">
        <f>VLOOKUP(C2523,[15]Resumen!$C$1:$J$65536,8,0)</f>
        <v>1 Poste de concreto (16/500) de ángulo mayor (50°) Tipo AUS1-16</v>
      </c>
      <c r="E2523" s="37" t="s">
        <v>2918</v>
      </c>
      <c r="F2523" s="38">
        <f t="shared" si="46"/>
        <v>1</v>
      </c>
      <c r="G2523" s="39">
        <f>VLOOKUP(C2523,'[16]Estructuras de Acero y Concreto'!$C$1:$L$65536,7,0)</f>
        <v>2060.0502056634327</v>
      </c>
      <c r="H2523" s="46"/>
      <c r="I2523" s="41"/>
      <c r="J2523" s="42">
        <f>VLOOKUP(C2523,'[16]Estructuras de Acero y Concreto'!$C$1:$L$65536,10,0)</f>
        <v>3157</v>
      </c>
    </row>
    <row r="2524" spans="1:10" x14ac:dyDescent="0.25">
      <c r="A2524" s="26"/>
      <c r="B2524" s="34">
        <f t="shared" si="47"/>
        <v>500</v>
      </c>
      <c r="C2524" s="35" t="s">
        <v>2524</v>
      </c>
      <c r="D2524" s="35" t="str">
        <f>VLOOKUP(C2524,[15]Resumen!$C$1:$J$65536,8,0)</f>
        <v>1 Poste de concreto (16/600) de retención y terminal (90°) Tipo RTUS1-16</v>
      </c>
      <c r="E2524" s="37" t="s">
        <v>2918</v>
      </c>
      <c r="F2524" s="38">
        <f t="shared" si="46"/>
        <v>1</v>
      </c>
      <c r="G2524" s="39">
        <f>VLOOKUP(C2524,'[16]Estructuras de Acero y Concreto'!$C$1:$L$65536,7,0)</f>
        <v>2093.9790359662666</v>
      </c>
      <c r="H2524" s="46"/>
      <c r="I2524" s="41"/>
      <c r="J2524" s="42">
        <f>VLOOKUP(C2524,'[16]Estructuras de Acero y Concreto'!$C$1:$L$65536,10,0)</f>
        <v>3234</v>
      </c>
    </row>
    <row r="2525" spans="1:10" x14ac:dyDescent="0.25">
      <c r="A2525" s="26"/>
      <c r="B2525" s="34">
        <f t="shared" si="47"/>
        <v>501</v>
      </c>
      <c r="C2525" s="35" t="s">
        <v>2525</v>
      </c>
      <c r="D2525" s="35" t="str">
        <f>VLOOKUP(C2525,[15]Resumen!$C$1:$J$65536,8,0)</f>
        <v>1 Poste de concreto (16/500) de suspensión (3°) Tipo SUS1-16</v>
      </c>
      <c r="E2525" s="37" t="s">
        <v>2918</v>
      </c>
      <c r="F2525" s="38">
        <f t="shared" si="46"/>
        <v>1</v>
      </c>
      <c r="G2525" s="39">
        <f>VLOOKUP(C2525,'[16]Estructuras de Acero y Concreto'!$C$1:$L$65536,7,0)</f>
        <v>2060.0502056634327</v>
      </c>
      <c r="H2525" s="46"/>
      <c r="I2525" s="41"/>
      <c r="J2525" s="42">
        <f>VLOOKUP(C2525,'[16]Estructuras de Acero y Concreto'!$C$1:$L$65536,10,0)</f>
        <v>3157</v>
      </c>
    </row>
    <row r="2526" spans="1:10" x14ac:dyDescent="0.25">
      <c r="A2526" s="26"/>
      <c r="B2526" s="34">
        <f t="shared" si="47"/>
        <v>502</v>
      </c>
      <c r="C2526" s="35" t="s">
        <v>2526</v>
      </c>
      <c r="D2526" s="35" t="str">
        <f>VLOOKUP(C2526,[15]Resumen!$C$1:$J$65536,8,0)</f>
        <v>1 Poste de concreto (16/400) de suspensión (30°) Tipo SUS11-16</v>
      </c>
      <c r="E2526" s="37" t="s">
        <v>2918</v>
      </c>
      <c r="F2526" s="38">
        <f t="shared" si="46"/>
        <v>1</v>
      </c>
      <c r="G2526" s="39">
        <f>VLOOKUP(C2526,'[16]Estructuras de Acero y Concreto'!$C$1:$L$65536,7,0)</f>
        <v>2026.1213753605989</v>
      </c>
      <c r="H2526" s="46"/>
      <c r="I2526" s="41"/>
      <c r="J2526" s="42">
        <f>VLOOKUP(C2526,'[16]Estructuras de Acero y Concreto'!$C$1:$L$65536,10,0)</f>
        <v>3080</v>
      </c>
    </row>
    <row r="2527" spans="1:10" x14ac:dyDescent="0.25">
      <c r="A2527" s="26"/>
      <c r="B2527" s="34">
        <f t="shared" si="47"/>
        <v>503</v>
      </c>
      <c r="C2527" s="35" t="s">
        <v>2527</v>
      </c>
      <c r="D2527" s="35" t="str">
        <f>VLOOKUP(C2527,[15]Resumen!$C$1:$J$65536,8,0)</f>
        <v>1 Poste de concreto (16/400) de ángulo mayor (50°) Tipo AUS1-16</v>
      </c>
      <c r="E2527" s="37" t="s">
        <v>2918</v>
      </c>
      <c r="F2527" s="38">
        <f t="shared" si="46"/>
        <v>1</v>
      </c>
      <c r="G2527" s="39">
        <f>VLOOKUP(C2527,'[16]Estructuras de Acero y Concreto'!$C$1:$L$65536,7,0)</f>
        <v>2026.1213753605989</v>
      </c>
      <c r="H2527" s="46"/>
      <c r="I2527" s="41"/>
      <c r="J2527" s="42">
        <f>VLOOKUP(C2527,'[16]Estructuras de Acero y Concreto'!$C$1:$L$65536,10,0)</f>
        <v>3080</v>
      </c>
    </row>
    <row r="2528" spans="1:10" x14ac:dyDescent="0.25">
      <c r="A2528" s="26"/>
      <c r="B2528" s="34">
        <f t="shared" si="47"/>
        <v>504</v>
      </c>
      <c r="C2528" s="35" t="s">
        <v>2528</v>
      </c>
      <c r="D2528" s="35" t="str">
        <f>VLOOKUP(C2528,[15]Resumen!$C$1:$J$65536,8,0)</f>
        <v>1 Poste de concreto (16/600) de retención y terminal (90°) Tipo RTUS1-16</v>
      </c>
      <c r="E2528" s="37" t="s">
        <v>2918</v>
      </c>
      <c r="F2528" s="38">
        <f t="shared" si="46"/>
        <v>1</v>
      </c>
      <c r="G2528" s="39">
        <f>VLOOKUP(C2528,'[16]Estructuras de Acero y Concreto'!$C$1:$L$65536,7,0)</f>
        <v>2093.9790359662666</v>
      </c>
      <c r="H2528" s="46"/>
      <c r="I2528" s="41"/>
      <c r="J2528" s="42">
        <f>VLOOKUP(C2528,'[16]Estructuras de Acero y Concreto'!$C$1:$L$65536,10,0)</f>
        <v>3234</v>
      </c>
    </row>
    <row r="2529" spans="1:10" x14ac:dyDescent="0.25">
      <c r="A2529" s="26"/>
      <c r="B2529" s="34">
        <f t="shared" si="47"/>
        <v>505</v>
      </c>
      <c r="C2529" s="35" t="s">
        <v>2529</v>
      </c>
      <c r="D2529" s="35" t="str">
        <f>VLOOKUP(C2529,[15]Resumen!$C$1:$J$65536,8,0)</f>
        <v>1 Poste de concreto (16/500) de suspensión (3°) Tipo SUS1-16</v>
      </c>
      <c r="E2529" s="37" t="s">
        <v>2918</v>
      </c>
      <c r="F2529" s="38">
        <f t="shared" si="46"/>
        <v>1</v>
      </c>
      <c r="G2529" s="39">
        <f>VLOOKUP(C2529,'[16]Estructuras de Acero y Concreto'!$C$1:$L$65536,7,0)</f>
        <v>2060.0502056634327</v>
      </c>
      <c r="H2529" s="46"/>
      <c r="I2529" s="41"/>
      <c r="J2529" s="42">
        <f>VLOOKUP(C2529,'[16]Estructuras de Acero y Concreto'!$C$1:$L$65536,10,0)</f>
        <v>3157</v>
      </c>
    </row>
    <row r="2530" spans="1:10" x14ac:dyDescent="0.25">
      <c r="A2530" s="26"/>
      <c r="B2530" s="34">
        <f t="shared" si="47"/>
        <v>506</v>
      </c>
      <c r="C2530" s="35" t="s">
        <v>2530</v>
      </c>
      <c r="D2530" s="35" t="str">
        <f>VLOOKUP(C2530,[15]Resumen!$C$1:$J$65536,8,0)</f>
        <v>1 Poste de concreto (16/700) de suspensión (30°) Tipo SUS11-16</v>
      </c>
      <c r="E2530" s="37" t="s">
        <v>2918</v>
      </c>
      <c r="F2530" s="38">
        <f t="shared" si="46"/>
        <v>1</v>
      </c>
      <c r="G2530" s="39">
        <f>VLOOKUP(C2530,'[16]Estructuras de Acero y Concreto'!$C$1:$L$65536,7,0)</f>
        <v>2127.9078662691009</v>
      </c>
      <c r="H2530" s="46"/>
      <c r="I2530" s="41"/>
      <c r="J2530" s="42">
        <f>VLOOKUP(C2530,'[16]Estructuras de Acero y Concreto'!$C$1:$L$65536,10,0)</f>
        <v>3311</v>
      </c>
    </row>
    <row r="2531" spans="1:10" x14ac:dyDescent="0.25">
      <c r="A2531" s="26"/>
      <c r="B2531" s="34">
        <f t="shared" si="47"/>
        <v>507</v>
      </c>
      <c r="C2531" s="35" t="s">
        <v>2531</v>
      </c>
      <c r="D2531" s="35" t="str">
        <f>VLOOKUP(C2531,[15]Resumen!$C$1:$J$65536,8,0)</f>
        <v>1 Poste de concreto (16/600) de ángulo mayor (50°) Tipo AUS1-16</v>
      </c>
      <c r="E2531" s="37" t="s">
        <v>2918</v>
      </c>
      <c r="F2531" s="38">
        <f t="shared" si="46"/>
        <v>1</v>
      </c>
      <c r="G2531" s="39">
        <f>VLOOKUP(C2531,'[16]Estructuras de Acero y Concreto'!$C$1:$L$65536,7,0)</f>
        <v>2093.9790359662666</v>
      </c>
      <c r="H2531" s="46"/>
      <c r="I2531" s="41"/>
      <c r="J2531" s="42">
        <f>VLOOKUP(C2531,'[16]Estructuras de Acero y Concreto'!$C$1:$L$65536,10,0)</f>
        <v>3234</v>
      </c>
    </row>
    <row r="2532" spans="1:10" x14ac:dyDescent="0.25">
      <c r="A2532" s="26"/>
      <c r="B2532" s="34">
        <f t="shared" si="47"/>
        <v>508</v>
      </c>
      <c r="C2532" s="35" t="s">
        <v>2532</v>
      </c>
      <c r="D2532" s="35" t="str">
        <f>VLOOKUP(C2532,[15]Resumen!$C$1:$J$65536,8,0)</f>
        <v>1 Poste de concreto (16/600) de retención y terminal (90°) Tipo RTUS1-16</v>
      </c>
      <c r="E2532" s="37" t="s">
        <v>2918</v>
      </c>
      <c r="F2532" s="38">
        <f t="shared" si="46"/>
        <v>1</v>
      </c>
      <c r="G2532" s="39">
        <f>VLOOKUP(C2532,'[16]Estructuras de Acero y Concreto'!$C$1:$L$65536,7,0)</f>
        <v>2093.9790359662666</v>
      </c>
      <c r="H2532" s="46"/>
      <c r="I2532" s="41"/>
      <c r="J2532" s="42">
        <f>VLOOKUP(C2532,'[16]Estructuras de Acero y Concreto'!$C$1:$L$65536,10,0)</f>
        <v>3234</v>
      </c>
    </row>
    <row r="2533" spans="1:10" x14ac:dyDescent="0.25">
      <c r="A2533" s="26"/>
      <c r="B2533" s="34">
        <f t="shared" si="47"/>
        <v>509</v>
      </c>
      <c r="C2533" s="35" t="s">
        <v>2533</v>
      </c>
      <c r="D2533" s="35" t="str">
        <f>VLOOKUP(C2533,[15]Resumen!$C$1:$J$65536,8,0)</f>
        <v>1 Poste de concreto (16/400) de suspensión (3°) Tipo SUS2-16</v>
      </c>
      <c r="E2533" s="37" t="s">
        <v>2918</v>
      </c>
      <c r="F2533" s="38">
        <f t="shared" si="46"/>
        <v>1</v>
      </c>
      <c r="G2533" s="39">
        <f>VLOOKUP(C2533,'[16]Estructuras de Acero y Concreto'!$C$1:$L$65536,7,0)</f>
        <v>2026.1213753605989</v>
      </c>
      <c r="H2533" s="46"/>
      <c r="I2533" s="41"/>
      <c r="J2533" s="42">
        <f>VLOOKUP(C2533,'[16]Estructuras de Acero y Concreto'!$C$1:$L$65536,10,0)</f>
        <v>3080</v>
      </c>
    </row>
    <row r="2534" spans="1:10" x14ac:dyDescent="0.25">
      <c r="A2534" s="26"/>
      <c r="B2534" s="34">
        <f t="shared" si="47"/>
        <v>510</v>
      </c>
      <c r="C2534" s="35" t="s">
        <v>2534</v>
      </c>
      <c r="D2534" s="35" t="str">
        <f>VLOOKUP(C2534,[15]Resumen!$C$1:$J$65536,8,0)</f>
        <v>2 Poste de concreto (16/400) de suspensión (30°) Tipo SUS21-16</v>
      </c>
      <c r="E2534" s="37" t="s">
        <v>2918</v>
      </c>
      <c r="F2534" s="38">
        <f t="shared" si="46"/>
        <v>1</v>
      </c>
      <c r="G2534" s="39">
        <f>VLOOKUP(C2534,'[16]Estructuras de Acero y Concreto'!$C$1:$L$65536,7,0)</f>
        <v>2026.1213753605989</v>
      </c>
      <c r="H2534" s="46"/>
      <c r="I2534" s="41"/>
      <c r="J2534" s="42">
        <f>VLOOKUP(C2534,'[16]Estructuras de Acero y Concreto'!$C$1:$L$65536,10,0)</f>
        <v>6160</v>
      </c>
    </row>
    <row r="2535" spans="1:10" x14ac:dyDescent="0.25">
      <c r="A2535" s="26"/>
      <c r="B2535" s="34">
        <f t="shared" si="47"/>
        <v>511</v>
      </c>
      <c r="C2535" s="35" t="s">
        <v>2535</v>
      </c>
      <c r="D2535" s="35" t="str">
        <f>VLOOKUP(C2535,[15]Resumen!$C$1:$J$65536,8,0)</f>
        <v>2 Poste de concreto (16/400) de ángulo mayor (50°) Tipo AUS2-16</v>
      </c>
      <c r="E2535" s="37" t="s">
        <v>2918</v>
      </c>
      <c r="F2535" s="38">
        <f t="shared" si="46"/>
        <v>1</v>
      </c>
      <c r="G2535" s="39">
        <f>VLOOKUP(C2535,'[16]Estructuras de Acero y Concreto'!$C$1:$L$65536,7,0)</f>
        <v>2026.1213753605989</v>
      </c>
      <c r="H2535" s="46"/>
      <c r="I2535" s="41"/>
      <c r="J2535" s="42">
        <f>VLOOKUP(C2535,'[16]Estructuras de Acero y Concreto'!$C$1:$L$65536,10,0)</f>
        <v>6160</v>
      </c>
    </row>
    <row r="2536" spans="1:10" x14ac:dyDescent="0.25">
      <c r="A2536" s="26"/>
      <c r="B2536" s="34">
        <f t="shared" si="47"/>
        <v>512</v>
      </c>
      <c r="C2536" s="35" t="s">
        <v>2536</v>
      </c>
      <c r="D2536" s="35" t="str">
        <f>VLOOKUP(C2536,[15]Resumen!$C$1:$J$65536,8,0)</f>
        <v>2 Poste de concreto (16/400) de retención y terminal (90°) Tipo RTUS2-16</v>
      </c>
      <c r="E2536" s="37" t="s">
        <v>2918</v>
      </c>
      <c r="F2536" s="38">
        <f t="shared" si="46"/>
        <v>1</v>
      </c>
      <c r="G2536" s="39">
        <f>VLOOKUP(C2536,'[16]Estructuras de Acero y Concreto'!$C$1:$L$65536,7,0)</f>
        <v>2026.1213753605989</v>
      </c>
      <c r="H2536" s="46"/>
      <c r="I2536" s="41"/>
      <c r="J2536" s="42">
        <f>VLOOKUP(C2536,'[16]Estructuras de Acero y Concreto'!$C$1:$L$65536,10,0)</f>
        <v>6160</v>
      </c>
    </row>
    <row r="2537" spans="1:10" x14ac:dyDescent="0.25">
      <c r="A2537" s="26"/>
      <c r="B2537" s="34">
        <f t="shared" si="47"/>
        <v>513</v>
      </c>
      <c r="C2537" s="35" t="s">
        <v>2537</v>
      </c>
      <c r="D2537" s="35" t="str">
        <f>VLOOKUP(C2537,[15]Resumen!$C$1:$J$65536,8,0)</f>
        <v>1 Poste de concreto (16/500) de suspensión (3°) Tipo SUS2-16</v>
      </c>
      <c r="E2537" s="37" t="s">
        <v>2918</v>
      </c>
      <c r="F2537" s="38">
        <f t="shared" ref="F2537:F2596" si="48">IF(MID(C2537,1,2)="EA",0,1)</f>
        <v>1</v>
      </c>
      <c r="G2537" s="39">
        <f>VLOOKUP(C2537,'[16]Estructuras de Acero y Concreto'!$C$1:$L$65536,7,0)</f>
        <v>2060.0502056634327</v>
      </c>
      <c r="H2537" s="46"/>
      <c r="I2537" s="41"/>
      <c r="J2537" s="42">
        <f>VLOOKUP(C2537,'[16]Estructuras de Acero y Concreto'!$C$1:$L$65536,10,0)</f>
        <v>3157</v>
      </c>
    </row>
    <row r="2538" spans="1:10" x14ac:dyDescent="0.25">
      <c r="A2538" s="26"/>
      <c r="B2538" s="34">
        <f t="shared" si="47"/>
        <v>514</v>
      </c>
      <c r="C2538" s="35" t="s">
        <v>2538</v>
      </c>
      <c r="D2538" s="35" t="str">
        <f>VLOOKUP(C2538,[15]Resumen!$C$1:$J$65536,8,0)</f>
        <v>2 Poste de concreto (16/400) de suspensión (30°) Tipo SUS21-16</v>
      </c>
      <c r="E2538" s="37" t="s">
        <v>2918</v>
      </c>
      <c r="F2538" s="38">
        <f t="shared" si="48"/>
        <v>1</v>
      </c>
      <c r="G2538" s="39">
        <f>VLOOKUP(C2538,'[16]Estructuras de Acero y Concreto'!$C$1:$L$65536,7,0)</f>
        <v>2026.1213753605989</v>
      </c>
      <c r="H2538" s="46"/>
      <c r="I2538" s="41"/>
      <c r="J2538" s="42">
        <f>VLOOKUP(C2538,'[16]Estructuras de Acero y Concreto'!$C$1:$L$65536,10,0)</f>
        <v>6160</v>
      </c>
    </row>
    <row r="2539" spans="1:10" x14ac:dyDescent="0.25">
      <c r="A2539" s="26"/>
      <c r="B2539" s="34">
        <f t="shared" ref="B2539:B2596" si="49">1+B2538</f>
        <v>515</v>
      </c>
      <c r="C2539" s="35" t="s">
        <v>2539</v>
      </c>
      <c r="D2539" s="35" t="str">
        <f>VLOOKUP(C2539,[15]Resumen!$C$1:$J$65536,8,0)</f>
        <v>2 Poste de concreto (16/600) de ángulo mayor (50°) Tipo AUS2-16</v>
      </c>
      <c r="E2539" s="37" t="s">
        <v>2918</v>
      </c>
      <c r="F2539" s="38">
        <f t="shared" si="48"/>
        <v>1</v>
      </c>
      <c r="G2539" s="39">
        <f>VLOOKUP(C2539,'[16]Estructuras de Acero y Concreto'!$C$1:$L$65536,7,0)</f>
        <v>2093.9790359662666</v>
      </c>
      <c r="H2539" s="46"/>
      <c r="I2539" s="41"/>
      <c r="J2539" s="42">
        <f>VLOOKUP(C2539,'[16]Estructuras de Acero y Concreto'!$C$1:$L$65536,10,0)</f>
        <v>6468</v>
      </c>
    </row>
    <row r="2540" spans="1:10" x14ac:dyDescent="0.25">
      <c r="A2540" s="26"/>
      <c r="B2540" s="34">
        <f t="shared" si="49"/>
        <v>516</v>
      </c>
      <c r="C2540" s="35" t="s">
        <v>2540</v>
      </c>
      <c r="D2540" s="35" t="str">
        <f>VLOOKUP(C2540,[15]Resumen!$C$1:$J$65536,8,0)</f>
        <v>2 Poste de concreto (16/700) de retención y terminal (90°) Tipo RTUS2-16</v>
      </c>
      <c r="E2540" s="37" t="s">
        <v>2918</v>
      </c>
      <c r="F2540" s="38">
        <f t="shared" si="48"/>
        <v>1</v>
      </c>
      <c r="G2540" s="39">
        <f>VLOOKUP(C2540,'[16]Estructuras de Acero y Concreto'!$C$1:$L$65536,7,0)</f>
        <v>2127.9078662691009</v>
      </c>
      <c r="H2540" s="46"/>
      <c r="I2540" s="41"/>
      <c r="J2540" s="42">
        <f>VLOOKUP(C2540,'[16]Estructuras de Acero y Concreto'!$C$1:$L$65536,10,0)</f>
        <v>6622</v>
      </c>
    </row>
    <row r="2541" spans="1:10" x14ac:dyDescent="0.25">
      <c r="A2541" s="26"/>
      <c r="B2541" s="34">
        <f t="shared" si="49"/>
        <v>517</v>
      </c>
      <c r="C2541" s="35" t="s">
        <v>2541</v>
      </c>
      <c r="D2541" s="35" t="str">
        <f>VLOOKUP(C2541,[15]Resumen!$C$1:$J$65536,8,0)</f>
        <v>1 Poste de concreto (16/600) de suspensión (3°) Tipo SUS2-16</v>
      </c>
      <c r="E2541" s="37" t="s">
        <v>2918</v>
      </c>
      <c r="F2541" s="38">
        <f t="shared" si="48"/>
        <v>1</v>
      </c>
      <c r="G2541" s="39">
        <f>VLOOKUP(C2541,'[16]Estructuras de Acero y Concreto'!$C$1:$L$65536,7,0)</f>
        <v>2093.9790359662666</v>
      </c>
      <c r="H2541" s="46"/>
      <c r="I2541" s="41"/>
      <c r="J2541" s="42">
        <f>VLOOKUP(C2541,'[16]Estructuras de Acero y Concreto'!$C$1:$L$65536,10,0)</f>
        <v>3234</v>
      </c>
    </row>
    <row r="2542" spans="1:10" x14ac:dyDescent="0.25">
      <c r="A2542" s="26"/>
      <c r="B2542" s="34">
        <f t="shared" si="49"/>
        <v>518</v>
      </c>
      <c r="C2542" s="35" t="s">
        <v>2542</v>
      </c>
      <c r="D2542" s="35" t="str">
        <f>VLOOKUP(C2542,[15]Resumen!$C$1:$J$65536,8,0)</f>
        <v>2 Poste de concreto (16/600) de suspensión (30°) Tipo SUS21-16</v>
      </c>
      <c r="E2542" s="37" t="s">
        <v>2918</v>
      </c>
      <c r="F2542" s="38">
        <f t="shared" si="48"/>
        <v>1</v>
      </c>
      <c r="G2542" s="39">
        <f>VLOOKUP(C2542,'[16]Estructuras de Acero y Concreto'!$C$1:$L$65536,7,0)</f>
        <v>2093.9790359662666</v>
      </c>
      <c r="H2542" s="46"/>
      <c r="I2542" s="41"/>
      <c r="J2542" s="42">
        <f>VLOOKUP(C2542,'[16]Estructuras de Acero y Concreto'!$C$1:$L$65536,10,0)</f>
        <v>6468</v>
      </c>
    </row>
    <row r="2543" spans="1:10" x14ac:dyDescent="0.25">
      <c r="A2543" s="26"/>
      <c r="B2543" s="34">
        <f t="shared" si="49"/>
        <v>519</v>
      </c>
      <c r="C2543" s="35" t="s">
        <v>2543</v>
      </c>
      <c r="D2543" s="35" t="str">
        <f>VLOOKUP(C2543,[15]Resumen!$C$1:$J$65536,8,0)</f>
        <v>2 Poste de concreto (16/600) de ángulo mayor (50°) Tipo AUS2-16</v>
      </c>
      <c r="E2543" s="37" t="s">
        <v>2918</v>
      </c>
      <c r="F2543" s="38">
        <f t="shared" si="48"/>
        <v>1</v>
      </c>
      <c r="G2543" s="39">
        <f>VLOOKUP(C2543,'[16]Estructuras de Acero y Concreto'!$C$1:$L$65536,7,0)</f>
        <v>2093.9790359662666</v>
      </c>
      <c r="H2543" s="46"/>
      <c r="I2543" s="41"/>
      <c r="J2543" s="42">
        <f>VLOOKUP(C2543,'[16]Estructuras de Acero y Concreto'!$C$1:$L$65536,10,0)</f>
        <v>6468</v>
      </c>
    </row>
    <row r="2544" spans="1:10" x14ac:dyDescent="0.25">
      <c r="A2544" s="26"/>
      <c r="B2544" s="34">
        <f t="shared" si="49"/>
        <v>520</v>
      </c>
      <c r="C2544" s="35" t="s">
        <v>2544</v>
      </c>
      <c r="D2544" s="35" t="str">
        <f>VLOOKUP(C2544,[15]Resumen!$C$1:$J$65536,8,0)</f>
        <v>2 Poste de concreto (16/700) de retención y terminal (90°) Tipo RTUS2-16</v>
      </c>
      <c r="E2544" s="37" t="s">
        <v>2918</v>
      </c>
      <c r="F2544" s="38">
        <f t="shared" si="48"/>
        <v>1</v>
      </c>
      <c r="G2544" s="39">
        <f>VLOOKUP(C2544,'[16]Estructuras de Acero y Concreto'!$C$1:$L$65536,7,0)</f>
        <v>2127.9078662691009</v>
      </c>
      <c r="H2544" s="46"/>
      <c r="I2544" s="41"/>
      <c r="J2544" s="42">
        <f>VLOOKUP(C2544,'[16]Estructuras de Acero y Concreto'!$C$1:$L$65536,10,0)</f>
        <v>6622</v>
      </c>
    </row>
    <row r="2545" spans="1:10" x14ac:dyDescent="0.25">
      <c r="A2545" s="26"/>
      <c r="B2545" s="34">
        <f t="shared" si="49"/>
        <v>521</v>
      </c>
      <c r="C2545" s="35" t="s">
        <v>2545</v>
      </c>
      <c r="D2545" s="35" t="str">
        <f>VLOOKUP(C2545,[15]Resumen!$C$1:$J$65536,8,0)</f>
        <v>1 Poste de concreto (16/800) de suspensión (3°) Tipo SUS2-16</v>
      </c>
      <c r="E2545" s="37" t="s">
        <v>2918</v>
      </c>
      <c r="F2545" s="38">
        <f t="shared" si="48"/>
        <v>1</v>
      </c>
      <c r="G2545" s="39">
        <f>VLOOKUP(C2545,'[16]Estructuras de Acero y Concreto'!$C$1:$L$65536,7,0)</f>
        <v>2161.8366965719351</v>
      </c>
      <c r="H2545" s="46"/>
      <c r="I2545" s="41"/>
      <c r="J2545" s="42">
        <f>VLOOKUP(C2545,'[16]Estructuras de Acero y Concreto'!$C$1:$L$65536,10,0)</f>
        <v>3388</v>
      </c>
    </row>
    <row r="2546" spans="1:10" x14ac:dyDescent="0.25">
      <c r="A2546" s="26"/>
      <c r="B2546" s="34">
        <f t="shared" si="49"/>
        <v>522</v>
      </c>
      <c r="C2546" s="35" t="s">
        <v>2546</v>
      </c>
      <c r="D2546" s="35" t="str">
        <f>VLOOKUP(C2546,[15]Resumen!$C$1:$J$65536,8,0)</f>
        <v>2 Poste de concreto (16/700) de suspensión (30°) Tipo SUS21-16</v>
      </c>
      <c r="E2546" s="37" t="s">
        <v>2918</v>
      </c>
      <c r="F2546" s="38">
        <f t="shared" si="48"/>
        <v>1</v>
      </c>
      <c r="G2546" s="39">
        <f>VLOOKUP(C2546,'[16]Estructuras de Acero y Concreto'!$C$1:$L$65536,7,0)</f>
        <v>2127.9078662691009</v>
      </c>
      <c r="H2546" s="46"/>
      <c r="I2546" s="41"/>
      <c r="J2546" s="42">
        <f>VLOOKUP(C2546,'[16]Estructuras de Acero y Concreto'!$C$1:$L$65536,10,0)</f>
        <v>6622</v>
      </c>
    </row>
    <row r="2547" spans="1:10" x14ac:dyDescent="0.25">
      <c r="A2547" s="26"/>
      <c r="B2547" s="34">
        <f t="shared" si="49"/>
        <v>523</v>
      </c>
      <c r="C2547" s="35" t="s">
        <v>2547</v>
      </c>
      <c r="D2547" s="35" t="str">
        <f>VLOOKUP(C2547,[15]Resumen!$C$1:$J$65536,8,0)</f>
        <v>2 Poste de concreto (16/600) de ángulo mayor (50°) Tipo AUS2-16</v>
      </c>
      <c r="E2547" s="37" t="s">
        <v>2918</v>
      </c>
      <c r="F2547" s="38">
        <f t="shared" si="48"/>
        <v>1</v>
      </c>
      <c r="G2547" s="39">
        <f>VLOOKUP(C2547,'[16]Estructuras de Acero y Concreto'!$C$1:$L$65536,7,0)</f>
        <v>2093.9790359662666</v>
      </c>
      <c r="H2547" s="46"/>
      <c r="I2547" s="41"/>
      <c r="J2547" s="42">
        <f>VLOOKUP(C2547,'[16]Estructuras de Acero y Concreto'!$C$1:$L$65536,10,0)</f>
        <v>6468</v>
      </c>
    </row>
    <row r="2548" spans="1:10" x14ac:dyDescent="0.25">
      <c r="A2548" s="26"/>
      <c r="B2548" s="34">
        <f t="shared" si="49"/>
        <v>524</v>
      </c>
      <c r="C2548" s="35" t="s">
        <v>2548</v>
      </c>
      <c r="D2548" s="35" t="str">
        <f>VLOOKUP(C2548,[15]Resumen!$C$1:$J$65536,8,0)</f>
        <v>2 Poste de concreto (16/900) de retención y terminal (90°) Tipo RTUS2-16</v>
      </c>
      <c r="E2548" s="37" t="s">
        <v>2918</v>
      </c>
      <c r="F2548" s="38">
        <f t="shared" si="48"/>
        <v>1</v>
      </c>
      <c r="G2548" s="39">
        <f>VLOOKUP(C2548,'[16]Estructuras de Acero y Concreto'!$C$1:$L$65536,7,0)</f>
        <v>2195.765526874769</v>
      </c>
      <c r="H2548" s="46"/>
      <c r="I2548" s="41"/>
      <c r="J2548" s="42">
        <f>VLOOKUP(C2548,'[16]Estructuras de Acero y Concreto'!$C$1:$L$65536,10,0)</f>
        <v>6930</v>
      </c>
    </row>
    <row r="2549" spans="1:10" x14ac:dyDescent="0.25">
      <c r="A2549" s="26"/>
      <c r="B2549" s="34">
        <f t="shared" si="49"/>
        <v>525</v>
      </c>
      <c r="C2549" s="35" t="s">
        <v>2549</v>
      </c>
      <c r="D2549" s="35" t="str">
        <f>VLOOKUP(C2549,[15]Resumen!$C$1:$J$65536,8,0)</f>
        <v>1 Poste de concreto (16/900) de suspensión (3°) Tipo SUS2-16</v>
      </c>
      <c r="E2549" s="37" t="s">
        <v>2918</v>
      </c>
      <c r="F2549" s="38">
        <f t="shared" si="48"/>
        <v>1</v>
      </c>
      <c r="G2549" s="39">
        <f>VLOOKUP(C2549,'[16]Estructuras de Acero y Concreto'!$C$1:$L$65536,7,0)</f>
        <v>2195.765526874769</v>
      </c>
      <c r="H2549" s="46"/>
      <c r="I2549" s="41"/>
      <c r="J2549" s="42">
        <f>VLOOKUP(C2549,'[16]Estructuras de Acero y Concreto'!$C$1:$L$65536,10,0)</f>
        <v>3465</v>
      </c>
    </row>
    <row r="2550" spans="1:10" x14ac:dyDescent="0.25">
      <c r="A2550" s="26"/>
      <c r="B2550" s="34">
        <f t="shared" si="49"/>
        <v>526</v>
      </c>
      <c r="C2550" s="35" t="s">
        <v>2550</v>
      </c>
      <c r="D2550" s="35" t="str">
        <f>VLOOKUP(C2550,[15]Resumen!$C$1:$J$65536,8,0)</f>
        <v>2 Poste de concreto (16/800) de suspensión (30°) Tipo SUS21-16</v>
      </c>
      <c r="E2550" s="37" t="s">
        <v>2918</v>
      </c>
      <c r="F2550" s="38">
        <f t="shared" si="48"/>
        <v>1</v>
      </c>
      <c r="G2550" s="39">
        <f>VLOOKUP(C2550,'[16]Estructuras de Acero y Concreto'!$C$1:$L$65536,7,0)</f>
        <v>2161.8366965719351</v>
      </c>
      <c r="H2550" s="46"/>
      <c r="I2550" s="41"/>
      <c r="J2550" s="42">
        <f>VLOOKUP(C2550,'[16]Estructuras de Acero y Concreto'!$C$1:$L$65536,10,0)</f>
        <v>6776</v>
      </c>
    </row>
    <row r="2551" spans="1:10" x14ac:dyDescent="0.25">
      <c r="A2551" s="26"/>
      <c r="B2551" s="34">
        <f t="shared" si="49"/>
        <v>527</v>
      </c>
      <c r="C2551" s="35" t="s">
        <v>2551</v>
      </c>
      <c r="D2551" s="35" t="str">
        <f>VLOOKUP(C2551,[15]Resumen!$C$1:$J$65536,8,0)</f>
        <v>2 Poste de concreto (16/700) de ángulo mayor (50°) Tipo AUS2-16</v>
      </c>
      <c r="E2551" s="37" t="s">
        <v>2918</v>
      </c>
      <c r="F2551" s="38">
        <f t="shared" si="48"/>
        <v>1</v>
      </c>
      <c r="G2551" s="39">
        <f>VLOOKUP(C2551,'[16]Estructuras de Acero y Concreto'!$C$1:$L$65536,7,0)</f>
        <v>2127.9078662691009</v>
      </c>
      <c r="H2551" s="46"/>
      <c r="I2551" s="41"/>
      <c r="J2551" s="42">
        <f>VLOOKUP(C2551,'[16]Estructuras de Acero y Concreto'!$C$1:$L$65536,10,0)</f>
        <v>6622</v>
      </c>
    </row>
    <row r="2552" spans="1:10" x14ac:dyDescent="0.25">
      <c r="A2552" s="26"/>
      <c r="B2552" s="34">
        <f t="shared" si="49"/>
        <v>528</v>
      </c>
      <c r="C2552" s="35" t="s">
        <v>2552</v>
      </c>
      <c r="D2552" s="35" t="str">
        <f>VLOOKUP(C2552,[15]Resumen!$C$1:$J$65536,8,0)</f>
        <v>2 Poste de concreto (16/900) de retención y terminal (90°) Tipo RTUS2-16</v>
      </c>
      <c r="E2552" s="37" t="s">
        <v>2918</v>
      </c>
      <c r="F2552" s="38">
        <f t="shared" si="48"/>
        <v>1</v>
      </c>
      <c r="G2552" s="39">
        <f>VLOOKUP(C2552,'[16]Estructuras de Acero y Concreto'!$C$1:$L$65536,7,0)</f>
        <v>2195.765526874769</v>
      </c>
      <c r="H2552" s="46"/>
      <c r="I2552" s="41"/>
      <c r="J2552" s="42">
        <f>VLOOKUP(C2552,'[16]Estructuras de Acero y Concreto'!$C$1:$L$65536,10,0)</f>
        <v>6930</v>
      </c>
    </row>
    <row r="2553" spans="1:10" x14ac:dyDescent="0.25">
      <c r="A2553" s="26"/>
      <c r="B2553" s="34">
        <f t="shared" si="49"/>
        <v>529</v>
      </c>
      <c r="C2553" s="35" t="s">
        <v>2553</v>
      </c>
      <c r="D2553" s="35" t="str">
        <f>VLOOKUP(C2553,[15]Resumen!$C$1:$J$65536,8,0)</f>
        <v>1 Poste de concreto (16/300) de suspensión (3°) Tipo SUS1-16</v>
      </c>
      <c r="E2553" s="37" t="s">
        <v>2918</v>
      </c>
      <c r="F2553" s="38">
        <f t="shared" si="48"/>
        <v>1</v>
      </c>
      <c r="G2553" s="39">
        <f>VLOOKUP(C2553,'[16]Estructuras de Acero y Concreto'!$C$1:$L$65536,7,0)</f>
        <v>1992.1925450577646</v>
      </c>
      <c r="H2553" s="46"/>
      <c r="I2553" s="41"/>
      <c r="J2553" s="42">
        <f>VLOOKUP(C2553,'[16]Estructuras de Acero y Concreto'!$C$1:$L$65536,10,0)</f>
        <v>3003</v>
      </c>
    </row>
    <row r="2554" spans="1:10" x14ac:dyDescent="0.25">
      <c r="A2554" s="26"/>
      <c r="B2554" s="34">
        <f t="shared" si="49"/>
        <v>530</v>
      </c>
      <c r="C2554" s="35" t="s">
        <v>2554</v>
      </c>
      <c r="D2554" s="35" t="str">
        <f>VLOOKUP(C2554,[15]Resumen!$C$1:$J$65536,8,0)</f>
        <v>1 Poste de concreto (16/300) de suspensión (30°) Tipo SUS11-16</v>
      </c>
      <c r="E2554" s="37" t="s">
        <v>2918</v>
      </c>
      <c r="F2554" s="38">
        <f t="shared" si="48"/>
        <v>1</v>
      </c>
      <c r="G2554" s="39">
        <f>VLOOKUP(C2554,'[16]Estructuras de Acero y Concreto'!$C$1:$L$65536,7,0)</f>
        <v>1992.1925450577646</v>
      </c>
      <c r="H2554" s="46"/>
      <c r="I2554" s="41"/>
      <c r="J2554" s="42">
        <f>VLOOKUP(C2554,'[16]Estructuras de Acero y Concreto'!$C$1:$L$65536,10,0)</f>
        <v>3003</v>
      </c>
    </row>
    <row r="2555" spans="1:10" x14ac:dyDescent="0.25">
      <c r="A2555" s="26"/>
      <c r="B2555" s="34">
        <f t="shared" si="49"/>
        <v>531</v>
      </c>
      <c r="C2555" s="35" t="s">
        <v>2555</v>
      </c>
      <c r="D2555" s="35" t="str">
        <f>VLOOKUP(C2555,[15]Resumen!$C$1:$J$65536,8,0)</f>
        <v>1 Poste de concreto (16/400) de ángulo mayor (50°) Tipo AUS1-16</v>
      </c>
      <c r="E2555" s="37" t="s">
        <v>2918</v>
      </c>
      <c r="F2555" s="38">
        <f t="shared" si="48"/>
        <v>1</v>
      </c>
      <c r="G2555" s="39">
        <f>VLOOKUP(C2555,'[16]Estructuras de Acero y Concreto'!$C$1:$L$65536,7,0)</f>
        <v>2026.1213753605989</v>
      </c>
      <c r="H2555" s="46"/>
      <c r="I2555" s="41"/>
      <c r="J2555" s="42">
        <f>VLOOKUP(C2555,'[16]Estructuras de Acero y Concreto'!$C$1:$L$65536,10,0)</f>
        <v>3080</v>
      </c>
    </row>
    <row r="2556" spans="1:10" x14ac:dyDescent="0.25">
      <c r="A2556" s="26"/>
      <c r="B2556" s="34">
        <f t="shared" si="49"/>
        <v>532</v>
      </c>
      <c r="C2556" s="35" t="s">
        <v>2556</v>
      </c>
      <c r="D2556" s="35" t="str">
        <f>VLOOKUP(C2556,[15]Resumen!$C$1:$J$65536,8,0)</f>
        <v>1 Poste de concreto (16/300) de retención y terminal (90°) Tipo RTUS1-16</v>
      </c>
      <c r="E2556" s="37" t="s">
        <v>2918</v>
      </c>
      <c r="F2556" s="38">
        <f t="shared" si="48"/>
        <v>1</v>
      </c>
      <c r="G2556" s="39">
        <f>VLOOKUP(C2556,'[16]Estructuras de Acero y Concreto'!$C$1:$L$65536,7,0)</f>
        <v>1992.1925450577646</v>
      </c>
      <c r="H2556" s="46"/>
      <c r="I2556" s="41"/>
      <c r="J2556" s="42">
        <f>VLOOKUP(C2556,'[16]Estructuras de Acero y Concreto'!$C$1:$L$65536,10,0)</f>
        <v>3003</v>
      </c>
    </row>
    <row r="2557" spans="1:10" x14ac:dyDescent="0.25">
      <c r="A2557" s="26"/>
      <c r="B2557" s="34">
        <f t="shared" si="49"/>
        <v>533</v>
      </c>
      <c r="C2557" s="35" t="s">
        <v>2557</v>
      </c>
      <c r="D2557" s="35" t="str">
        <f>VLOOKUP(C2557,[15]Resumen!$C$1:$J$65536,8,0)</f>
        <v>1 Poste de concreto (16/300) de suspensión (3°) Tipo SUS1-16</v>
      </c>
      <c r="E2557" s="37" t="s">
        <v>2918</v>
      </c>
      <c r="F2557" s="38">
        <f t="shared" si="48"/>
        <v>1</v>
      </c>
      <c r="G2557" s="39">
        <f>VLOOKUP(C2557,'[16]Estructuras de Acero y Concreto'!$C$1:$L$65536,7,0)</f>
        <v>1992.1925450577646</v>
      </c>
      <c r="H2557" s="46"/>
      <c r="I2557" s="41"/>
      <c r="J2557" s="42">
        <f>VLOOKUP(C2557,'[16]Estructuras de Acero y Concreto'!$C$1:$L$65536,10,0)</f>
        <v>3003</v>
      </c>
    </row>
    <row r="2558" spans="1:10" x14ac:dyDescent="0.25">
      <c r="A2558" s="26"/>
      <c r="B2558" s="34">
        <f t="shared" si="49"/>
        <v>534</v>
      </c>
      <c r="C2558" s="35" t="s">
        <v>2558</v>
      </c>
      <c r="D2558" s="35" t="str">
        <f>VLOOKUP(C2558,[15]Resumen!$C$1:$J$65536,8,0)</f>
        <v>1 Poste de concreto (16/400) de suspensión (30°) Tipo SUS11-16</v>
      </c>
      <c r="E2558" s="37" t="s">
        <v>2918</v>
      </c>
      <c r="F2558" s="38">
        <f t="shared" si="48"/>
        <v>1</v>
      </c>
      <c r="G2558" s="39">
        <f>VLOOKUP(C2558,'[16]Estructuras de Acero y Concreto'!$C$1:$L$65536,7,0)</f>
        <v>2026.1213753605989</v>
      </c>
      <c r="H2558" s="46"/>
      <c r="I2558" s="41"/>
      <c r="J2558" s="42">
        <f>VLOOKUP(C2558,'[16]Estructuras de Acero y Concreto'!$C$1:$L$65536,10,0)</f>
        <v>3080</v>
      </c>
    </row>
    <row r="2559" spans="1:10" x14ac:dyDescent="0.25">
      <c r="A2559" s="26"/>
      <c r="B2559" s="34">
        <f t="shared" si="49"/>
        <v>535</v>
      </c>
      <c r="C2559" s="35" t="s">
        <v>2559</v>
      </c>
      <c r="D2559" s="35" t="str">
        <f>VLOOKUP(C2559,[15]Resumen!$C$1:$J$65536,8,0)</f>
        <v>1 Poste de concreto (16/400) de ángulo mayor (50°) Tipo AUS1-16</v>
      </c>
      <c r="E2559" s="37" t="s">
        <v>2918</v>
      </c>
      <c r="F2559" s="38">
        <f t="shared" si="48"/>
        <v>1</v>
      </c>
      <c r="G2559" s="39">
        <f>VLOOKUP(C2559,'[16]Estructuras de Acero y Concreto'!$C$1:$L$65536,7,0)</f>
        <v>2026.1213753605989</v>
      </c>
      <c r="H2559" s="46"/>
      <c r="I2559" s="41"/>
      <c r="J2559" s="42">
        <f>VLOOKUP(C2559,'[16]Estructuras de Acero y Concreto'!$C$1:$L$65536,10,0)</f>
        <v>3080</v>
      </c>
    </row>
    <row r="2560" spans="1:10" x14ac:dyDescent="0.25">
      <c r="A2560" s="26"/>
      <c r="B2560" s="34">
        <f t="shared" si="49"/>
        <v>536</v>
      </c>
      <c r="C2560" s="35" t="s">
        <v>2560</v>
      </c>
      <c r="D2560" s="35" t="str">
        <f>VLOOKUP(C2560,[15]Resumen!$C$1:$J$65536,8,0)</f>
        <v>1 Poste de concreto (16/500) de retención y terminal (90°) Tipo RTUS1-16</v>
      </c>
      <c r="E2560" s="37" t="s">
        <v>2918</v>
      </c>
      <c r="F2560" s="38">
        <f t="shared" si="48"/>
        <v>1</v>
      </c>
      <c r="G2560" s="39">
        <f>VLOOKUP(C2560,'[16]Estructuras de Acero y Concreto'!$C$1:$L$65536,7,0)</f>
        <v>2060.0502056634327</v>
      </c>
      <c r="H2560" s="46"/>
      <c r="I2560" s="41"/>
      <c r="J2560" s="42">
        <f>VLOOKUP(C2560,'[16]Estructuras de Acero y Concreto'!$C$1:$L$65536,10,0)</f>
        <v>3157</v>
      </c>
    </row>
    <row r="2561" spans="1:10" x14ac:dyDescent="0.25">
      <c r="A2561" s="26"/>
      <c r="B2561" s="34">
        <f t="shared" si="49"/>
        <v>537</v>
      </c>
      <c r="C2561" s="35" t="s">
        <v>2561</v>
      </c>
      <c r="D2561" s="35" t="str">
        <f>VLOOKUP(C2561,[15]Resumen!$C$1:$J$65536,8,0)</f>
        <v>1 Poste de concreto (16/300) de suspensión (3°) Tipo SUS1-16</v>
      </c>
      <c r="E2561" s="37" t="s">
        <v>2918</v>
      </c>
      <c r="F2561" s="38">
        <f t="shared" si="48"/>
        <v>1</v>
      </c>
      <c r="G2561" s="39">
        <f>VLOOKUP(C2561,'[16]Estructuras de Acero y Concreto'!$C$1:$L$65536,7,0)</f>
        <v>1992.1925450577646</v>
      </c>
      <c r="H2561" s="46"/>
      <c r="I2561" s="41"/>
      <c r="J2561" s="42">
        <f>VLOOKUP(C2561,'[16]Estructuras de Acero y Concreto'!$C$1:$L$65536,10,0)</f>
        <v>3003</v>
      </c>
    </row>
    <row r="2562" spans="1:10" x14ac:dyDescent="0.25">
      <c r="A2562" s="26"/>
      <c r="B2562" s="34">
        <f t="shared" si="49"/>
        <v>538</v>
      </c>
      <c r="C2562" s="35" t="s">
        <v>2562</v>
      </c>
      <c r="D2562" s="35" t="str">
        <f>VLOOKUP(C2562,[15]Resumen!$C$1:$J$65536,8,0)</f>
        <v>1 Poste de concreto (16/500) de suspensión (30°) Tipo SUS11-16</v>
      </c>
      <c r="E2562" s="37" t="s">
        <v>2918</v>
      </c>
      <c r="F2562" s="38">
        <f t="shared" si="48"/>
        <v>1</v>
      </c>
      <c r="G2562" s="39">
        <f>VLOOKUP(C2562,'[16]Estructuras de Acero y Concreto'!$C$1:$L$65536,7,0)</f>
        <v>2060.0502056634327</v>
      </c>
      <c r="H2562" s="46"/>
      <c r="I2562" s="41"/>
      <c r="J2562" s="42">
        <f>VLOOKUP(C2562,'[16]Estructuras de Acero y Concreto'!$C$1:$L$65536,10,0)</f>
        <v>3157</v>
      </c>
    </row>
    <row r="2563" spans="1:10" x14ac:dyDescent="0.25">
      <c r="A2563" s="26"/>
      <c r="B2563" s="34">
        <f t="shared" si="49"/>
        <v>539</v>
      </c>
      <c r="C2563" s="35" t="s">
        <v>2563</v>
      </c>
      <c r="D2563" s="35" t="str">
        <f>VLOOKUP(C2563,[15]Resumen!$C$1:$J$65536,8,0)</f>
        <v>1 Poste de concreto (16/500) de ángulo mayor (50°) Tipo AUS1-16</v>
      </c>
      <c r="E2563" s="37" t="s">
        <v>2918</v>
      </c>
      <c r="F2563" s="38">
        <f t="shared" si="48"/>
        <v>1</v>
      </c>
      <c r="G2563" s="39">
        <f>VLOOKUP(C2563,'[16]Estructuras de Acero y Concreto'!$C$1:$L$65536,7,0)</f>
        <v>2060.0502056634327</v>
      </c>
      <c r="H2563" s="46"/>
      <c r="I2563" s="41"/>
      <c r="J2563" s="42">
        <f>VLOOKUP(C2563,'[16]Estructuras de Acero y Concreto'!$C$1:$L$65536,10,0)</f>
        <v>3157</v>
      </c>
    </row>
    <row r="2564" spans="1:10" x14ac:dyDescent="0.25">
      <c r="A2564" s="26"/>
      <c r="B2564" s="34">
        <f t="shared" si="49"/>
        <v>540</v>
      </c>
      <c r="C2564" s="35" t="s">
        <v>2564</v>
      </c>
      <c r="D2564" s="35" t="str">
        <f>VLOOKUP(C2564,[15]Resumen!$C$1:$J$65536,8,0)</f>
        <v>1 Poste de concreto (16/600) de retención y terminal (90°) Tipo RTUS1-16</v>
      </c>
      <c r="E2564" s="37" t="s">
        <v>2918</v>
      </c>
      <c r="F2564" s="38">
        <f t="shared" si="48"/>
        <v>1</v>
      </c>
      <c r="G2564" s="39">
        <f>VLOOKUP(C2564,'[16]Estructuras de Acero y Concreto'!$C$1:$L$65536,7,0)</f>
        <v>2093.9790359662666</v>
      </c>
      <c r="H2564" s="46"/>
      <c r="I2564" s="41"/>
      <c r="J2564" s="42">
        <f>VLOOKUP(C2564,'[16]Estructuras de Acero y Concreto'!$C$1:$L$65536,10,0)</f>
        <v>3234</v>
      </c>
    </row>
    <row r="2565" spans="1:10" x14ac:dyDescent="0.25">
      <c r="A2565" s="26"/>
      <c r="B2565" s="34">
        <f t="shared" si="49"/>
        <v>541</v>
      </c>
      <c r="C2565" s="35" t="s">
        <v>2565</v>
      </c>
      <c r="D2565" s="35" t="str">
        <f>VLOOKUP(C2565,[15]Resumen!$C$1:$J$65536,8,0)</f>
        <v>1 Poste de concreto (16/300) de suspensión (3°) Tipo SUS1-16</v>
      </c>
      <c r="E2565" s="37" t="s">
        <v>2918</v>
      </c>
      <c r="F2565" s="38">
        <f t="shared" si="48"/>
        <v>1</v>
      </c>
      <c r="G2565" s="39">
        <f>VLOOKUP(C2565,'[16]Estructuras de Acero y Concreto'!$C$1:$L$65536,7,0)</f>
        <v>1992.1925450577646</v>
      </c>
      <c r="H2565" s="46"/>
      <c r="I2565" s="41"/>
      <c r="J2565" s="42">
        <f>VLOOKUP(C2565,'[16]Estructuras de Acero y Concreto'!$C$1:$L$65536,10,0)</f>
        <v>3003</v>
      </c>
    </row>
    <row r="2566" spans="1:10" x14ac:dyDescent="0.25">
      <c r="A2566" s="26"/>
      <c r="B2566" s="34">
        <f t="shared" si="49"/>
        <v>542</v>
      </c>
      <c r="C2566" s="35" t="s">
        <v>2566</v>
      </c>
      <c r="D2566" s="35" t="str">
        <f>VLOOKUP(C2566,[15]Resumen!$C$1:$J$65536,8,0)</f>
        <v>1 Poste de concreto (16/700) de suspensión (30°) Tipo SUS11-16</v>
      </c>
      <c r="E2566" s="37" t="s">
        <v>2918</v>
      </c>
      <c r="F2566" s="38">
        <f t="shared" si="48"/>
        <v>1</v>
      </c>
      <c r="G2566" s="39">
        <f>VLOOKUP(C2566,'[16]Estructuras de Acero y Concreto'!$C$1:$L$65536,7,0)</f>
        <v>2127.9078662691009</v>
      </c>
      <c r="H2566" s="46"/>
      <c r="I2566" s="41"/>
      <c r="J2566" s="42">
        <f>VLOOKUP(C2566,'[16]Estructuras de Acero y Concreto'!$C$1:$L$65536,10,0)</f>
        <v>3311</v>
      </c>
    </row>
    <row r="2567" spans="1:10" x14ac:dyDescent="0.25">
      <c r="A2567" s="26"/>
      <c r="B2567" s="34">
        <f t="shared" si="49"/>
        <v>543</v>
      </c>
      <c r="C2567" s="35" t="s">
        <v>2567</v>
      </c>
      <c r="D2567" s="35" t="str">
        <f>VLOOKUP(C2567,[15]Resumen!$C$1:$J$65536,8,0)</f>
        <v>1 Poste de concreto (16/900) de ángulo mayor (50°) Tipo AUS1-16</v>
      </c>
      <c r="E2567" s="37" t="s">
        <v>2918</v>
      </c>
      <c r="F2567" s="38">
        <f t="shared" si="48"/>
        <v>1</v>
      </c>
      <c r="G2567" s="39">
        <f>VLOOKUP(C2567,'[16]Estructuras de Acero y Concreto'!$C$1:$L$65536,7,0)</f>
        <v>2195.765526874769</v>
      </c>
      <c r="H2567" s="46"/>
      <c r="I2567" s="41"/>
      <c r="J2567" s="42">
        <f>VLOOKUP(C2567,'[16]Estructuras de Acero y Concreto'!$C$1:$L$65536,10,0)</f>
        <v>3465</v>
      </c>
    </row>
    <row r="2568" spans="1:10" x14ac:dyDescent="0.25">
      <c r="A2568" s="26"/>
      <c r="B2568" s="34">
        <f t="shared" si="49"/>
        <v>544</v>
      </c>
      <c r="C2568" s="35" t="s">
        <v>2568</v>
      </c>
      <c r="D2568" s="35" t="str">
        <f>VLOOKUP(C2568,[15]Resumen!$C$1:$J$65536,8,0)</f>
        <v>1 Poste de concreto (16/600) de retención y terminal (90°) Tipo RTUS1-16</v>
      </c>
      <c r="E2568" s="37" t="s">
        <v>2918</v>
      </c>
      <c r="F2568" s="38">
        <f t="shared" si="48"/>
        <v>1</v>
      </c>
      <c r="G2568" s="39">
        <f>VLOOKUP(C2568,'[16]Estructuras de Acero y Concreto'!$C$1:$L$65536,7,0)</f>
        <v>2093.9790359662666</v>
      </c>
      <c r="H2568" s="46"/>
      <c r="I2568" s="41"/>
      <c r="J2568" s="42">
        <f>VLOOKUP(C2568,'[16]Estructuras de Acero y Concreto'!$C$1:$L$65536,10,0)</f>
        <v>3234</v>
      </c>
    </row>
    <row r="2569" spans="1:10" x14ac:dyDescent="0.25">
      <c r="A2569" s="26"/>
      <c r="B2569" s="34">
        <f t="shared" si="49"/>
        <v>545</v>
      </c>
      <c r="C2569" s="35" t="s">
        <v>2569</v>
      </c>
      <c r="D2569" s="35" t="str">
        <f>VLOOKUP(C2569,[15]Resumen!$C$1:$J$65536,8,0)</f>
        <v>1 Poste de concreto (16/400) de suspensión (3°) Tipo SUS1-16</v>
      </c>
      <c r="E2569" s="37" t="s">
        <v>2918</v>
      </c>
      <c r="F2569" s="38">
        <f t="shared" si="48"/>
        <v>1</v>
      </c>
      <c r="G2569" s="39">
        <f>VLOOKUP(C2569,'[16]Estructuras de Acero y Concreto'!$C$1:$L$65536,7,0)</f>
        <v>2026.1213753605989</v>
      </c>
      <c r="H2569" s="46"/>
      <c r="I2569" s="41"/>
      <c r="J2569" s="42">
        <f>VLOOKUP(C2569,'[16]Estructuras de Acero y Concreto'!$C$1:$L$65536,10,0)</f>
        <v>3080</v>
      </c>
    </row>
    <row r="2570" spans="1:10" x14ac:dyDescent="0.25">
      <c r="A2570" s="26"/>
      <c r="B2570" s="34">
        <f t="shared" si="49"/>
        <v>546</v>
      </c>
      <c r="C2570" s="35" t="s">
        <v>2570</v>
      </c>
      <c r="D2570" s="35" t="str">
        <f>VLOOKUP(C2570,[15]Resumen!$C$1:$J$65536,8,0)</f>
        <v>1 Poste de concreto (16/500) de suspensión (30°) Tipo SUS11-16</v>
      </c>
      <c r="E2570" s="37" t="s">
        <v>2918</v>
      </c>
      <c r="F2570" s="38">
        <f t="shared" si="48"/>
        <v>1</v>
      </c>
      <c r="G2570" s="39">
        <f>VLOOKUP(C2570,'[16]Estructuras de Acero y Concreto'!$C$1:$L$65536,7,0)</f>
        <v>2060.0502056634327</v>
      </c>
      <c r="H2570" s="46"/>
      <c r="I2570" s="41"/>
      <c r="J2570" s="42">
        <f>VLOOKUP(C2570,'[16]Estructuras de Acero y Concreto'!$C$1:$L$65536,10,0)</f>
        <v>3157</v>
      </c>
    </row>
    <row r="2571" spans="1:10" x14ac:dyDescent="0.25">
      <c r="A2571" s="26"/>
      <c r="B2571" s="34">
        <f t="shared" si="49"/>
        <v>547</v>
      </c>
      <c r="C2571" s="35" t="s">
        <v>2571</v>
      </c>
      <c r="D2571" s="35" t="str">
        <f>VLOOKUP(C2571,[15]Resumen!$C$1:$J$65536,8,0)</f>
        <v>1 Poste de concreto (16/400) de ángulo mayor (50°) Tipo AUS1-16</v>
      </c>
      <c r="E2571" s="37" t="s">
        <v>2918</v>
      </c>
      <c r="F2571" s="38">
        <f t="shared" si="48"/>
        <v>1</v>
      </c>
      <c r="G2571" s="39">
        <f>VLOOKUP(C2571,'[16]Estructuras de Acero y Concreto'!$C$1:$L$65536,7,0)</f>
        <v>2026.1213753605989</v>
      </c>
      <c r="H2571" s="46"/>
      <c r="I2571" s="41"/>
      <c r="J2571" s="42">
        <f>VLOOKUP(C2571,'[16]Estructuras de Acero y Concreto'!$C$1:$L$65536,10,0)</f>
        <v>3080</v>
      </c>
    </row>
    <row r="2572" spans="1:10" x14ac:dyDescent="0.25">
      <c r="A2572" s="26"/>
      <c r="B2572" s="34">
        <f t="shared" si="49"/>
        <v>548</v>
      </c>
      <c r="C2572" s="35" t="s">
        <v>2572</v>
      </c>
      <c r="D2572" s="35" t="str">
        <f>VLOOKUP(C2572,[15]Resumen!$C$1:$J$65536,8,0)</f>
        <v>1 Poste de concreto (16/800) de retención y terminal (90°) Tipo RTUS1-16</v>
      </c>
      <c r="E2572" s="37" t="s">
        <v>2918</v>
      </c>
      <c r="F2572" s="38">
        <f t="shared" si="48"/>
        <v>1</v>
      </c>
      <c r="G2572" s="39">
        <f>VLOOKUP(C2572,'[16]Estructuras de Acero y Concreto'!$C$1:$L$65536,7,0)</f>
        <v>2161.8366965719351</v>
      </c>
      <c r="H2572" s="46"/>
      <c r="I2572" s="41"/>
      <c r="J2572" s="42">
        <f>VLOOKUP(C2572,'[16]Estructuras de Acero y Concreto'!$C$1:$L$65536,10,0)</f>
        <v>3388</v>
      </c>
    </row>
    <row r="2573" spans="1:10" x14ac:dyDescent="0.25">
      <c r="A2573" s="26"/>
      <c r="B2573" s="34">
        <f t="shared" si="49"/>
        <v>549</v>
      </c>
      <c r="C2573" s="35" t="s">
        <v>2573</v>
      </c>
      <c r="D2573" s="35" t="str">
        <f>VLOOKUP(C2573,[15]Resumen!$C$1:$J$65536,8,0)</f>
        <v>1 Poste de concreto (16/400) de suspensión (3°) Tipo SUS1-16</v>
      </c>
      <c r="E2573" s="37" t="s">
        <v>2918</v>
      </c>
      <c r="F2573" s="38">
        <f t="shared" si="48"/>
        <v>1</v>
      </c>
      <c r="G2573" s="39">
        <f>VLOOKUP(C2573,'[16]Estructuras de Acero y Concreto'!$C$1:$L$65536,7,0)</f>
        <v>2026.1213753605989</v>
      </c>
      <c r="H2573" s="46"/>
      <c r="I2573" s="41"/>
      <c r="J2573" s="42">
        <f>VLOOKUP(C2573,'[16]Estructuras de Acero y Concreto'!$C$1:$L$65536,10,0)</f>
        <v>3080</v>
      </c>
    </row>
    <row r="2574" spans="1:10" x14ac:dyDescent="0.25">
      <c r="A2574" s="26"/>
      <c r="B2574" s="34">
        <f t="shared" si="49"/>
        <v>550</v>
      </c>
      <c r="C2574" s="35" t="s">
        <v>2574</v>
      </c>
      <c r="D2574" s="35" t="str">
        <f>VLOOKUP(C2574,[15]Resumen!$C$1:$J$65536,8,0)</f>
        <v>1 Poste de concreto (16/800) de suspensión (30°) Tipo SUS11-16</v>
      </c>
      <c r="E2574" s="37" t="s">
        <v>2918</v>
      </c>
      <c r="F2574" s="38">
        <f t="shared" si="48"/>
        <v>1</v>
      </c>
      <c r="G2574" s="39">
        <f>VLOOKUP(C2574,'[16]Estructuras de Acero y Concreto'!$C$1:$L$65536,7,0)</f>
        <v>2161.8366965719351</v>
      </c>
      <c r="H2574" s="46"/>
      <c r="I2574" s="41"/>
      <c r="J2574" s="42">
        <f>VLOOKUP(C2574,'[16]Estructuras de Acero y Concreto'!$C$1:$L$65536,10,0)</f>
        <v>3388</v>
      </c>
    </row>
    <row r="2575" spans="1:10" x14ac:dyDescent="0.25">
      <c r="A2575" s="26"/>
      <c r="B2575" s="34">
        <f t="shared" si="49"/>
        <v>551</v>
      </c>
      <c r="C2575" s="35" t="s">
        <v>2575</v>
      </c>
      <c r="D2575" s="35" t="str">
        <f>VLOOKUP(C2575,[15]Resumen!$C$1:$J$65536,8,0)</f>
        <v>1 Poste de concreto (16/800) de ángulo mayor (50°) Tipo AUS1-16</v>
      </c>
      <c r="E2575" s="37" t="s">
        <v>2918</v>
      </c>
      <c r="F2575" s="38">
        <f t="shared" si="48"/>
        <v>1</v>
      </c>
      <c r="G2575" s="39">
        <f>VLOOKUP(C2575,'[16]Estructuras de Acero y Concreto'!$C$1:$L$65536,7,0)</f>
        <v>2161.8366965719351</v>
      </c>
      <c r="H2575" s="46"/>
      <c r="I2575" s="41"/>
      <c r="J2575" s="42">
        <f>VLOOKUP(C2575,'[16]Estructuras de Acero y Concreto'!$C$1:$L$65536,10,0)</f>
        <v>3388</v>
      </c>
    </row>
    <row r="2576" spans="1:10" x14ac:dyDescent="0.25">
      <c r="A2576" s="26"/>
      <c r="B2576" s="34">
        <f t="shared" si="49"/>
        <v>552</v>
      </c>
      <c r="C2576" s="35" t="s">
        <v>2576</v>
      </c>
      <c r="D2576" s="35" t="str">
        <f>VLOOKUP(C2576,[15]Resumen!$C$1:$J$65536,8,0)</f>
        <v>1 Poste de concreto (16/800) de retención y terminal (90°) Tipo RTUS1-16</v>
      </c>
      <c r="E2576" s="37" t="s">
        <v>2918</v>
      </c>
      <c r="F2576" s="38">
        <f t="shared" si="48"/>
        <v>1</v>
      </c>
      <c r="G2576" s="39">
        <f>VLOOKUP(C2576,'[16]Estructuras de Acero y Concreto'!$C$1:$L$65536,7,0)</f>
        <v>2161.8366965719351</v>
      </c>
      <c r="H2576" s="46"/>
      <c r="I2576" s="41"/>
      <c r="J2576" s="42">
        <f>VLOOKUP(C2576,'[16]Estructuras de Acero y Concreto'!$C$1:$L$65536,10,0)</f>
        <v>3388</v>
      </c>
    </row>
    <row r="2577" spans="1:10" x14ac:dyDescent="0.25">
      <c r="A2577" s="26"/>
      <c r="B2577" s="34">
        <f t="shared" si="49"/>
        <v>553</v>
      </c>
      <c r="C2577" s="35" t="s">
        <v>2577</v>
      </c>
      <c r="D2577" s="35" t="str">
        <f>VLOOKUP(C2577,[15]Resumen!$C$1:$J$65536,8,0)</f>
        <v>1 Poste de concreto (16/300) de suspensión (3°) Tipo SUS2-16</v>
      </c>
      <c r="E2577" s="37" t="s">
        <v>2918</v>
      </c>
      <c r="F2577" s="38">
        <f t="shared" si="48"/>
        <v>1</v>
      </c>
      <c r="G2577" s="39">
        <f>VLOOKUP(C2577,'[16]Estructuras de Acero y Concreto'!$C$1:$L$65536,7,0)</f>
        <v>1992.1925450577646</v>
      </c>
      <c r="H2577" s="46"/>
      <c r="I2577" s="41"/>
      <c r="J2577" s="42">
        <f>VLOOKUP(C2577,'[16]Estructuras de Acero y Concreto'!$C$1:$L$65536,10,0)</f>
        <v>3003</v>
      </c>
    </row>
    <row r="2578" spans="1:10" x14ac:dyDescent="0.25">
      <c r="A2578" s="26"/>
      <c r="B2578" s="34">
        <f t="shared" si="49"/>
        <v>554</v>
      </c>
      <c r="C2578" s="35" t="s">
        <v>2578</v>
      </c>
      <c r="D2578" s="35" t="str">
        <f>VLOOKUP(C2578,[15]Resumen!$C$1:$J$65536,8,0)</f>
        <v>2 Poste de concreto (16/300) de suspensión (30°) Tipo SUS21-16</v>
      </c>
      <c r="E2578" s="37" t="s">
        <v>2918</v>
      </c>
      <c r="F2578" s="38">
        <f t="shared" si="48"/>
        <v>1</v>
      </c>
      <c r="G2578" s="39">
        <f>VLOOKUP(C2578,'[16]Estructuras de Acero y Concreto'!$C$1:$L$65536,7,0)</f>
        <v>1992.1925450577646</v>
      </c>
      <c r="H2578" s="46"/>
      <c r="I2578" s="41"/>
      <c r="J2578" s="42">
        <f>VLOOKUP(C2578,'[16]Estructuras de Acero y Concreto'!$C$1:$L$65536,10,0)</f>
        <v>6006</v>
      </c>
    </row>
    <row r="2579" spans="1:10" x14ac:dyDescent="0.25">
      <c r="A2579" s="26"/>
      <c r="B2579" s="34">
        <f t="shared" si="49"/>
        <v>555</v>
      </c>
      <c r="C2579" s="35" t="s">
        <v>2579</v>
      </c>
      <c r="D2579" s="35" t="str">
        <f>VLOOKUP(C2579,[15]Resumen!$C$1:$J$65536,8,0)</f>
        <v>2 Poste de concreto (16/300) de ángulo mayor (50°) Tipo AUS2-16</v>
      </c>
      <c r="E2579" s="37" t="s">
        <v>2918</v>
      </c>
      <c r="F2579" s="38">
        <f t="shared" si="48"/>
        <v>1</v>
      </c>
      <c r="G2579" s="39">
        <f>VLOOKUP(C2579,'[16]Estructuras de Acero y Concreto'!$C$1:$L$65536,7,0)</f>
        <v>1992.1925450577646</v>
      </c>
      <c r="H2579" s="46"/>
      <c r="I2579" s="41"/>
      <c r="J2579" s="42">
        <f>VLOOKUP(C2579,'[16]Estructuras de Acero y Concreto'!$C$1:$L$65536,10,0)</f>
        <v>6006</v>
      </c>
    </row>
    <row r="2580" spans="1:10" x14ac:dyDescent="0.25">
      <c r="A2580" s="26"/>
      <c r="B2580" s="34">
        <f t="shared" si="49"/>
        <v>556</v>
      </c>
      <c r="C2580" s="35" t="s">
        <v>2580</v>
      </c>
      <c r="D2580" s="35" t="str">
        <f>VLOOKUP(C2580,[15]Resumen!$C$1:$J$65536,8,0)</f>
        <v>2 Poste de concreto (16/300) de retención y terminal (90°) Tipo RTUS2-16</v>
      </c>
      <c r="E2580" s="37" t="s">
        <v>2918</v>
      </c>
      <c r="F2580" s="38">
        <f t="shared" si="48"/>
        <v>1</v>
      </c>
      <c r="G2580" s="39">
        <f>VLOOKUP(C2580,'[16]Estructuras de Acero y Concreto'!$C$1:$L$65536,7,0)</f>
        <v>1992.1925450577646</v>
      </c>
      <c r="H2580" s="46"/>
      <c r="I2580" s="41"/>
      <c r="J2580" s="42">
        <f>VLOOKUP(C2580,'[16]Estructuras de Acero y Concreto'!$C$1:$L$65536,10,0)</f>
        <v>6006</v>
      </c>
    </row>
    <row r="2581" spans="1:10" x14ac:dyDescent="0.25">
      <c r="A2581" s="26"/>
      <c r="B2581" s="34">
        <f t="shared" si="49"/>
        <v>557</v>
      </c>
      <c r="C2581" s="35" t="s">
        <v>2581</v>
      </c>
      <c r="D2581" s="35" t="str">
        <f>VLOOKUP(C2581,[15]Resumen!$C$1:$J$65536,8,0)</f>
        <v>1 Poste de concreto (16/400) de suspensión (3°) Tipo SUS2-16</v>
      </c>
      <c r="E2581" s="37" t="s">
        <v>2918</v>
      </c>
      <c r="F2581" s="38">
        <f t="shared" si="48"/>
        <v>1</v>
      </c>
      <c r="G2581" s="39">
        <f>VLOOKUP(C2581,'[16]Estructuras de Acero y Concreto'!$C$1:$L$65536,7,0)</f>
        <v>2026.1213753605989</v>
      </c>
      <c r="H2581" s="46"/>
      <c r="I2581" s="41"/>
      <c r="J2581" s="42">
        <f>VLOOKUP(C2581,'[16]Estructuras de Acero y Concreto'!$C$1:$L$65536,10,0)</f>
        <v>3080</v>
      </c>
    </row>
    <row r="2582" spans="1:10" x14ac:dyDescent="0.25">
      <c r="A2582" s="26"/>
      <c r="B2582" s="34">
        <f t="shared" si="49"/>
        <v>558</v>
      </c>
      <c r="C2582" s="35" t="s">
        <v>2582</v>
      </c>
      <c r="D2582" s="35" t="str">
        <f>VLOOKUP(C2582,[15]Resumen!$C$1:$J$65536,8,0)</f>
        <v>2 Poste de concreto (16/400) de suspensión (30°) Tipo SUS21-16</v>
      </c>
      <c r="E2582" s="37" t="s">
        <v>2918</v>
      </c>
      <c r="F2582" s="38">
        <f t="shared" si="48"/>
        <v>1</v>
      </c>
      <c r="G2582" s="39">
        <f>VLOOKUP(C2582,'[16]Estructuras de Acero y Concreto'!$C$1:$L$65536,7,0)</f>
        <v>2026.1213753605989</v>
      </c>
      <c r="H2582" s="46"/>
      <c r="I2582" s="41"/>
      <c r="J2582" s="42">
        <f>VLOOKUP(C2582,'[16]Estructuras de Acero y Concreto'!$C$1:$L$65536,10,0)</f>
        <v>6160</v>
      </c>
    </row>
    <row r="2583" spans="1:10" x14ac:dyDescent="0.25">
      <c r="A2583" s="26"/>
      <c r="B2583" s="34">
        <f t="shared" si="49"/>
        <v>559</v>
      </c>
      <c r="C2583" s="35" t="s">
        <v>2583</v>
      </c>
      <c r="D2583" s="35" t="str">
        <f>VLOOKUP(C2583,[15]Resumen!$C$1:$J$65536,8,0)</f>
        <v>2 Poste de concreto (16/600) de ángulo mayor (50°) Tipo AUS2-16</v>
      </c>
      <c r="E2583" s="37" t="s">
        <v>2918</v>
      </c>
      <c r="F2583" s="38">
        <f t="shared" si="48"/>
        <v>1</v>
      </c>
      <c r="G2583" s="39">
        <f>VLOOKUP(C2583,'[16]Estructuras de Acero y Concreto'!$C$1:$L$65536,7,0)</f>
        <v>2093.9790359662666</v>
      </c>
      <c r="H2583" s="46"/>
      <c r="I2583" s="41"/>
      <c r="J2583" s="42">
        <f>VLOOKUP(C2583,'[16]Estructuras de Acero y Concreto'!$C$1:$L$65536,10,0)</f>
        <v>6468</v>
      </c>
    </row>
    <row r="2584" spans="1:10" x14ac:dyDescent="0.25">
      <c r="A2584" s="26"/>
      <c r="B2584" s="34">
        <f t="shared" si="49"/>
        <v>560</v>
      </c>
      <c r="C2584" s="35" t="s">
        <v>2584</v>
      </c>
      <c r="D2584" s="35" t="str">
        <f>VLOOKUP(C2584,[15]Resumen!$C$1:$J$65536,8,0)</f>
        <v>2 Poste de concreto (16/600) de retención y terminal (90°) Tipo RTUS2-16</v>
      </c>
      <c r="E2584" s="37" t="s">
        <v>2918</v>
      </c>
      <c r="F2584" s="38">
        <f t="shared" si="48"/>
        <v>1</v>
      </c>
      <c r="G2584" s="39">
        <f>VLOOKUP(C2584,'[16]Estructuras de Acero y Concreto'!$C$1:$L$65536,7,0)</f>
        <v>2093.9790359662666</v>
      </c>
      <c r="H2584" s="46"/>
      <c r="I2584" s="41"/>
      <c r="J2584" s="42">
        <f>VLOOKUP(C2584,'[16]Estructuras de Acero y Concreto'!$C$1:$L$65536,10,0)</f>
        <v>6468</v>
      </c>
    </row>
    <row r="2585" spans="1:10" x14ac:dyDescent="0.25">
      <c r="A2585" s="26"/>
      <c r="B2585" s="34">
        <f t="shared" si="49"/>
        <v>561</v>
      </c>
      <c r="C2585" s="35" t="s">
        <v>2585</v>
      </c>
      <c r="D2585" s="35" t="str">
        <f>VLOOKUP(C2585,[15]Resumen!$C$1:$J$65536,8,0)</f>
        <v>1 Poste de concreto (16/500) de suspensión (3°) Tipo SUS2-16</v>
      </c>
      <c r="E2585" s="37" t="s">
        <v>2918</v>
      </c>
      <c r="F2585" s="38">
        <f t="shared" si="48"/>
        <v>1</v>
      </c>
      <c r="G2585" s="39">
        <f>VLOOKUP(C2585,'[16]Estructuras de Acero y Concreto'!$C$1:$L$65536,7,0)</f>
        <v>2060.0502056634327</v>
      </c>
      <c r="H2585" s="46"/>
      <c r="I2585" s="41"/>
      <c r="J2585" s="42">
        <f>VLOOKUP(C2585,'[16]Estructuras de Acero y Concreto'!$C$1:$L$65536,10,0)</f>
        <v>3157</v>
      </c>
    </row>
    <row r="2586" spans="1:10" x14ac:dyDescent="0.25">
      <c r="A2586" s="26"/>
      <c r="B2586" s="34">
        <f t="shared" si="49"/>
        <v>562</v>
      </c>
      <c r="C2586" s="35" t="s">
        <v>2586</v>
      </c>
      <c r="D2586" s="35" t="str">
        <f>VLOOKUP(C2586,[15]Resumen!$C$1:$J$65536,8,0)</f>
        <v>2 Poste de concreto (16/500) de suspensión (30°) Tipo SUS21-16</v>
      </c>
      <c r="E2586" s="37" t="s">
        <v>2918</v>
      </c>
      <c r="F2586" s="38">
        <f t="shared" si="48"/>
        <v>1</v>
      </c>
      <c r="G2586" s="39">
        <f>VLOOKUP(C2586,'[16]Estructuras de Acero y Concreto'!$C$1:$L$65536,7,0)</f>
        <v>2060.0502056634327</v>
      </c>
      <c r="H2586" s="46"/>
      <c r="I2586" s="41"/>
      <c r="J2586" s="42">
        <f>VLOOKUP(C2586,'[16]Estructuras de Acero y Concreto'!$C$1:$L$65536,10,0)</f>
        <v>6314</v>
      </c>
    </row>
    <row r="2587" spans="1:10" x14ac:dyDescent="0.25">
      <c r="A2587" s="26"/>
      <c r="B2587" s="34">
        <f t="shared" si="49"/>
        <v>563</v>
      </c>
      <c r="C2587" s="35" t="s">
        <v>2587</v>
      </c>
      <c r="D2587" s="35" t="str">
        <f>VLOOKUP(C2587,[15]Resumen!$C$1:$J$65536,8,0)</f>
        <v>2 Poste de concreto (16/600) de ángulo mayor (50°) Tipo AUS2-16</v>
      </c>
      <c r="E2587" s="37" t="s">
        <v>2918</v>
      </c>
      <c r="F2587" s="38">
        <f t="shared" si="48"/>
        <v>1</v>
      </c>
      <c r="G2587" s="39">
        <f>VLOOKUP(C2587,'[16]Estructuras de Acero y Concreto'!$C$1:$L$65536,7,0)</f>
        <v>2093.9790359662666</v>
      </c>
      <c r="H2587" s="46"/>
      <c r="I2587" s="41"/>
      <c r="J2587" s="42">
        <f>VLOOKUP(C2587,'[16]Estructuras de Acero y Concreto'!$C$1:$L$65536,10,0)</f>
        <v>6468</v>
      </c>
    </row>
    <row r="2588" spans="1:10" x14ac:dyDescent="0.25">
      <c r="A2588" s="26"/>
      <c r="B2588" s="34">
        <f t="shared" si="49"/>
        <v>564</v>
      </c>
      <c r="C2588" s="35" t="s">
        <v>2588</v>
      </c>
      <c r="D2588" s="35" t="str">
        <f>VLOOKUP(C2588,[15]Resumen!$C$1:$J$65536,8,0)</f>
        <v>2 Poste de concreto (16/700) de retención y terminal (90°) Tipo RTUS2-16</v>
      </c>
      <c r="E2588" s="37" t="s">
        <v>2918</v>
      </c>
      <c r="F2588" s="38">
        <f t="shared" si="48"/>
        <v>1</v>
      </c>
      <c r="G2588" s="39">
        <f>VLOOKUP(C2588,'[16]Estructuras de Acero y Concreto'!$C$1:$L$65536,7,0)</f>
        <v>2127.9078662691009</v>
      </c>
      <c r="H2588" s="46"/>
      <c r="I2588" s="41"/>
      <c r="J2588" s="42">
        <f>VLOOKUP(C2588,'[16]Estructuras de Acero y Concreto'!$C$1:$L$65536,10,0)</f>
        <v>6622</v>
      </c>
    </row>
    <row r="2589" spans="1:10" x14ac:dyDescent="0.25">
      <c r="A2589" s="26"/>
      <c r="B2589" s="34">
        <f t="shared" si="49"/>
        <v>565</v>
      </c>
      <c r="C2589" s="35" t="s">
        <v>2589</v>
      </c>
      <c r="D2589" s="35" t="str">
        <f>VLOOKUP(C2589,[15]Resumen!$C$1:$J$65536,8,0)</f>
        <v>1 Poste de concreto (16/600) de suspensión (3°) Tipo SUS2-16</v>
      </c>
      <c r="E2589" s="37" t="s">
        <v>2918</v>
      </c>
      <c r="F2589" s="38">
        <f t="shared" si="48"/>
        <v>1</v>
      </c>
      <c r="G2589" s="39">
        <f>VLOOKUP(C2589,'[16]Estructuras de Acero y Concreto'!$C$1:$L$65536,7,0)</f>
        <v>2093.9790359662666</v>
      </c>
      <c r="H2589" s="46"/>
      <c r="I2589" s="41"/>
      <c r="J2589" s="42">
        <f>VLOOKUP(C2589,'[16]Estructuras de Acero y Concreto'!$C$1:$L$65536,10,0)</f>
        <v>3234</v>
      </c>
    </row>
    <row r="2590" spans="1:10" x14ac:dyDescent="0.25">
      <c r="A2590" s="26"/>
      <c r="B2590" s="34">
        <f t="shared" si="49"/>
        <v>566</v>
      </c>
      <c r="C2590" s="35" t="s">
        <v>2590</v>
      </c>
      <c r="D2590" s="35" t="str">
        <f>VLOOKUP(C2590,[15]Resumen!$C$1:$J$65536,8,0)</f>
        <v>2 Poste de concreto (16/700) de suspensión (30°) Tipo SUS21-16</v>
      </c>
      <c r="E2590" s="37" t="s">
        <v>2918</v>
      </c>
      <c r="F2590" s="38">
        <f t="shared" si="48"/>
        <v>1</v>
      </c>
      <c r="G2590" s="39">
        <f>VLOOKUP(C2590,'[16]Estructuras de Acero y Concreto'!$C$1:$L$65536,7,0)</f>
        <v>2127.9078662691009</v>
      </c>
      <c r="H2590" s="46"/>
      <c r="I2590" s="41"/>
      <c r="J2590" s="42">
        <f>VLOOKUP(C2590,'[16]Estructuras de Acero y Concreto'!$C$1:$L$65536,10,0)</f>
        <v>6622</v>
      </c>
    </row>
    <row r="2591" spans="1:10" x14ac:dyDescent="0.25">
      <c r="A2591" s="26"/>
      <c r="B2591" s="34">
        <f t="shared" si="49"/>
        <v>567</v>
      </c>
      <c r="C2591" s="35" t="s">
        <v>2591</v>
      </c>
      <c r="D2591" s="35" t="str">
        <f>VLOOKUP(C2591,[15]Resumen!$C$1:$J$65536,8,0)</f>
        <v>2 Poste de concreto (16/700) de ángulo mayor (50°) Tipo AUS2-16</v>
      </c>
      <c r="E2591" s="37" t="s">
        <v>2918</v>
      </c>
      <c r="F2591" s="38">
        <f t="shared" si="48"/>
        <v>1</v>
      </c>
      <c r="G2591" s="39">
        <f>VLOOKUP(C2591,'[16]Estructuras de Acero y Concreto'!$C$1:$L$65536,7,0)</f>
        <v>2127.9078662691009</v>
      </c>
      <c r="H2591" s="46"/>
      <c r="I2591" s="41"/>
      <c r="J2591" s="42">
        <f>VLOOKUP(C2591,'[16]Estructuras de Acero y Concreto'!$C$1:$L$65536,10,0)</f>
        <v>6622</v>
      </c>
    </row>
    <row r="2592" spans="1:10" x14ac:dyDescent="0.25">
      <c r="A2592" s="26"/>
      <c r="B2592" s="34">
        <f t="shared" si="49"/>
        <v>568</v>
      </c>
      <c r="C2592" s="35" t="s">
        <v>2592</v>
      </c>
      <c r="D2592" s="35" t="str">
        <f>VLOOKUP(C2592,[15]Resumen!$C$1:$J$65536,8,0)</f>
        <v>2 Poste de concreto (16/900) de retención y terminal (90°) Tipo RTUS2-16</v>
      </c>
      <c r="E2592" s="37" t="s">
        <v>2918</v>
      </c>
      <c r="F2592" s="38">
        <f t="shared" si="48"/>
        <v>1</v>
      </c>
      <c r="G2592" s="39">
        <f>VLOOKUP(C2592,'[16]Estructuras de Acero y Concreto'!$C$1:$L$65536,7,0)</f>
        <v>2195.765526874769</v>
      </c>
      <c r="H2592" s="46"/>
      <c r="I2592" s="41"/>
      <c r="J2592" s="42">
        <f>VLOOKUP(C2592,'[16]Estructuras de Acero y Concreto'!$C$1:$L$65536,10,0)</f>
        <v>6930</v>
      </c>
    </row>
    <row r="2593" spans="1:17" x14ac:dyDescent="0.25">
      <c r="A2593" s="26"/>
      <c r="B2593" s="34">
        <f t="shared" si="49"/>
        <v>569</v>
      </c>
      <c r="C2593" s="35" t="s">
        <v>2593</v>
      </c>
      <c r="D2593" s="35" t="str">
        <f>VLOOKUP(C2593,[15]Resumen!$C$1:$J$65536,8,0)</f>
        <v>1 Poste de concreto (16/700) de suspensión (3°) Tipo SUS2-16</v>
      </c>
      <c r="E2593" s="37" t="s">
        <v>2918</v>
      </c>
      <c r="F2593" s="38">
        <f t="shared" si="48"/>
        <v>1</v>
      </c>
      <c r="G2593" s="39">
        <f>VLOOKUP(C2593,'[16]Estructuras de Acero y Concreto'!$C$1:$L$65536,7,0)</f>
        <v>2127.9078662691009</v>
      </c>
      <c r="H2593" s="46"/>
      <c r="I2593" s="41"/>
      <c r="J2593" s="42">
        <f>VLOOKUP(C2593,'[16]Estructuras de Acero y Concreto'!$C$1:$L$65536,10,0)</f>
        <v>3311</v>
      </c>
    </row>
    <row r="2594" spans="1:17" x14ac:dyDescent="0.25">
      <c r="A2594" s="26"/>
      <c r="B2594" s="34">
        <f t="shared" si="49"/>
        <v>570</v>
      </c>
      <c r="C2594" s="35" t="s">
        <v>2594</v>
      </c>
      <c r="D2594" s="35" t="str">
        <f>VLOOKUP(C2594,[15]Resumen!$C$1:$J$65536,8,0)</f>
        <v>2 Poste de concreto (16/800) de suspensión (30°) Tipo SUS21-16</v>
      </c>
      <c r="E2594" s="37" t="s">
        <v>2918</v>
      </c>
      <c r="F2594" s="38">
        <f t="shared" si="48"/>
        <v>1</v>
      </c>
      <c r="G2594" s="39">
        <f>VLOOKUP(C2594,'[16]Estructuras de Acero y Concreto'!$C$1:$L$65536,7,0)</f>
        <v>2161.8366965719351</v>
      </c>
      <c r="H2594" s="46"/>
      <c r="I2594" s="41"/>
      <c r="J2594" s="42">
        <f>VLOOKUP(C2594,'[16]Estructuras de Acero y Concreto'!$C$1:$L$65536,10,0)</f>
        <v>6776</v>
      </c>
    </row>
    <row r="2595" spans="1:17" x14ac:dyDescent="0.25">
      <c r="A2595" s="26"/>
      <c r="B2595" s="34">
        <f t="shared" si="49"/>
        <v>571</v>
      </c>
      <c r="C2595" s="35" t="s">
        <v>2595</v>
      </c>
      <c r="D2595" s="35" t="str">
        <f>VLOOKUP(C2595,[15]Resumen!$C$1:$J$65536,8,0)</f>
        <v>2 Poste de concreto (16/800) de ángulo mayor (50°) Tipo AUS2-16</v>
      </c>
      <c r="E2595" s="37" t="s">
        <v>2918</v>
      </c>
      <c r="F2595" s="38">
        <f t="shared" si="48"/>
        <v>1</v>
      </c>
      <c r="G2595" s="39">
        <f>VLOOKUP(C2595,'[16]Estructuras de Acero y Concreto'!$C$1:$L$65536,7,0)</f>
        <v>2161.8366965719351</v>
      </c>
      <c r="H2595" s="46"/>
      <c r="I2595" s="41"/>
      <c r="J2595" s="42">
        <f>VLOOKUP(C2595,'[16]Estructuras de Acero y Concreto'!$C$1:$L$65536,10,0)</f>
        <v>6776</v>
      </c>
    </row>
    <row r="2596" spans="1:17" x14ac:dyDescent="0.25">
      <c r="A2596" s="26"/>
      <c r="B2596" s="34">
        <f t="shared" si="49"/>
        <v>572</v>
      </c>
      <c r="C2596" s="35" t="s">
        <v>2596</v>
      </c>
      <c r="D2596" s="35" t="str">
        <f>VLOOKUP(C2596,[15]Resumen!$C$1:$J$65536,8,0)</f>
        <v>2 Poste de concreto (16/900) de retención y terminal (90°) Tipo RTUS2-16</v>
      </c>
      <c r="E2596" s="37" t="s">
        <v>2918</v>
      </c>
      <c r="F2596" s="38">
        <f t="shared" si="48"/>
        <v>1</v>
      </c>
      <c r="G2596" s="39">
        <f>VLOOKUP(C2596,'[16]Estructuras de Acero y Concreto'!$C$1:$L$65536,7,0)</f>
        <v>2195.765526874769</v>
      </c>
      <c r="H2596" s="46"/>
      <c r="I2596" s="41"/>
      <c r="J2596" s="42">
        <f>VLOOKUP(C2596,'[16]Estructuras de Acero y Concreto'!$C$1:$L$65536,10,0)</f>
        <v>6930</v>
      </c>
    </row>
    <row r="2597" spans="1:17" x14ac:dyDescent="0.25">
      <c r="A2597" s="26"/>
      <c r="C2597" s="46"/>
      <c r="D2597" s="46"/>
      <c r="E2597" s="46"/>
      <c r="F2597" s="46"/>
      <c r="G2597" s="46"/>
      <c r="H2597" s="46"/>
      <c r="I2597" s="46"/>
      <c r="J2597" s="50"/>
    </row>
    <row r="2598" spans="1:17" x14ac:dyDescent="0.25">
      <c r="A2598" s="26"/>
      <c r="C2598" s="46"/>
      <c r="D2598" s="46"/>
      <c r="E2598" s="50"/>
      <c r="F2598" s="51"/>
      <c r="G2598" s="46"/>
      <c r="H2598" s="46"/>
      <c r="I2598" s="46"/>
      <c r="J2598" s="51"/>
    </row>
    <row r="2599" spans="1:17" ht="15.75" x14ac:dyDescent="0.25">
      <c r="A2599" s="26"/>
      <c r="B2599" s="17" t="s">
        <v>2597</v>
      </c>
      <c r="C2599" s="46"/>
      <c r="D2599" s="46"/>
      <c r="E2599" s="50"/>
      <c r="F2599" s="51"/>
      <c r="G2599" s="46"/>
      <c r="H2599" s="46"/>
      <c r="I2599" s="46"/>
      <c r="J2599" s="51"/>
    </row>
    <row r="2600" spans="1:17" ht="33.75" x14ac:dyDescent="0.25">
      <c r="A2600" s="26"/>
      <c r="B2600" s="30" t="s">
        <v>5</v>
      </c>
      <c r="C2600" s="30" t="s">
        <v>3</v>
      </c>
      <c r="D2600" s="30" t="s">
        <v>1</v>
      </c>
      <c r="E2600" s="30" t="s">
        <v>2915</v>
      </c>
      <c r="F2600" s="31" t="s">
        <v>2916</v>
      </c>
      <c r="G2600" s="31" t="s">
        <v>23</v>
      </c>
      <c r="H2600" s="32"/>
      <c r="I2600" s="33"/>
      <c r="J2600" s="33"/>
      <c r="L2600" s="52"/>
      <c r="Q2600">
        <f>+COUNTIF($P$2601:$P$2719,P2600)</f>
        <v>0</v>
      </c>
    </row>
    <row r="2601" spans="1:17" x14ac:dyDescent="0.25">
      <c r="B2601" s="34">
        <v>1</v>
      </c>
      <c r="C2601" s="6" t="s">
        <v>2598</v>
      </c>
      <c r="D2601" s="53" t="str">
        <f t="shared" ref="D2601:D2648" si="50">+"Estructura de  Suspensión compuesto por "&amp;MID(C2601,5,1)&amp;" postes de madera tratada "&amp;MID(C2601,7,2)&amp;"' Clase "&amp;RIGHT(C2601,IF(LEN(C2601)=11,2,1))</f>
        <v>Estructura de  Suspensión compuesto por 2 postes de madera tratada 90' Clase H1</v>
      </c>
      <c r="E2601" s="34" t="s">
        <v>2918</v>
      </c>
      <c r="F2601" s="34">
        <v>0</v>
      </c>
      <c r="G2601" s="39">
        <f>VLOOKUP(C2601,'[16]Estructuras de Madera'!$C$1:$AB$65536,23,0)</f>
        <v>8134.4828521916206</v>
      </c>
      <c r="H2601" s="46"/>
      <c r="I2601" s="41"/>
      <c r="J2601" s="42">
        <f>VLOOKUP(C2601,'[16]Estructuras de Madera'!$C$1:$AB$65536,26,0)</f>
        <v>5974.3462550561335</v>
      </c>
      <c r="L2601" s="52"/>
      <c r="O2601" s="5"/>
    </row>
    <row r="2602" spans="1:17" x14ac:dyDescent="0.25">
      <c r="B2602" s="34">
        <f>+B2601+1</f>
        <v>2</v>
      </c>
      <c r="C2602" s="6" t="s">
        <v>2599</v>
      </c>
      <c r="D2602" s="53" t="str">
        <f t="shared" si="50"/>
        <v>Estructura de  Suspensión compuesto por 2 postes de madera tratada 90' Clase H2</v>
      </c>
      <c r="E2602" s="34" t="s">
        <v>2918</v>
      </c>
      <c r="F2602" s="34">
        <v>0</v>
      </c>
      <c r="G2602" s="39">
        <f>VLOOKUP(C2602,'[16]Estructuras de Madera'!$C$1:$AB$65536,23,0)</f>
        <v>8609.9973723791463</v>
      </c>
      <c r="H2602" s="46"/>
      <c r="I2602" s="41"/>
      <c r="J2602" s="42">
        <f>VLOOKUP(C2602,'[16]Estructuras de Madera'!$C$1:$AB$65536,26,0)</f>
        <v>6628.5394595421139</v>
      </c>
      <c r="L2602" s="52"/>
      <c r="O2602" s="5"/>
    </row>
    <row r="2603" spans="1:17" x14ac:dyDescent="0.25">
      <c r="A2603" s="26"/>
      <c r="B2603" s="34">
        <f t="shared" ref="B2603:B2666" si="51">+B2602+1</f>
        <v>3</v>
      </c>
      <c r="C2603" s="6" t="s">
        <v>2600</v>
      </c>
      <c r="D2603" s="53" t="str">
        <f t="shared" si="50"/>
        <v>Estructura de  Suspensión compuesto por 2 postes de madera tratada 95' Clase 4</v>
      </c>
      <c r="E2603" s="34" t="s">
        <v>2918</v>
      </c>
      <c r="F2603" s="34">
        <v>0</v>
      </c>
      <c r="G2603" s="39">
        <f>VLOOKUP(C2603,'[16]Estructuras de Madera'!$C$1:$AB$65536,23,0)</f>
        <v>6784.7842164777012</v>
      </c>
      <c r="H2603" s="46"/>
      <c r="I2603" s="41"/>
      <c r="J2603" s="42">
        <f>VLOOKUP(C2603,'[16]Estructuras de Madera'!$C$1:$AB$65536,26,0)</f>
        <v>4117.4867100734964</v>
      </c>
      <c r="L2603" s="52"/>
      <c r="O2603" s="5"/>
    </row>
    <row r="2604" spans="1:17" x14ac:dyDescent="0.25">
      <c r="A2604" s="26"/>
      <c r="B2604" s="34">
        <f t="shared" si="51"/>
        <v>4</v>
      </c>
      <c r="C2604" s="6" t="s">
        <v>2601</v>
      </c>
      <c r="D2604" s="53" t="str">
        <f t="shared" si="50"/>
        <v>Estructura de  Suspensión compuesto por 2 postes de madera tratada 90' Clase 1</v>
      </c>
      <c r="E2604" s="34" t="s">
        <v>2918</v>
      </c>
      <c r="F2604" s="34">
        <v>0</v>
      </c>
      <c r="G2604" s="39">
        <f>VLOOKUP(C2604,'[16]Estructuras de Madera'!$C$1:$AB$65536,23,0)</f>
        <v>5726.9258783004725</v>
      </c>
      <c r="H2604" s="46"/>
      <c r="I2604" s="41"/>
      <c r="J2604" s="42">
        <f>VLOOKUP(C2604,'[16]Estructuras de Madera'!$C$1:$AB$65536,26,0)</f>
        <v>5024.6075678481247</v>
      </c>
      <c r="L2604" s="52"/>
      <c r="O2604" s="5"/>
    </row>
    <row r="2605" spans="1:17" x14ac:dyDescent="0.25">
      <c r="A2605" s="26"/>
      <c r="B2605" s="34">
        <f t="shared" si="51"/>
        <v>5</v>
      </c>
      <c r="C2605" s="6" t="s">
        <v>2602</v>
      </c>
      <c r="D2605" s="53" t="str">
        <f t="shared" si="50"/>
        <v>Estructura de  Suspensión compuesto por 2 postes de madera tratada 90' Clase 2</v>
      </c>
      <c r="E2605" s="34" t="s">
        <v>2918</v>
      </c>
      <c r="F2605" s="34">
        <v>0</v>
      </c>
      <c r="G2605" s="39">
        <f>VLOOKUP(C2605,'[16]Estructuras de Madera'!$C$1:$AB$65536,23,0)</f>
        <v>5349.5293663570656</v>
      </c>
      <c r="H2605" s="46"/>
      <c r="I2605" s="41"/>
      <c r="J2605" s="42">
        <f>VLOOKUP(C2605,'[16]Estructuras de Madera'!$C$1:$AB$65536,26,0)</f>
        <v>4505.4010598897057</v>
      </c>
      <c r="L2605" s="52"/>
      <c r="O2605" s="5"/>
    </row>
    <row r="2606" spans="1:17" x14ac:dyDescent="0.25">
      <c r="A2606" s="26"/>
      <c r="B2606" s="34">
        <f t="shared" si="51"/>
        <v>6</v>
      </c>
      <c r="C2606" s="54" t="s">
        <v>2603</v>
      </c>
      <c r="D2606" s="53" t="str">
        <f>+"Estructura de  Suspensión compuesto por "&amp;MID(C2606,5,1)&amp;" postes de madera tratada "&amp;MID(C2606,7,2)&amp;"' Clase "&amp;RIGHT(C2606,IF(LEN(C2606)=11,2,1))</f>
        <v>Estructura de  Suspensión compuesto por 2 postes de madera tratada 80' Clase 3</v>
      </c>
      <c r="E2606" s="34" t="s">
        <v>2918</v>
      </c>
      <c r="F2606" s="34">
        <v>0</v>
      </c>
      <c r="G2606" s="39">
        <f>VLOOKUP(C2606,'[16]Estructuras de Madera'!$C$1:$AB$65536,23,0)</f>
        <v>6475.230981960457</v>
      </c>
      <c r="H2606" s="46"/>
      <c r="I2606" s="41"/>
      <c r="J2606" s="42">
        <f>VLOOKUP(C2606,'[16]Estructuras de Madera'!$C$1:$AB$65536,26,0)</f>
        <v>3691.6161764713352</v>
      </c>
      <c r="L2606" s="52"/>
      <c r="O2606" s="5"/>
    </row>
    <row r="2607" spans="1:17" x14ac:dyDescent="0.25">
      <c r="A2607" s="26"/>
      <c r="B2607" s="34">
        <f t="shared" si="51"/>
        <v>7</v>
      </c>
      <c r="C2607" s="6" t="s">
        <v>2604</v>
      </c>
      <c r="D2607" s="53" t="str">
        <f t="shared" si="50"/>
        <v>Estructura de  Suspensión compuesto por 2 postes de madera tratada 85' Clase 2</v>
      </c>
      <c r="E2607" s="34" t="s">
        <v>2918</v>
      </c>
      <c r="F2607" s="34">
        <v>0</v>
      </c>
      <c r="G2607" s="39">
        <f>VLOOKUP(C2607,'[16]Estructuras de Madera'!$C$1:$AB$65536,23,0)</f>
        <v>7035.9738756432025</v>
      </c>
      <c r="H2607" s="46"/>
      <c r="I2607" s="41"/>
      <c r="J2607" s="42">
        <f>VLOOKUP(C2607,'[16]Estructuras de Madera'!$C$1:$AB$65536,26,0)</f>
        <v>4463.0630512510834</v>
      </c>
      <c r="L2607" s="52"/>
      <c r="O2607" s="5"/>
    </row>
    <row r="2608" spans="1:17" x14ac:dyDescent="0.25">
      <c r="A2608" s="26"/>
      <c r="B2608" s="34">
        <f t="shared" si="51"/>
        <v>8</v>
      </c>
      <c r="C2608" s="6" t="s">
        <v>2605</v>
      </c>
      <c r="D2608" s="53" t="str">
        <f t="shared" si="50"/>
        <v>Estructura de  Suspensión compuesto por 2 postes de madera tratada 85' Clase 3</v>
      </c>
      <c r="E2608" s="34" t="s">
        <v>2918</v>
      </c>
      <c r="F2608" s="34">
        <v>0</v>
      </c>
      <c r="G2608" s="39">
        <f>VLOOKUP(C2608,'[16]Estructuras de Madera'!$C$1:$AB$65536,23,0)</f>
        <v>5590.1336259192858</v>
      </c>
      <c r="H2608" s="46"/>
      <c r="I2608" s="41"/>
      <c r="J2608" s="42">
        <f>VLOOKUP(C2608,'[16]Estructuras de Madera'!$C$1:$AB$65536,26,0)</f>
        <v>3758.7666351149783</v>
      </c>
      <c r="L2608" s="52"/>
      <c r="O2608" s="5"/>
    </row>
    <row r="2609" spans="1:15" x14ac:dyDescent="0.25">
      <c r="A2609" s="26"/>
      <c r="B2609" s="34">
        <f t="shared" si="51"/>
        <v>9</v>
      </c>
      <c r="C2609" s="6" t="s">
        <v>2606</v>
      </c>
      <c r="D2609" s="53" t="str">
        <f t="shared" si="50"/>
        <v>Estructura de  Suspensión compuesto por 2 postes de madera tratada 60' Clase 2</v>
      </c>
      <c r="E2609" s="34" t="s">
        <v>2918</v>
      </c>
      <c r="F2609" s="34">
        <v>0</v>
      </c>
      <c r="G2609" s="39">
        <f>VLOOKUP(C2609,'[16]Estructuras de Madera'!$C$1:$AB$65536,23,0)</f>
        <v>2973.5695391954418</v>
      </c>
      <c r="H2609" s="46"/>
      <c r="I2609" s="41"/>
      <c r="J2609" s="42">
        <f>VLOOKUP(C2609,'[16]Estructuras de Madera'!$C$1:$AB$65536,26,0)</f>
        <v>2481.719946771052</v>
      </c>
      <c r="L2609" s="52"/>
      <c r="O2609" s="5"/>
    </row>
    <row r="2610" spans="1:15" x14ac:dyDescent="0.25">
      <c r="A2610" s="26"/>
      <c r="B2610" s="34">
        <f t="shared" si="51"/>
        <v>10</v>
      </c>
      <c r="C2610" s="6" t="s">
        <v>2607</v>
      </c>
      <c r="D2610" s="53" t="str">
        <f>+"Estructura de  Suspensión compuesto por "&amp;MID(C2610,5,1)&amp;" postes de madera tratada "&amp;MID(C2610,7,2)&amp;"' Clase "&amp;RIGHT(C2610,IF(LEN(C2610)=11,2,1))</f>
        <v>Estructura de  Suspensión compuesto por 2 postes de madera tratada 60' Clase 3</v>
      </c>
      <c r="E2610" s="34" t="s">
        <v>2918</v>
      </c>
      <c r="F2610" s="34">
        <v>0</v>
      </c>
      <c r="G2610" s="39">
        <f>VLOOKUP(C2610,'[16]Estructuras de Madera'!$C$1:$AB$65536,23,0)</f>
        <v>2760.8439568297626</v>
      </c>
      <c r="H2610" s="46"/>
      <c r="I2610" s="41"/>
      <c r="J2610" s="42">
        <f>VLOOKUP(C2610,'[16]Estructuras de Madera'!$C$1:$AB$65536,26,0)</f>
        <v>2189.0608911673053</v>
      </c>
      <c r="L2610" s="52"/>
      <c r="O2610" s="5"/>
    </row>
    <row r="2611" spans="1:15" x14ac:dyDescent="0.25">
      <c r="A2611" s="26"/>
      <c r="B2611" s="34">
        <f t="shared" si="51"/>
        <v>11</v>
      </c>
      <c r="C2611" s="6" t="s">
        <v>2608</v>
      </c>
      <c r="D2611" s="53" t="str">
        <f t="shared" si="50"/>
        <v>Estructura de  Suspensión compuesto por 2 postes de madera tratada 60' Clase 4</v>
      </c>
      <c r="E2611" s="34" t="s">
        <v>2918</v>
      </c>
      <c r="F2611" s="34">
        <v>0</v>
      </c>
      <c r="G2611" s="39">
        <f>VLOOKUP(C2611,'[16]Estructuras de Madera'!$C$1:$AB$65536,23,0)</f>
        <v>2562.1922333022362</v>
      </c>
      <c r="H2611" s="46"/>
      <c r="I2611" s="41"/>
      <c r="J2611" s="42">
        <f>VLOOKUP(C2611,'[16]Estructuras de Madera'!$C$1:$AB$65536,26,0)</f>
        <v>1915.7640683071211</v>
      </c>
      <c r="L2611" s="52"/>
      <c r="O2611" s="5"/>
    </row>
    <row r="2612" spans="1:15" x14ac:dyDescent="0.25">
      <c r="A2612" s="26"/>
      <c r="B2612" s="34">
        <f t="shared" si="51"/>
        <v>12</v>
      </c>
      <c r="C2612" s="6" t="s">
        <v>2609</v>
      </c>
      <c r="D2612" s="53" t="str">
        <f>+"Estructura de  Suspensión compuesto por "&amp;MID(C2612,5,1)&amp;" postes de madera tratada "&amp;MID(C2612,7,2)&amp;"' Clase "&amp;RIGHT(C2612,IF(LEN(C2612)=11,2,1))</f>
        <v>Estructura de  Suspensión compuesto por 2 postes de madera tratada 75' Clase 3</v>
      </c>
      <c r="E2612" s="34" t="s">
        <v>2918</v>
      </c>
      <c r="F2612" s="34">
        <v>0</v>
      </c>
      <c r="G2612" s="39">
        <f>VLOOKUP(C2612,'[16]Estructuras de Madera'!$C$1:$AB$65536,23,0)</f>
        <v>5206.3967166782641</v>
      </c>
      <c r="H2612" s="46"/>
      <c r="I2612" s="41"/>
      <c r="J2612" s="42">
        <f>VLOOKUP(C2612,'[16]Estructuras de Madera'!$C$1:$AB$65536,26,0)</f>
        <v>3230.8372708614334</v>
      </c>
      <c r="L2612" s="52"/>
      <c r="O2612" s="5"/>
    </row>
    <row r="2613" spans="1:15" x14ac:dyDescent="0.25">
      <c r="A2613" s="26"/>
      <c r="B2613" s="34">
        <f t="shared" si="51"/>
        <v>13</v>
      </c>
      <c r="C2613" s="6" t="s">
        <v>2610</v>
      </c>
      <c r="D2613" s="53" t="str">
        <f t="shared" si="50"/>
        <v>Estructura de  Suspensión compuesto por 2 postes de madera tratada 75' Clase 4</v>
      </c>
      <c r="E2613" s="34" t="s">
        <v>2918</v>
      </c>
      <c r="F2613" s="34">
        <v>0</v>
      </c>
      <c r="G2613" s="39">
        <f>VLOOKUP(C2613,'[16]Estructuras de Madera'!$C$1:$AB$65536,23,0)</f>
        <v>4929.9530769806424</v>
      </c>
      <c r="H2613" s="46"/>
      <c r="I2613" s="41"/>
      <c r="J2613" s="42">
        <f>VLOOKUP(C2613,'[16]Estructuras de Madera'!$C$1:$AB$65536,26,0)</f>
        <v>2850.517548043641</v>
      </c>
      <c r="L2613" s="52"/>
      <c r="O2613" s="5"/>
    </row>
    <row r="2614" spans="1:15" x14ac:dyDescent="0.25">
      <c r="A2614" s="26"/>
      <c r="B2614" s="34">
        <f t="shared" si="51"/>
        <v>14</v>
      </c>
      <c r="C2614" s="6" t="s">
        <v>2605</v>
      </c>
      <c r="D2614" s="53" t="str">
        <f t="shared" si="50"/>
        <v>Estructura de  Suspensión compuesto por 2 postes de madera tratada 85' Clase 3</v>
      </c>
      <c r="E2614" s="34" t="s">
        <v>2918</v>
      </c>
      <c r="F2614" s="34">
        <v>0</v>
      </c>
      <c r="G2614" s="39">
        <f>VLOOKUP(C2614,'[16]Estructuras de Madera'!$C$1:$AB$65536,23,0)</f>
        <v>5590.1336259192858</v>
      </c>
      <c r="H2614" s="46"/>
      <c r="I2614" s="41"/>
      <c r="J2614" s="42">
        <f>VLOOKUP(C2614,'[16]Estructuras de Madera'!$C$1:$AB$65536,26,0)</f>
        <v>3758.7666351149783</v>
      </c>
      <c r="L2614" s="52"/>
      <c r="O2614" s="5"/>
    </row>
    <row r="2615" spans="1:15" x14ac:dyDescent="0.25">
      <c r="A2615" s="26"/>
      <c r="B2615" s="34">
        <f t="shared" si="51"/>
        <v>15</v>
      </c>
      <c r="C2615" s="6" t="s">
        <v>2611</v>
      </c>
      <c r="D2615" s="53" t="str">
        <f t="shared" si="50"/>
        <v>Estructura de  Suspensión compuesto por 1 postes de madera tratada 95' Clase 4</v>
      </c>
      <c r="E2615" s="34" t="s">
        <v>2918</v>
      </c>
      <c r="F2615" s="34">
        <v>0</v>
      </c>
      <c r="G2615" s="39">
        <f>VLOOKUP(C2615,'[16]Estructuras de Madera'!$C$1:$AB$65536,23,0)</f>
        <v>3055.2895720108354</v>
      </c>
      <c r="H2615" s="46"/>
      <c r="I2615" s="41"/>
      <c r="J2615" s="42">
        <f>VLOOKUP(C2615,'[16]Estructuras de Madera'!$C$1:$AB$65536,26,0)</f>
        <v>2000.8875606149422</v>
      </c>
      <c r="L2615" s="52"/>
      <c r="O2615" s="5"/>
    </row>
    <row r="2616" spans="1:15" x14ac:dyDescent="0.25">
      <c r="A2616" s="26"/>
      <c r="B2616" s="34">
        <f t="shared" si="51"/>
        <v>16</v>
      </c>
      <c r="C2616" s="6" t="s">
        <v>2612</v>
      </c>
      <c r="D2616" s="53" t="str">
        <f t="shared" si="50"/>
        <v>Estructura de  Suspensión compuesto por 1 postes de madera tratada 90' Clase 2</v>
      </c>
      <c r="E2616" s="34" t="s">
        <v>2918</v>
      </c>
      <c r="F2616" s="34">
        <v>0</v>
      </c>
      <c r="G2616" s="39">
        <f>VLOOKUP(C2616,'[16]Estructuras de Madera'!$C$1:$AB$65536,23,0)</f>
        <v>1469.4198599439776</v>
      </c>
      <c r="H2616" s="46"/>
      <c r="I2616" s="41"/>
      <c r="J2616" s="42">
        <f>VLOOKUP(C2616,'[16]Estructuras de Madera'!$C$1:$AB$65536,26,0)</f>
        <v>5042.337135058403</v>
      </c>
      <c r="O2616" s="5"/>
    </row>
    <row r="2617" spans="1:15" x14ac:dyDescent="0.25">
      <c r="A2617" s="26"/>
      <c r="B2617" s="34">
        <f t="shared" si="51"/>
        <v>17</v>
      </c>
      <c r="C2617" s="6" t="s">
        <v>2613</v>
      </c>
      <c r="D2617" s="53" t="str">
        <f>+"Estructura de  Suspensión compuesto por "&amp;MID(C2617,5,1)&amp;" postes de madera tratada "&amp;MID(C2617,7,2)&amp;"' Clase "&amp;RIGHT(C2617,IF(LEN(C2617)=11,2,1))</f>
        <v>Estructura de  Suspensión compuesto por 1 postes de madera tratada 90' Clase 1</v>
      </c>
      <c r="E2617" s="34" t="s">
        <v>2918</v>
      </c>
      <c r="F2617" s="34">
        <v>0</v>
      </c>
      <c r="G2617" s="39">
        <f>VLOOKUP(C2617,'[16]Estructuras de Madera'!$C$1:$AB$65536,23,0)</f>
        <v>1469.4198599439776</v>
      </c>
      <c r="H2617" s="46"/>
      <c r="I2617" s="41"/>
      <c r="J2617" s="42">
        <f>VLOOKUP(C2617,'[16]Estructuras de Madera'!$C$1:$AB$65536,26,0)</f>
        <v>5042.337135058403</v>
      </c>
      <c r="O2617" s="5"/>
    </row>
    <row r="2618" spans="1:15" x14ac:dyDescent="0.25">
      <c r="A2618" s="26"/>
      <c r="B2618" s="34">
        <f t="shared" si="51"/>
        <v>18</v>
      </c>
      <c r="C2618" s="6" t="s">
        <v>2614</v>
      </c>
      <c r="D2618" s="53" t="str">
        <f t="shared" si="50"/>
        <v>Estructura de  Suspensión compuesto por 1 postes de madera tratada 80' Clase 4</v>
      </c>
      <c r="E2618" s="34" t="s">
        <v>2918</v>
      </c>
      <c r="F2618" s="34">
        <v>0</v>
      </c>
      <c r="G2618" s="39">
        <f>VLOOKUP(C2618,'[16]Estructuras de Madera'!$C$1:$AB$65536,23,0)</f>
        <v>1428.7534638826801</v>
      </c>
      <c r="H2618" s="46"/>
      <c r="I2618" s="41"/>
      <c r="J2618" s="42">
        <f>VLOOKUP(C2618,'[16]Estructuras de Madera'!$C$1:$AB$65536,26,0)</f>
        <v>1427.3575626046336</v>
      </c>
      <c r="O2618" s="5"/>
    </row>
    <row r="2619" spans="1:15" x14ac:dyDescent="0.25">
      <c r="A2619" s="26"/>
      <c r="B2619" s="34">
        <f t="shared" si="51"/>
        <v>19</v>
      </c>
      <c r="C2619" s="6" t="s">
        <v>2615</v>
      </c>
      <c r="D2619" s="53" t="str">
        <f t="shared" si="50"/>
        <v>Estructura de  Suspensión compuesto por 1 postes de madera tratada 75' Clase 4</v>
      </c>
      <c r="E2619" s="34" t="s">
        <v>2918</v>
      </c>
      <c r="F2619" s="34">
        <v>0</v>
      </c>
      <c r="G2619" s="39">
        <f>VLOOKUP(C2619,'[16]Estructuras de Madera'!$C$1:$AB$65536,23,0)</f>
        <v>1338.2622424115164</v>
      </c>
      <c r="H2619" s="46"/>
      <c r="I2619" s="41"/>
      <c r="J2619" s="42">
        <f>VLOOKUP(C2619,'[16]Estructuras de Madera'!$C$1:$AB$65536,26,0)</f>
        <v>1302.8634837934851</v>
      </c>
      <c r="O2619" s="5"/>
    </row>
    <row r="2620" spans="1:15" x14ac:dyDescent="0.25">
      <c r="A2620" s="26"/>
      <c r="B2620" s="34">
        <f t="shared" si="51"/>
        <v>20</v>
      </c>
      <c r="C2620" s="6" t="s">
        <v>2616</v>
      </c>
      <c r="D2620" s="53" t="str">
        <f t="shared" si="50"/>
        <v>Estructura de  Suspensión compuesto por 1 postes de madera tratada 85' Clase 2</v>
      </c>
      <c r="E2620" s="34" t="s">
        <v>2918</v>
      </c>
      <c r="F2620" s="34">
        <v>0</v>
      </c>
      <c r="G2620" s="39">
        <f>VLOOKUP(C2620,'[16]Estructuras de Madera'!$C$1:$AB$65536,23,0)</f>
        <v>3180.8844015935861</v>
      </c>
      <c r="H2620" s="46"/>
      <c r="I2620" s="41"/>
      <c r="J2620" s="42">
        <f>VLOOKUP(C2620,'[16]Estructuras de Madera'!$C$1:$AB$65536,26,0)</f>
        <v>2173.6757312037357</v>
      </c>
      <c r="O2620" s="5"/>
    </row>
    <row r="2621" spans="1:15" x14ac:dyDescent="0.25">
      <c r="A2621" s="26"/>
      <c r="B2621" s="34">
        <f t="shared" si="51"/>
        <v>21</v>
      </c>
      <c r="C2621" s="6" t="s">
        <v>2617</v>
      </c>
      <c r="D2621" s="53" t="str">
        <f>+"Estructura de  Suspensión compuesto por "&amp;MID(C2621,5,1)&amp;" postes de madera tratada "&amp;MID(C2621,7,2)&amp;"' Clase "&amp;RIGHT(C2621,IF(LEN(C2621)=11,2,1))</f>
        <v>Estructura de  Suspensión compuesto por 1 postes de madera tratada 85' Clase 1</v>
      </c>
      <c r="E2621" s="34" t="s">
        <v>2918</v>
      </c>
      <c r="F2621" s="34">
        <v>0</v>
      </c>
      <c r="G2621" s="39">
        <f>VLOOKUP(C2621,'[16]Estructuras de Madera'!$C$1:$AB$65536,23,0)</f>
        <v>3376.9484408795515</v>
      </c>
      <c r="H2621" s="46"/>
      <c r="I2621" s="41"/>
      <c r="J2621" s="42">
        <f>VLOOKUP(C2621,'[16]Estructuras de Madera'!$C$1:$AB$65536,26,0)</f>
        <v>2443.4125251387941</v>
      </c>
      <c r="O2621" s="5"/>
    </row>
    <row r="2622" spans="1:15" x14ac:dyDescent="0.25">
      <c r="A2622" s="26"/>
      <c r="B2622" s="34">
        <f t="shared" si="51"/>
        <v>22</v>
      </c>
      <c r="C2622" s="6" t="s">
        <v>2618</v>
      </c>
      <c r="D2622" s="53" t="str">
        <f>+"Estructura de  Suspensión compuesto por "&amp;MID(C2622,5,1)&amp;" postes de madera tratada "&amp;MID(C2622,7,2)&amp;"' Clase "&amp;RIGHT(C2622,IF(LEN(C2622)=11,2,1))</f>
        <v>Estructura de  Suspensión compuesto por 1 postes de madera tratada 85' Clase 4</v>
      </c>
      <c r="E2622" s="34" t="s">
        <v>2918</v>
      </c>
      <c r="F2622" s="34">
        <v>0</v>
      </c>
      <c r="G2622" s="39">
        <f>VLOOKUP(C2622,'[16]Estructuras de Madera'!$C$1:$AB$65536,23,0)</f>
        <v>2850.3691952010317</v>
      </c>
      <c r="H2622" s="46"/>
      <c r="I2622" s="41"/>
      <c r="J2622" s="42">
        <f>VLOOKUP(C2622,'[16]Estructuras de Madera'!$C$1:$AB$65536,26,0)</f>
        <v>1718.9665839078316</v>
      </c>
      <c r="O2622" s="5"/>
    </row>
    <row r="2623" spans="1:15" x14ac:dyDescent="0.25">
      <c r="A2623" s="26"/>
      <c r="B2623" s="34">
        <f t="shared" si="51"/>
        <v>23</v>
      </c>
      <c r="C2623" s="6" t="s">
        <v>2619</v>
      </c>
      <c r="D2623" s="53" t="str">
        <f t="shared" si="50"/>
        <v>Estructura de  Suspensión compuesto por 1 postes de madera tratada 75' Clase 2</v>
      </c>
      <c r="E2623" s="34" t="s">
        <v>2918</v>
      </c>
      <c r="F2623" s="34">
        <v>0</v>
      </c>
      <c r="G2623" s="39">
        <f>VLOOKUP(C2623,'[16]Estructuras de Madera'!$C$1:$AB$65536,23,0)</f>
        <v>1617.5204865177145</v>
      </c>
      <c r="H2623" s="46"/>
      <c r="I2623" s="41"/>
      <c r="J2623" s="42">
        <f>VLOOKUP(C2623,'[16]Estructuras de Madera'!$C$1:$AB$65536,26,0)</f>
        <v>1687.0554229143268</v>
      </c>
      <c r="O2623" s="5"/>
    </row>
    <row r="2624" spans="1:15" x14ac:dyDescent="0.25">
      <c r="A2624" s="26"/>
      <c r="B2624" s="34">
        <f t="shared" si="51"/>
        <v>24</v>
      </c>
      <c r="C2624" s="6" t="s">
        <v>2620</v>
      </c>
      <c r="D2624" s="53" t="str">
        <f t="shared" si="50"/>
        <v>Estructura de  Suspensión compuesto por 1 postes de madera tratada 60' Clase 4</v>
      </c>
      <c r="E2624" s="34" t="s">
        <v>2918</v>
      </c>
      <c r="F2624" s="34">
        <v>0</v>
      </c>
      <c r="G2624" s="39">
        <f>VLOOKUP(C2624,'[16]Estructuras de Madera'!$C$1:$AB$65536,23,0)</f>
        <v>1098.0181009997332</v>
      </c>
      <c r="H2624" s="46"/>
      <c r="I2624" s="41"/>
      <c r="J2624" s="42">
        <f>VLOOKUP(C2624,'[16]Estructuras de Madera'!$C$1:$AB$65536,26,0)</f>
        <v>972.34553311728496</v>
      </c>
      <c r="O2624" s="5"/>
    </row>
    <row r="2625" spans="1:15" x14ac:dyDescent="0.25">
      <c r="A2625" s="26"/>
      <c r="B2625" s="34">
        <f t="shared" si="51"/>
        <v>25</v>
      </c>
      <c r="C2625" s="6" t="s">
        <v>2621</v>
      </c>
      <c r="D2625" s="53" t="str">
        <f t="shared" si="50"/>
        <v>Estructura de  Suspensión compuesto por 1 postes de madera tratada 60' Clase 3</v>
      </c>
      <c r="E2625" s="34" t="s">
        <v>2918</v>
      </c>
      <c r="F2625" s="34">
        <v>0</v>
      </c>
      <c r="G2625" s="39">
        <f>VLOOKUP(C2625,'[16]Estructuras de Madera'!$C$1:$AB$65536,23,0)</f>
        <v>1197.3439627634964</v>
      </c>
      <c r="H2625" s="46"/>
      <c r="I2625" s="41"/>
      <c r="J2625" s="42">
        <f>VLOOKUP(C2625,'[16]Estructuras de Madera'!$C$1:$AB$65536,26,0)</f>
        <v>1108.9939445473772</v>
      </c>
      <c r="O2625" s="5"/>
    </row>
    <row r="2626" spans="1:15" x14ac:dyDescent="0.25">
      <c r="A2626" s="26"/>
      <c r="B2626" s="34">
        <f t="shared" si="51"/>
        <v>26</v>
      </c>
      <c r="C2626" s="6" t="s">
        <v>2622</v>
      </c>
      <c r="D2626" s="53" t="str">
        <f t="shared" si="50"/>
        <v>Estructura de  Suspensión compuesto por 1 postes de madera tratada 60' Clase 1</v>
      </c>
      <c r="E2626" s="34" t="s">
        <v>2918</v>
      </c>
      <c r="F2626" s="34">
        <v>0</v>
      </c>
      <c r="G2626" s="39">
        <f>VLOOKUP(C2626,'[16]Estructuras de Madera'!$C$1:$AB$65536,23,0)</f>
        <v>2748.4416422378322</v>
      </c>
      <c r="H2626" s="46"/>
      <c r="I2626" s="41"/>
      <c r="J2626" s="42">
        <f>VLOOKUP(C2626,'[16]Estructuras de Madera'!$C$1:$AB$65536,26,0)</f>
        <v>1578.7388733594476</v>
      </c>
      <c r="O2626" s="5"/>
    </row>
    <row r="2627" spans="1:15" x14ac:dyDescent="0.25">
      <c r="A2627" s="26"/>
      <c r="B2627" s="34">
        <f t="shared" si="51"/>
        <v>27</v>
      </c>
      <c r="C2627" s="6" t="s">
        <v>9</v>
      </c>
      <c r="D2627" s="53" t="str">
        <f t="shared" si="50"/>
        <v>Estructura de  Suspensión compuesto por 1 postes de madera tratada 75' Clase 1</v>
      </c>
      <c r="E2627" s="34" t="s">
        <v>2918</v>
      </c>
      <c r="F2627" s="34">
        <v>0</v>
      </c>
      <c r="G2627" s="39">
        <f>VLOOKUP(C2627,'[16]Estructuras de Madera'!$C$1:$AB$65536,23,0)</f>
        <v>3114.8323715065926</v>
      </c>
      <c r="H2627" s="46"/>
      <c r="I2627" s="41"/>
      <c r="J2627" s="42">
        <f>VLOOKUP(C2627,'[16]Estructuras de Madera'!$C$1:$AB$65536,26,0)</f>
        <v>2082.8040808314727</v>
      </c>
      <c r="O2627" s="5"/>
    </row>
    <row r="2628" spans="1:15" x14ac:dyDescent="0.25">
      <c r="A2628" s="26"/>
      <c r="B2628" s="34">
        <f t="shared" si="51"/>
        <v>28</v>
      </c>
      <c r="C2628" s="6" t="s">
        <v>2623</v>
      </c>
      <c r="D2628" s="53" t="str">
        <f t="shared" si="50"/>
        <v>Estructura de  Suspensión compuesto por 1 postes de madera tratada 85' Clase 3</v>
      </c>
      <c r="E2628" s="34" t="s">
        <v>2918</v>
      </c>
      <c r="F2628" s="34">
        <v>0</v>
      </c>
      <c r="G2628" s="39">
        <f>VLOOKUP(C2628,'[16]Estructuras de Madera'!$C$1:$AB$65536,23,0)</f>
        <v>1668.3525168808378</v>
      </c>
      <c r="H2628" s="46"/>
      <c r="I2628" s="41"/>
      <c r="J2628" s="42">
        <f>VLOOKUP(C2628,'[16]Estructuras de Madera'!$C$1:$AB$65536,26,0)</f>
        <v>1756.988027329154</v>
      </c>
      <c r="O2628" s="5"/>
    </row>
    <row r="2629" spans="1:15" x14ac:dyDescent="0.25">
      <c r="A2629" s="26"/>
      <c r="B2629" s="34">
        <f t="shared" si="51"/>
        <v>29</v>
      </c>
      <c r="C2629" s="6" t="s">
        <v>2624</v>
      </c>
      <c r="D2629" s="53" t="str">
        <f t="shared" si="50"/>
        <v>Estructura de  Suspensión compuesto por 2 postes de madera tratada 90' Clase H1</v>
      </c>
      <c r="E2629" s="34" t="s">
        <v>2918</v>
      </c>
      <c r="F2629" s="34">
        <v>0</v>
      </c>
      <c r="G2629" s="39">
        <f>VLOOKUP(C2629,'[16]Estructuras de Madera'!$C$1:$AB$65536,23,0)</f>
        <v>5920.4426660510062</v>
      </c>
      <c r="H2629" s="46"/>
      <c r="I2629" s="41"/>
      <c r="J2629" s="42">
        <f>VLOOKUP(C2629,'[16]Estructuras de Madera'!$C$1:$AB$65536,26,0)</f>
        <v>5778.2763612445342</v>
      </c>
      <c r="O2629" s="5"/>
    </row>
    <row r="2630" spans="1:15" x14ac:dyDescent="0.25">
      <c r="A2630" s="26"/>
      <c r="B2630" s="34">
        <f t="shared" si="51"/>
        <v>30</v>
      </c>
      <c r="C2630" s="6" t="s">
        <v>2625</v>
      </c>
      <c r="D2630" s="53" t="str">
        <f>+"Estructura de  Suspensión compuesto por "&amp;MID(C2630,5,1)&amp;" postes de madera tratada "&amp;MID(C2630,7,2)&amp;"' Clase "&amp;RIGHT(C2630,IF(LEN(C2630)=11,2,1))</f>
        <v>Estructura de  Suspensión compuesto por 2 postes de madera tratada 90' Clase H2</v>
      </c>
      <c r="E2630" s="34" t="s">
        <v>2918</v>
      </c>
      <c r="F2630" s="34">
        <v>0</v>
      </c>
      <c r="G2630" s="39">
        <f>VLOOKUP(C2630,'[16]Estructuras de Madera'!$C$1:$AB$65536,23,0)</f>
        <v>6395.957186238531</v>
      </c>
      <c r="H2630" s="46"/>
      <c r="I2630" s="41"/>
      <c r="J2630" s="42">
        <f>VLOOKUP(C2630,'[16]Estructuras de Madera'!$C$1:$AB$65536,26,0)</f>
        <v>6432.4695657305147</v>
      </c>
      <c r="O2630" s="5"/>
    </row>
    <row r="2631" spans="1:15" x14ac:dyDescent="0.25">
      <c r="A2631" s="26"/>
      <c r="B2631" s="34">
        <f t="shared" si="51"/>
        <v>31</v>
      </c>
      <c r="C2631" s="6" t="s">
        <v>2626</v>
      </c>
      <c r="D2631" s="53" t="str">
        <f t="shared" si="50"/>
        <v>Estructura de  Suspensión compuesto por 2 postes de madera tratada 75' Clase 1</v>
      </c>
      <c r="E2631" s="34" t="s">
        <v>2918</v>
      </c>
      <c r="F2631" s="34">
        <v>0</v>
      </c>
      <c r="G2631" s="39">
        <f>VLOOKUP(C2631,'[16]Estructuras de Madera'!$C$1:$AB$65536,23,0)</f>
        <v>4689.8296293286012</v>
      </c>
      <c r="H2631" s="46"/>
      <c r="I2631" s="41"/>
      <c r="J2631" s="42">
        <f>VLOOKUP(C2631,'[16]Estructuras de Madera'!$C$1:$AB$65536,26,0)</f>
        <v>4085.2498566949585</v>
      </c>
      <c r="O2631" s="5"/>
    </row>
    <row r="2632" spans="1:15" x14ac:dyDescent="0.25">
      <c r="A2632" s="26"/>
      <c r="B2632" s="34">
        <f t="shared" si="51"/>
        <v>32</v>
      </c>
      <c r="C2632" s="6" t="s">
        <v>2627</v>
      </c>
      <c r="D2632" s="53" t="str">
        <f t="shared" si="50"/>
        <v>Estructura de  Suspensión compuesto por 2 postes de madera tratada 90' Clase 1</v>
      </c>
      <c r="E2632" s="34" t="s">
        <v>2918</v>
      </c>
      <c r="F2632" s="34">
        <v>0</v>
      </c>
      <c r="G2632" s="39">
        <f>VLOOKUP(C2632,'[16]Estructuras de Madera'!$C$1:$AB$65536,23,0)</f>
        <v>5473.2344508900169</v>
      </c>
      <c r="H2632" s="46"/>
      <c r="I2632" s="41"/>
      <c r="J2632" s="42">
        <f>VLOOKUP(C2632,'[16]Estructuras de Madera'!$C$1:$AB$65536,26,0)</f>
        <v>5163.0258001612492</v>
      </c>
      <c r="O2632" s="5"/>
    </row>
    <row r="2633" spans="1:15" x14ac:dyDescent="0.25">
      <c r="A2633" s="26"/>
      <c r="B2633" s="34">
        <f t="shared" si="51"/>
        <v>33</v>
      </c>
      <c r="C2633" s="6" t="s">
        <v>2628</v>
      </c>
      <c r="D2633" s="53" t="str">
        <f>+"Estructura de  Suspensión compuesto por "&amp;MID(C2633,5,1)&amp;" postes de madera tratada "&amp;MID(C2633,7,2)&amp;"' Clase "&amp;RIGHT(C2633,IF(LEN(C2633)=11,2,1))</f>
        <v>Estructura de  Suspensión compuesto por 2 postes de madera tratada 90' Clase 2</v>
      </c>
      <c r="E2633" s="34" t="s">
        <v>2918</v>
      </c>
      <c r="F2633" s="34">
        <v>0</v>
      </c>
      <c r="G2633" s="39">
        <f>VLOOKUP(C2633,'[16]Estructuras de Madera'!$C$1:$AB$65536,23,0)</f>
        <v>5095.8379389466108</v>
      </c>
      <c r="H2633" s="46"/>
      <c r="I2633" s="41"/>
      <c r="J2633" s="42">
        <f>VLOOKUP(C2633,'[16]Estructuras de Madera'!$C$1:$AB$65536,26,0)</f>
        <v>4643.8192922028302</v>
      </c>
      <c r="O2633" s="5"/>
    </row>
    <row r="2634" spans="1:15" x14ac:dyDescent="0.25">
      <c r="A2634" s="26"/>
      <c r="B2634" s="34">
        <f t="shared" si="51"/>
        <v>34</v>
      </c>
      <c r="C2634" s="6" t="s">
        <v>2629</v>
      </c>
      <c r="D2634" s="53" t="str">
        <f t="shared" si="50"/>
        <v>Estructura de  Suspensión compuesto por 1 postes de madera tratada 75' Clase 3</v>
      </c>
      <c r="E2634" s="34" t="s">
        <v>2918</v>
      </c>
      <c r="F2634" s="34">
        <v>0</v>
      </c>
      <c r="G2634" s="39">
        <f>VLOOKUP(C2634,'[16]Estructuras de Madera'!$C$1:$AB$65536,23,0)</f>
        <v>1588.5940622603273</v>
      </c>
      <c r="H2634" s="46"/>
      <c r="I2634" s="41"/>
      <c r="J2634" s="42">
        <f>VLOOKUP(C2634,'[16]Estructuras de Madera'!$C$1:$AB$65536,26,0)</f>
        <v>1523.0233452023813</v>
      </c>
      <c r="O2634" s="5"/>
    </row>
    <row r="2635" spans="1:15" x14ac:dyDescent="0.25">
      <c r="A2635" s="26"/>
      <c r="B2635" s="34">
        <f t="shared" si="51"/>
        <v>35</v>
      </c>
      <c r="C2635" s="6" t="s">
        <v>11</v>
      </c>
      <c r="D2635" s="53" t="str">
        <f t="shared" si="50"/>
        <v>Estructura de  Suspensión compuesto por 2 postes de madera tratada 70' Clase 4</v>
      </c>
      <c r="E2635" s="34" t="s">
        <v>2918</v>
      </c>
      <c r="F2635" s="34">
        <v>0</v>
      </c>
      <c r="G2635" s="39">
        <f>VLOOKUP(C2635,'[16]Estructuras de Madera'!$C$1:$AB$65536,23,0)</f>
        <v>3627.6673948877001</v>
      </c>
      <c r="H2635" s="46"/>
      <c r="I2635" s="41"/>
      <c r="J2635" s="42">
        <f>VLOOKUP(C2635,'[16]Estructuras de Madera'!$C$1:$AB$65536,26,0)</f>
        <v>2623.9709969897795</v>
      </c>
      <c r="O2635" s="5"/>
    </row>
    <row r="2636" spans="1:15" x14ac:dyDescent="0.25">
      <c r="A2636" s="26"/>
      <c r="B2636" s="34">
        <f t="shared" si="51"/>
        <v>36</v>
      </c>
      <c r="C2636" s="6" t="s">
        <v>2630</v>
      </c>
      <c r="D2636" s="53" t="str">
        <f t="shared" si="50"/>
        <v>Estructura de  Suspensión compuesto por 2 postes de madera tratada 75' Clase 4</v>
      </c>
      <c r="E2636" s="34" t="s">
        <v>2918</v>
      </c>
      <c r="F2636" s="34">
        <v>0</v>
      </c>
      <c r="G2636" s="39">
        <f>VLOOKUP(C2636,'[16]Estructuras de Madera'!$C$1:$AB$65536,23,0)</f>
        <v>3797.322633547969</v>
      </c>
      <c r="H2636" s="46"/>
      <c r="I2636" s="41"/>
      <c r="J2636" s="42">
        <f>VLOOKUP(C2636,'[16]Estructuras de Madera'!$C$1:$AB$65536,26,0)</f>
        <v>2857.375655575654</v>
      </c>
      <c r="O2636" s="5"/>
    </row>
    <row r="2637" spans="1:15" x14ac:dyDescent="0.25">
      <c r="A2637" s="26"/>
      <c r="B2637" s="34">
        <f t="shared" si="51"/>
        <v>37</v>
      </c>
      <c r="C2637" s="6" t="s">
        <v>2631</v>
      </c>
      <c r="D2637" s="53" t="str">
        <f t="shared" si="50"/>
        <v>Estructura de  Suspensión compuesto por 2 postes de madera tratada 75' Clase 3</v>
      </c>
      <c r="E2637" s="34" t="s">
        <v>2918</v>
      </c>
      <c r="F2637" s="34">
        <v>0</v>
      </c>
      <c r="G2637" s="39">
        <f>VLOOKUP(C2637,'[16]Estructuras de Madera'!$C$1:$AB$65536,23,0)</f>
        <v>4073.7662732455906</v>
      </c>
      <c r="H2637" s="46"/>
      <c r="I2637" s="41"/>
      <c r="J2637" s="42">
        <f>VLOOKUP(C2637,'[16]Estructuras de Madera'!$C$1:$AB$65536,26,0)</f>
        <v>3237.6953783934464</v>
      </c>
      <c r="O2637" s="5"/>
    </row>
    <row r="2638" spans="1:15" x14ac:dyDescent="0.25">
      <c r="A2638" s="26"/>
      <c r="B2638" s="34">
        <f t="shared" si="51"/>
        <v>38</v>
      </c>
      <c r="C2638" s="6" t="s">
        <v>2632</v>
      </c>
      <c r="D2638" s="53" t="str">
        <f t="shared" si="50"/>
        <v>Estructura de  Suspensión compuesto por 2 postes de madera tratada 85' Clase 3</v>
      </c>
      <c r="E2638" s="34" t="s">
        <v>2918</v>
      </c>
      <c r="F2638" s="34">
        <v>0</v>
      </c>
      <c r="G2638" s="39">
        <f>VLOOKUP(C2638,'[16]Estructuras de Madera'!$C$1:$AB$65536,23,0)</f>
        <v>4457.5031824866128</v>
      </c>
      <c r="H2638" s="46"/>
      <c r="I2638" s="41"/>
      <c r="J2638" s="42">
        <f>VLOOKUP(C2638,'[16]Estructuras de Madera'!$C$1:$AB$65536,26,0)</f>
        <v>3765.6247426469918</v>
      </c>
      <c r="O2638" s="5"/>
    </row>
    <row r="2639" spans="1:15" x14ac:dyDescent="0.25">
      <c r="A2639" s="26"/>
      <c r="B2639" s="34">
        <f t="shared" si="51"/>
        <v>39</v>
      </c>
      <c r="C2639" s="54" t="s">
        <v>2633</v>
      </c>
      <c r="D2639" s="53" t="str">
        <f>+"Estructura de  Suspensión compuesto por "&amp;MID(C2639,5,1)&amp;" postes de madera tratada "&amp;MID(C2639,7,2)&amp;"' Clase "&amp;RIGHT(C2639,IF(LEN(C2639)=11,2,1))</f>
        <v>Estructura de  Suspensión compuesto por 2 postes de madera tratada 80' Clase 3</v>
      </c>
      <c r="E2639" s="34" t="s">
        <v>2918</v>
      </c>
      <c r="F2639" s="34">
        <v>0</v>
      </c>
      <c r="G2639" s="39">
        <f>VLOOKUP(C2639,'[16]Estructuras de Madera'!$C$1:$AB$65536,23,0)</f>
        <v>4261.1907958198426</v>
      </c>
      <c r="H2639" s="46"/>
      <c r="I2639" s="41"/>
      <c r="J2639" s="42">
        <f>VLOOKUP(C2639,'[16]Estructuras de Madera'!$C$1:$AB$65536,26,0)</f>
        <v>3495.5462826597368</v>
      </c>
      <c r="O2639" s="5"/>
    </row>
    <row r="2640" spans="1:15" x14ac:dyDescent="0.25">
      <c r="A2640" s="26"/>
      <c r="B2640" s="34">
        <f t="shared" si="51"/>
        <v>40</v>
      </c>
      <c r="C2640" s="6" t="s">
        <v>2634</v>
      </c>
      <c r="D2640" s="53" t="str">
        <f t="shared" si="50"/>
        <v>Estructura de  Suspensión compuesto por 2 postes de madera tratada 85' Clase 2</v>
      </c>
      <c r="E2640" s="34" t="s">
        <v>2918</v>
      </c>
      <c r="F2640" s="34">
        <v>0</v>
      </c>
      <c r="G2640" s="39">
        <f>VLOOKUP(C2640,'[16]Estructuras de Madera'!$C$1:$AB$65536,23,0)</f>
        <v>4821.933689502589</v>
      </c>
      <c r="H2640" s="46"/>
      <c r="I2640" s="41"/>
      <c r="J2640" s="42">
        <f>VLOOKUP(C2640,'[16]Estructuras de Madera'!$C$1:$AB$65536,26,0)</f>
        <v>4266.993157439485</v>
      </c>
      <c r="O2640" s="5"/>
    </row>
    <row r="2641" spans="1:15" x14ac:dyDescent="0.25">
      <c r="A2641" s="26"/>
      <c r="B2641" s="34">
        <f t="shared" si="51"/>
        <v>41</v>
      </c>
      <c r="C2641" s="6" t="s">
        <v>2635</v>
      </c>
      <c r="D2641" s="53" t="str">
        <f t="shared" si="50"/>
        <v>Estructura de  Suspensión compuesto por 2 postes de madera tratada 75' Clase 2</v>
      </c>
      <c r="E2641" s="34" t="s">
        <v>2918</v>
      </c>
      <c r="F2641" s="34">
        <v>0</v>
      </c>
      <c r="G2641" s="39">
        <f>VLOOKUP(C2641,'[16]Estructuras de Madera'!$C$1:$AB$65536,23,0)</f>
        <v>4355.8391217603657</v>
      </c>
      <c r="H2641" s="46"/>
      <c r="I2641" s="41"/>
      <c r="J2641" s="42">
        <f>VLOOKUP(C2641,'[16]Estructuras de Madera'!$C$1:$AB$65536,26,0)</f>
        <v>3625.7595338173373</v>
      </c>
      <c r="L2641" s="26"/>
      <c r="O2641" s="5"/>
    </row>
    <row r="2642" spans="1:15" x14ac:dyDescent="0.25">
      <c r="A2642" s="26"/>
      <c r="B2642" s="34">
        <f t="shared" si="51"/>
        <v>42</v>
      </c>
      <c r="C2642" s="6" t="s">
        <v>2636</v>
      </c>
      <c r="D2642" s="53" t="str">
        <f t="shared" si="50"/>
        <v>Estructura de  Suspensión compuesto por 1 postes de madera tratada 90' Clase 2</v>
      </c>
      <c r="E2642" s="34" t="s">
        <v>2918</v>
      </c>
      <c r="F2642" s="34">
        <v>0</v>
      </c>
      <c r="G2642" s="39">
        <f>VLOOKUP(C2642,'[16]Estructuras de Madera'!$C$1:$AB$65536,23,0)</f>
        <v>1834.8388183781844</v>
      </c>
      <c r="H2642" s="46"/>
      <c r="I2642" s="41"/>
      <c r="J2642" s="42">
        <f>VLOOKUP(C2642,'[16]Estructuras de Madera'!$C$1:$AB$65536,26,0)</f>
        <v>2120.2032383982837</v>
      </c>
      <c r="L2642" s="26"/>
      <c r="O2642" s="5"/>
    </row>
    <row r="2643" spans="1:15" x14ac:dyDescent="0.25">
      <c r="A2643" s="26"/>
      <c r="B2643" s="34">
        <f t="shared" si="51"/>
        <v>43</v>
      </c>
      <c r="C2643" s="6" t="s">
        <v>2637</v>
      </c>
      <c r="D2643" s="53" t="str">
        <f>+"Estructura de  Suspensión compuesto por "&amp;MID(C2643,5,1)&amp;" postes de madera tratada "&amp;MID(C2643,7,2)&amp;"' Clase "&amp;RIGHT(C2643,IF(LEN(C2643)=11,2,1))</f>
        <v>Estructura de  Suspensión compuesto por 1 postes de madera tratada 90' Clase 1</v>
      </c>
      <c r="E2643" s="34" t="s">
        <v>2918</v>
      </c>
      <c r="F2643" s="34">
        <v>0</v>
      </c>
      <c r="G2643" s="39">
        <f>VLOOKUP(C2643,'[16]Estructuras de Madera'!$C$1:$AB$65536,23,0)</f>
        <v>2023.5370743498875</v>
      </c>
      <c r="H2643" s="46"/>
      <c r="I2643" s="41"/>
      <c r="J2643" s="42">
        <f>VLOOKUP(C2643,'[16]Estructuras de Madera'!$C$1:$AB$65536,26,0)</f>
        <v>2379.8064923774932</v>
      </c>
      <c r="L2643" s="26"/>
      <c r="O2643" s="5"/>
    </row>
    <row r="2644" spans="1:15" x14ac:dyDescent="0.25">
      <c r="A2644" s="26"/>
      <c r="B2644" s="34">
        <f t="shared" si="51"/>
        <v>44</v>
      </c>
      <c r="C2644" s="6" t="s">
        <v>2638</v>
      </c>
      <c r="D2644" s="53" t="str">
        <f t="shared" si="50"/>
        <v>Estructura de  Suspensión compuesto por 1 postes de madera tratada 85' Clase 2</v>
      </c>
      <c r="E2644" s="34" t="s">
        <v>2918</v>
      </c>
      <c r="F2644" s="34">
        <v>0</v>
      </c>
      <c r="G2644" s="39">
        <f>VLOOKUP(C2644,'[16]Estructuras de Madera'!$C$1:$AB$65536,23,0)</f>
        <v>1962.6777703888263</v>
      </c>
      <c r="H2644" s="46"/>
      <c r="I2644" s="41"/>
      <c r="J2644" s="42">
        <f>VLOOKUP(C2644,'[16]Estructuras de Madera'!$C$1:$AB$65536,26,0)</f>
        <v>2037.6722347254004</v>
      </c>
      <c r="L2644" s="26"/>
      <c r="O2644" s="5"/>
    </row>
    <row r="2645" spans="1:15" x14ac:dyDescent="0.25">
      <c r="A2645" s="26"/>
      <c r="B2645" s="34">
        <f t="shared" si="51"/>
        <v>45</v>
      </c>
      <c r="C2645" s="6" t="s">
        <v>2639</v>
      </c>
      <c r="D2645" s="53" t="str">
        <f>+"Estructura de  Suspensión compuesto por "&amp;MID(C2645,5,1)&amp;" postes de madera tratada "&amp;MID(C2645,7,2)&amp;"' Clase "&amp;RIGHT(C2645,IF(LEN(C2645)=11,2,1))</f>
        <v>Estructura de  Suspensión compuesto por 1 postes de madera tratada 85' Clase 1</v>
      </c>
      <c r="E2645" s="34" t="s">
        <v>2918</v>
      </c>
      <c r="F2645" s="34">
        <v>0</v>
      </c>
      <c r="G2645" s="39">
        <f>VLOOKUP(C2645,'[16]Estructuras de Madera'!$C$1:$AB$65536,23,0)</f>
        <v>2158.7418096747915</v>
      </c>
      <c r="H2645" s="46"/>
      <c r="I2645" s="41"/>
      <c r="J2645" s="42">
        <f>VLOOKUP(C2645,'[16]Estructuras de Madera'!$C$1:$AB$65536,26,0)</f>
        <v>2307.4090286604592</v>
      </c>
      <c r="L2645" s="26"/>
      <c r="O2645" s="5"/>
    </row>
    <row r="2646" spans="1:15" x14ac:dyDescent="0.25">
      <c r="A2646" s="26"/>
      <c r="B2646" s="34">
        <f t="shared" si="51"/>
        <v>46</v>
      </c>
      <c r="C2646" s="6" t="s">
        <v>2640</v>
      </c>
      <c r="D2646" s="53" t="str">
        <f>+"Estructura de  Suspensión compuesto por "&amp;MID(C2646,5,1)&amp;" postes de madera tratada "&amp;MID(C2646,7,2)&amp;"' Clase "&amp;RIGHT(C2646,IF(LEN(C2646)=11,2,1))</f>
        <v>Estructura de  Suspensión compuesto por 1 postes de madera tratada 85' Clase 4</v>
      </c>
      <c r="E2646" s="34" t="s">
        <v>2918</v>
      </c>
      <c r="F2646" s="34">
        <v>0</v>
      </c>
      <c r="G2646" s="39">
        <f>VLOOKUP(C2646,'[16]Estructuras de Madera'!$C$1:$AB$65536,23,0)</f>
        <v>1632.1625639962717</v>
      </c>
      <c r="H2646" s="46"/>
      <c r="I2646" s="41"/>
      <c r="J2646" s="42">
        <f>VLOOKUP(C2646,'[16]Estructuras de Madera'!$C$1:$AB$65536,26,0)</f>
        <v>1582.9630874294965</v>
      </c>
      <c r="L2646" s="26"/>
      <c r="O2646" s="5"/>
    </row>
    <row r="2647" spans="1:15" x14ac:dyDescent="0.25">
      <c r="A2647" s="26"/>
      <c r="B2647" s="34">
        <f t="shared" si="51"/>
        <v>47</v>
      </c>
      <c r="C2647" s="6" t="s">
        <v>2641</v>
      </c>
      <c r="D2647" s="53" t="str">
        <f t="shared" si="50"/>
        <v>Estructura de  Suspensión compuesto por 1 postes de madera tratada 85' Clase 3</v>
      </c>
      <c r="E2647" s="34" t="s">
        <v>2918</v>
      </c>
      <c r="F2647" s="34">
        <v>0</v>
      </c>
      <c r="G2647" s="39">
        <f>VLOOKUP(C2647,'[16]Estructuras de Madera'!$C$1:$AB$65536,23,0)</f>
        <v>1515.6714401481852</v>
      </c>
      <c r="H2647" s="46"/>
      <c r="I2647" s="41"/>
      <c r="J2647" s="42">
        <f>VLOOKUP(C2647,'[16]Estructuras de Madera'!$C$1:$AB$65536,26,0)</f>
        <v>1681.1059636203645</v>
      </c>
      <c r="L2647" s="26"/>
      <c r="O2647" s="5"/>
    </row>
    <row r="2648" spans="1:15" x14ac:dyDescent="0.25">
      <c r="A2648" s="26"/>
      <c r="B2648" s="34">
        <f t="shared" si="51"/>
        <v>48</v>
      </c>
      <c r="C2648" s="6" t="s">
        <v>13</v>
      </c>
      <c r="D2648" s="53" t="str">
        <f t="shared" si="50"/>
        <v>Estructura de  Suspensión compuesto por 1 postes de madera tratada 75' Clase 1</v>
      </c>
      <c r="E2648" s="34" t="s">
        <v>2918</v>
      </c>
      <c r="F2648" s="34">
        <v>0</v>
      </c>
      <c r="G2648" s="39">
        <f>VLOOKUP(C2648,'[16]Estructuras de Madera'!$C$1:$AB$65536,23,0)</f>
        <v>1896.6257403018321</v>
      </c>
      <c r="H2648" s="46"/>
      <c r="I2648" s="41"/>
      <c r="J2648" s="42">
        <f>VLOOKUP(C2648,'[16]Estructuras de Madera'!$C$1:$AB$65536,26,0)</f>
        <v>1946.8005843531373</v>
      </c>
      <c r="L2648" s="26"/>
      <c r="O2648" s="5"/>
    </row>
    <row r="2649" spans="1:15" ht="23.25" x14ac:dyDescent="0.25">
      <c r="A2649" s="26"/>
      <c r="B2649" s="34">
        <f t="shared" si="51"/>
        <v>49</v>
      </c>
      <c r="C2649" s="6" t="s">
        <v>10</v>
      </c>
      <c r="D2649" s="53" t="str">
        <f>+"Estructura de  Suspensión- Angulo menor  compuesto por "&amp;MID(C2649,5,1)&amp;" postes de madera tratada "&amp;MID(C2649,7,2)&amp;"' Clase "&amp;RIGHT(C2649,IF(LEN(C2649)=11,2,1))</f>
        <v>Estructura de  Suspensión- Angulo menor  compuesto por 1 postes de madera tratada 75' Clase 2</v>
      </c>
      <c r="E2649" s="34" t="s">
        <v>2918</v>
      </c>
      <c r="F2649" s="34">
        <v>0</v>
      </c>
      <c r="G2649" s="39">
        <f>VLOOKUP(C2649,'[16]Estructuras de Madera'!$C$1:$AB$65536,23,0)</f>
        <v>1729.6304865177144</v>
      </c>
      <c r="H2649" s="46"/>
      <c r="I2649" s="41"/>
      <c r="J2649" s="42">
        <f>VLOOKUP(C2649,'[16]Estructuras de Madera'!$C$1:$AB$65536,26,0)</f>
        <v>1717.0554229143268</v>
      </c>
      <c r="L2649" s="26"/>
      <c r="O2649" s="5"/>
    </row>
    <row r="2650" spans="1:15" ht="23.25" x14ac:dyDescent="0.25">
      <c r="A2650" s="26"/>
      <c r="B2650" s="34">
        <f t="shared" si="51"/>
        <v>50</v>
      </c>
      <c r="C2650" s="6" t="s">
        <v>2642</v>
      </c>
      <c r="D2650" s="53" t="str">
        <f>+"Estructura de  Suspensión- Angulo menor  compuesto por "&amp;MID(C2650,5,1)&amp;" postes de madera tratada "&amp;MID(C2650,7,2)&amp;"' Clase "&amp;RIGHT(C2650,IF(LEN(C2650)=11,2,1))</f>
        <v>Estructura de  Suspensión- Angulo menor  compuesto por 1 postes de madera tratada 80' Clase 4</v>
      </c>
      <c r="E2650" s="34" t="s">
        <v>2918</v>
      </c>
      <c r="F2650" s="34">
        <v>0</v>
      </c>
      <c r="G2650" s="39">
        <f>VLOOKUP(C2650,'[16]Estructuras de Madera'!$C$1:$AB$65536,23,0)</f>
        <v>1540.8634638826802</v>
      </c>
      <c r="H2650" s="46"/>
      <c r="I2650" s="41"/>
      <c r="J2650" s="42">
        <f>VLOOKUP(C2650,'[16]Estructuras de Madera'!$C$1:$AB$65536,26,0)</f>
        <v>1457.3575626046336</v>
      </c>
      <c r="L2650" s="26"/>
      <c r="O2650" s="5"/>
    </row>
    <row r="2651" spans="1:15" ht="23.25" x14ac:dyDescent="0.25">
      <c r="A2651" s="26"/>
      <c r="B2651" s="34">
        <f t="shared" si="51"/>
        <v>51</v>
      </c>
      <c r="C2651" s="6" t="s">
        <v>2643</v>
      </c>
      <c r="D2651" s="53" t="str">
        <f>+"Estructura de  Suspensión- Angulo menor  compuesto por "&amp;MID(C2651,5,1)&amp;" postes de madera tratada "&amp;MID(C2651,7,2)&amp;"' Clase "&amp;RIGHT(C2651,IF(LEN(C2651)=11,2,1))</f>
        <v>Estructura de  Suspensión- Angulo menor  compuesto por 1 postes de madera tratada 75' Clase 4</v>
      </c>
      <c r="E2651" s="34" t="s">
        <v>2918</v>
      </c>
      <c r="F2651" s="34">
        <v>0</v>
      </c>
      <c r="G2651" s="39">
        <f>VLOOKUP(C2651,'[16]Estructuras de Madera'!$C$1:$AB$65536,23,0)</f>
        <v>1450.3722424115163</v>
      </c>
      <c r="H2651" s="46"/>
      <c r="I2651" s="41"/>
      <c r="J2651" s="42">
        <f>VLOOKUP(C2651,'[16]Estructuras de Madera'!$C$1:$AB$65536,26,0)</f>
        <v>1332.8634837934851</v>
      </c>
      <c r="L2651" s="26"/>
      <c r="O2651" s="5"/>
    </row>
    <row r="2652" spans="1:15" ht="23.25" x14ac:dyDescent="0.25">
      <c r="A2652" s="26"/>
      <c r="B2652" s="34">
        <f t="shared" si="51"/>
        <v>52</v>
      </c>
      <c r="C2652" s="6" t="s">
        <v>2644</v>
      </c>
      <c r="D2652" s="53" t="str">
        <f t="shared" ref="D2652:D2678" si="52">+"Estructura de  Suspensión- Angulo menor  compuesto por "&amp;MID(C2652,5,1)&amp;" postes de madera tratada "&amp;MID(C2652,7,2)&amp;"' Clase "&amp;RIGHT(C2652,IF(LEN(C2652)=11,2,1))</f>
        <v>Estructura de  Suspensión- Angulo menor  compuesto por 3 postes de madera tratada 85' Clase 2</v>
      </c>
      <c r="E2652" s="34" t="s">
        <v>2918</v>
      </c>
      <c r="F2652" s="34">
        <v>0</v>
      </c>
      <c r="G2652" s="39">
        <f>VLOOKUP(C2652,'[16]Estructuras de Madera'!$C$1:$AB$65536,23,0)</f>
        <v>4226.9422473583618</v>
      </c>
      <c r="H2652" s="46"/>
      <c r="I2652" s="41"/>
      <c r="J2652" s="42">
        <f>VLOOKUP(C2652,'[16]Estructuras de Madera'!$C$1:$AB$65536,26,0)</f>
        <v>5566.7796723305792</v>
      </c>
      <c r="L2652" s="26"/>
      <c r="O2652" s="5"/>
    </row>
    <row r="2653" spans="1:15" ht="23.25" x14ac:dyDescent="0.25">
      <c r="A2653" s="26"/>
      <c r="B2653" s="34">
        <f t="shared" si="51"/>
        <v>53</v>
      </c>
      <c r="C2653" s="6" t="s">
        <v>2645</v>
      </c>
      <c r="D2653" s="53" t="str">
        <f>+"Estructura de  Suspensión- Angulo menor  compuesto por "&amp;MID(C2653,5,1)&amp;" postes de madera tratada "&amp;MID(C2653,7,2)&amp;"' Clase "&amp;RIGHT(C2653,IF(LEN(C2653)=11,2,1))</f>
        <v>Estructura de  Suspensión- Angulo menor  compuesto por 3 postes de madera tratada 85' Clase 3</v>
      </c>
      <c r="E2653" s="34" t="s">
        <v>2918</v>
      </c>
      <c r="F2653" s="34">
        <v>0</v>
      </c>
      <c r="G2653" s="39">
        <f>VLOOKUP(C2653,'[16]Estructuras de Madera'!$C$1:$AB$65536,23,0)</f>
        <v>3680.2964868343965</v>
      </c>
      <c r="H2653" s="46"/>
      <c r="I2653" s="41"/>
      <c r="J2653" s="42">
        <f>VLOOKUP(C2653,'[16]Estructuras de Madera'!$C$1:$AB$65536,26,0)</f>
        <v>4814.7270501418398</v>
      </c>
      <c r="L2653" s="26"/>
      <c r="O2653" s="5"/>
    </row>
    <row r="2654" spans="1:15" ht="23.25" x14ac:dyDescent="0.25">
      <c r="A2654" s="26"/>
      <c r="B2654" s="34">
        <f t="shared" si="51"/>
        <v>54</v>
      </c>
      <c r="C2654" s="6" t="s">
        <v>2646</v>
      </c>
      <c r="D2654" s="53" t="str">
        <f t="shared" si="52"/>
        <v>Estructura de  Suspensión- Angulo menor  compuesto por 2 postes de madera tratada 75' Clase 3</v>
      </c>
      <c r="E2654" s="34" t="s">
        <v>2918</v>
      </c>
      <c r="F2654" s="34">
        <v>0</v>
      </c>
      <c r="G2654" s="39">
        <f>VLOOKUP(C2654,'[16]Estructuras de Madera'!$C$1:$AB$65536,23,0)</f>
        <v>2032.4240819819095</v>
      </c>
      <c r="H2654" s="46"/>
      <c r="I2654" s="41"/>
      <c r="J2654" s="42">
        <f>VLOOKUP(C2654,'[16]Estructuras de Madera'!$C$1:$AB$65536,26,0)</f>
        <v>2671.8886691743478</v>
      </c>
      <c r="L2654" s="26"/>
      <c r="O2654" s="5"/>
    </row>
    <row r="2655" spans="1:15" ht="23.25" x14ac:dyDescent="0.25">
      <c r="A2655" s="26"/>
      <c r="B2655" s="34">
        <f t="shared" si="51"/>
        <v>55</v>
      </c>
      <c r="C2655" s="6" t="s">
        <v>2647</v>
      </c>
      <c r="D2655" s="53" t="str">
        <f>+"Estructura de  Suspensión- Angulo menor  compuesto por "&amp;MID(C2655,5,1)&amp;" postes de madera tratada "&amp;MID(C2655,7,2)&amp;"' Clase "&amp;RIGHT(C2655,IF(LEN(C2655)=11,2,1))</f>
        <v>Estructura de  Suspensión- Angulo menor  compuesto por 2 postes de madera tratada 70' Clase 4</v>
      </c>
      <c r="E2655" s="34" t="s">
        <v>2918</v>
      </c>
      <c r="F2655" s="34">
        <v>0</v>
      </c>
      <c r="G2655" s="39">
        <f>VLOOKUP(C2655,'[16]Estructuras de Madera'!$C$1:$AB$65536,23,0)</f>
        <v>1698.4352036240184</v>
      </c>
      <c r="H2655" s="46"/>
      <c r="I2655" s="41"/>
      <c r="J2655" s="42">
        <f>VLOOKUP(C2655,'[16]Estructuras de Madera'!$C$1:$AB$65536,26,0)</f>
        <v>2088.1642877706809</v>
      </c>
      <c r="L2655" s="26"/>
      <c r="O2655" s="5"/>
    </row>
    <row r="2656" spans="1:15" ht="23.25" x14ac:dyDescent="0.25">
      <c r="A2656" s="26"/>
      <c r="B2656" s="34">
        <f t="shared" si="51"/>
        <v>56</v>
      </c>
      <c r="C2656" s="6" t="s">
        <v>2648</v>
      </c>
      <c r="D2656" s="53" t="str">
        <f t="shared" si="52"/>
        <v>Estructura de  Suspensión- Angulo menor  compuesto por 2 postes de madera tratada 75' Clase 4</v>
      </c>
      <c r="E2656" s="34" t="s">
        <v>2918</v>
      </c>
      <c r="F2656" s="34">
        <v>0</v>
      </c>
      <c r="G2656" s="39">
        <f>VLOOKUP(C2656,'[16]Estructuras de Madera'!$C$1:$AB$65536,23,0)</f>
        <v>1868.0904422842875</v>
      </c>
      <c r="H2656" s="46"/>
      <c r="I2656" s="41"/>
      <c r="J2656" s="42">
        <f>VLOOKUP(C2656,'[16]Estructuras de Madera'!$C$1:$AB$65536,26,0)</f>
        <v>2321.5689463565554</v>
      </c>
      <c r="L2656" s="26"/>
      <c r="O2656" s="5"/>
    </row>
    <row r="2657" spans="1:15" ht="23.25" x14ac:dyDescent="0.25">
      <c r="A2657" s="26"/>
      <c r="B2657" s="34">
        <f t="shared" si="51"/>
        <v>57</v>
      </c>
      <c r="C2657" s="6" t="s">
        <v>2649</v>
      </c>
      <c r="D2657" s="53" t="str">
        <f t="shared" si="52"/>
        <v>Estructura de  Suspensión- Angulo menor  compuesto por 2 postes de madera tratada 90' Clase 2</v>
      </c>
      <c r="E2657" s="34" t="s">
        <v>2918</v>
      </c>
      <c r="F2657" s="34">
        <v>0</v>
      </c>
      <c r="G2657" s="39">
        <f>VLOOKUP(C2657,'[16]Estructuras de Madera'!$C$1:$AB$65536,23,0)</f>
        <v>3166.6057476829292</v>
      </c>
      <c r="H2657" s="46"/>
      <c r="I2657" s="41"/>
      <c r="J2657" s="42">
        <f>VLOOKUP(C2657,'[16]Estructuras de Madera'!$C$1:$AB$65536,26,0)</f>
        <v>4108.0125829837316</v>
      </c>
      <c r="L2657" s="26"/>
      <c r="O2657" s="5"/>
    </row>
    <row r="2658" spans="1:15" ht="23.25" x14ac:dyDescent="0.25">
      <c r="A2658" s="26"/>
      <c r="B2658" s="34">
        <f t="shared" si="51"/>
        <v>58</v>
      </c>
      <c r="C2658" s="6" t="s">
        <v>2650</v>
      </c>
      <c r="D2658" s="53" t="str">
        <f>+"Estructura de  Suspensión- Angulo menor  compuesto por "&amp;MID(C2658,5,1)&amp;" postes de madera tratada "&amp;MID(C2658,7,2)&amp;"' Clase "&amp;RIGHT(C2658,IF(LEN(C2658)=11,2,1))</f>
        <v>Estructura de  Suspensión- Angulo menor  compuesto por 2 postes de madera tratada 90' Clase 1</v>
      </c>
      <c r="E2658" s="34" t="s">
        <v>2918</v>
      </c>
      <c r="F2658" s="34">
        <v>0</v>
      </c>
      <c r="G2658" s="39">
        <f>VLOOKUP(C2658,'[16]Estructuras de Madera'!$C$1:$AB$65536,23,0)</f>
        <v>3544.0022596263352</v>
      </c>
      <c r="H2658" s="46"/>
      <c r="I2658" s="41"/>
      <c r="J2658" s="42">
        <f>VLOOKUP(C2658,'[16]Estructuras de Madera'!$C$1:$AB$65536,26,0)</f>
        <v>4627.2190909421506</v>
      </c>
      <c r="L2658" s="26"/>
      <c r="O2658" s="5"/>
    </row>
    <row r="2659" spans="1:15" ht="23.25" x14ac:dyDescent="0.25">
      <c r="A2659" s="26"/>
      <c r="B2659" s="34">
        <f t="shared" si="51"/>
        <v>59</v>
      </c>
      <c r="C2659" s="54" t="s">
        <v>2651</v>
      </c>
      <c r="D2659" s="53" t="str">
        <f>+"Estructura de  Suspensión- Angulo menor  compuesto por "&amp;MID(C2659,5,1)&amp;" postes de madera tratada "&amp;MID(C2659,7,2)&amp;"' Clase "&amp;RIGHT(C2659,IF(LEN(C2659)=11,2,1))</f>
        <v>Estructura de  Suspensión- Angulo menor  compuesto por 2 postes de madera tratada 85' Clase 3</v>
      </c>
      <c r="E2659" s="34" t="s">
        <v>2918</v>
      </c>
      <c r="F2659" s="34">
        <v>0</v>
      </c>
      <c r="G2659" s="39">
        <f>VLOOKUP(C2659,'[16]Estructuras de Madera'!$C$1:$AB$65536,23,0)</f>
        <v>2528.2709912229311</v>
      </c>
      <c r="H2659" s="46"/>
      <c r="I2659" s="41"/>
      <c r="J2659" s="42">
        <f>VLOOKUP(C2659,'[16]Estructuras de Madera'!$C$1:$AB$65536,26,0)</f>
        <v>3229.8180334278932</v>
      </c>
      <c r="L2659" s="26"/>
      <c r="O2659" s="5"/>
    </row>
    <row r="2660" spans="1:15" ht="23.25" x14ac:dyDescent="0.25">
      <c r="A2660" s="26"/>
      <c r="B2660" s="34">
        <f t="shared" si="51"/>
        <v>60</v>
      </c>
      <c r="C2660" s="54" t="s">
        <v>2652</v>
      </c>
      <c r="D2660" s="53" t="str">
        <f>+"Estructura de  Suspensión- Angulo menor  compuesto por "&amp;MID(C2660,5,1)&amp;" postes de madera tratada "&amp;MID(C2660,7,2)&amp;"' Clase "&amp;RIGHT(C2660,IF(LEN(C2660)=11,2,1))</f>
        <v>Estructura de  Suspensión- Angulo menor  compuesto por 2 postes de madera tratada 80' Clase 3</v>
      </c>
      <c r="E2660" s="34" t="s">
        <v>2918</v>
      </c>
      <c r="F2660" s="34">
        <v>0</v>
      </c>
      <c r="G2660" s="39">
        <f>VLOOKUP(C2660,'[16]Estructuras de Madera'!$C$1:$AB$65536,23,0)</f>
        <v>2331.9586045561609</v>
      </c>
      <c r="H2660" s="46"/>
      <c r="I2660" s="41"/>
      <c r="J2660" s="42">
        <f>VLOOKUP(C2660,'[16]Estructuras de Madera'!$C$1:$AB$65536,26,0)</f>
        <v>2959.7395734406382</v>
      </c>
      <c r="L2660" s="26"/>
      <c r="O2660" s="5"/>
    </row>
    <row r="2661" spans="1:15" ht="23.25" x14ac:dyDescent="0.25">
      <c r="A2661" s="26"/>
      <c r="B2661" s="34">
        <f t="shared" si="51"/>
        <v>61</v>
      </c>
      <c r="C2661" s="6" t="s">
        <v>2653</v>
      </c>
      <c r="D2661" s="53" t="str">
        <f t="shared" si="52"/>
        <v>Estructura de  Suspensión- Angulo menor  compuesto por 2 postes de madera tratada 85' Clase 2</v>
      </c>
      <c r="E2661" s="34" t="s">
        <v>2918</v>
      </c>
      <c r="F2661" s="34">
        <v>0</v>
      </c>
      <c r="G2661" s="39">
        <f>VLOOKUP(C2661,'[16]Estructuras de Madera'!$C$1:$AB$65536,23,0)</f>
        <v>4522.3435710680387</v>
      </c>
      <c r="H2661" s="46"/>
      <c r="I2661" s="41"/>
      <c r="J2661" s="42">
        <f>VLOOKUP(C2661,'[16]Estructuras de Madera'!$C$1:$AB$65536,26,0)</f>
        <v>4388.3285734271058</v>
      </c>
      <c r="L2661" s="26"/>
      <c r="O2661" s="5"/>
    </row>
    <row r="2662" spans="1:15" ht="23.25" x14ac:dyDescent="0.25">
      <c r="A2662" s="26"/>
      <c r="B2662" s="34">
        <f t="shared" si="51"/>
        <v>62</v>
      </c>
      <c r="C2662" s="6" t="s">
        <v>2654</v>
      </c>
      <c r="D2662" s="53" t="str">
        <f t="shared" si="52"/>
        <v>Estructura de  Suspensión- Angulo menor  compuesto por 2 postes de madera tratada 75' Clase 2</v>
      </c>
      <c r="E2662" s="34" t="s">
        <v>2918</v>
      </c>
      <c r="F2662" s="34">
        <v>0</v>
      </c>
      <c r="G2662" s="39">
        <f>VLOOKUP(C2662,'[16]Estructuras de Madera'!$C$1:$AB$65536,23,0)</f>
        <v>2426.6069304966836</v>
      </c>
      <c r="H2662" s="46"/>
      <c r="I2662" s="41"/>
      <c r="J2662" s="42">
        <f>VLOOKUP(C2662,'[16]Estructuras de Madera'!$C$1:$AB$65536,26,0)</f>
        <v>3089.9528245982387</v>
      </c>
      <c r="L2662" s="26"/>
      <c r="O2662" s="5"/>
    </row>
    <row r="2663" spans="1:15" ht="23.25" x14ac:dyDescent="0.25">
      <c r="A2663" s="26"/>
      <c r="B2663" s="34">
        <f t="shared" si="51"/>
        <v>63</v>
      </c>
      <c r="C2663" s="6" t="s">
        <v>2655</v>
      </c>
      <c r="D2663" s="53" t="str">
        <f t="shared" si="52"/>
        <v>Estructura de  Suspensión- Angulo menor  compuesto por 2 postes de madera tratada 75' Clase 1</v>
      </c>
      <c r="E2663" s="34" t="s">
        <v>2918</v>
      </c>
      <c r="F2663" s="34">
        <v>0</v>
      </c>
      <c r="G2663" s="39">
        <f>VLOOKUP(C2663,'[16]Estructuras de Madera'!$C$1:$AB$65536,23,0)</f>
        <v>2760.5974380649191</v>
      </c>
      <c r="H2663" s="46"/>
      <c r="I2663" s="41"/>
      <c r="J2663" s="42">
        <f>VLOOKUP(C2663,'[16]Estructuras de Madera'!$C$1:$AB$65536,26,0)</f>
        <v>3549.4431474758599</v>
      </c>
      <c r="L2663" s="26"/>
      <c r="O2663" s="5"/>
    </row>
    <row r="2664" spans="1:15" ht="23.25" x14ac:dyDescent="0.25">
      <c r="A2664" s="26"/>
      <c r="B2664" s="34">
        <f t="shared" si="51"/>
        <v>64</v>
      </c>
      <c r="C2664" s="6" t="s">
        <v>2656</v>
      </c>
      <c r="D2664" s="53" t="str">
        <f>+"Estructura de  Suspensión- Angulo menor  compuesto por "&amp;MID(C2664,5,1)&amp;" postes de madera tratada "&amp;MID(C2664,7,2)&amp;"' Clase "&amp;RIGHT(C2664,IF(LEN(C2664)=11,2,1))</f>
        <v>Estructura de  Suspensión- Angulo menor  compuesto por 1 postes de madera tratada 75' Clase 1</v>
      </c>
      <c r="E2664" s="34" t="s">
        <v>2918</v>
      </c>
      <c r="F2664" s="34">
        <v>0</v>
      </c>
      <c r="G2664" s="39">
        <f>VLOOKUP(C2664,'[16]Estructuras de Madera'!$C$1:$AB$65536,23,0)</f>
        <v>1492.4087190324597</v>
      </c>
      <c r="H2664" s="46"/>
      <c r="I2664" s="41"/>
      <c r="J2664" s="42">
        <f>VLOOKUP(C2664,'[16]Estructuras de Madera'!$C$1:$AB$65536,26,0)</f>
        <v>1804.7215737379299</v>
      </c>
      <c r="L2664" s="26"/>
      <c r="O2664" s="5"/>
    </row>
    <row r="2665" spans="1:15" ht="23.25" x14ac:dyDescent="0.25">
      <c r="A2665" s="26"/>
      <c r="B2665" s="34">
        <f t="shared" si="51"/>
        <v>65</v>
      </c>
      <c r="C2665" s="6" t="s">
        <v>2657</v>
      </c>
      <c r="D2665" s="53" t="str">
        <f t="shared" si="52"/>
        <v>Estructura de  Suspensión- Angulo menor  compuesto por 1 postes de madera tratada 85' Clase 3</v>
      </c>
      <c r="E2665" s="34" t="s">
        <v>2918</v>
      </c>
      <c r="F2665" s="34">
        <v>0</v>
      </c>
      <c r="G2665" s="39">
        <f>VLOOKUP(C2665,'[16]Estructuras de Madera'!$C$1:$AB$65536,23,0)</f>
        <v>1264.1354956114656</v>
      </c>
      <c r="H2665" s="46"/>
      <c r="I2665" s="41"/>
      <c r="J2665" s="42">
        <f>VLOOKUP(C2665,'[16]Estructuras de Madera'!$C$1:$AB$65536,26,0)</f>
        <v>1614.9090167139466</v>
      </c>
      <c r="L2665" s="26"/>
      <c r="O2665" s="5"/>
    </row>
    <row r="2666" spans="1:15" ht="23.25" x14ac:dyDescent="0.25">
      <c r="A2666" s="26"/>
      <c r="B2666" s="34">
        <f t="shared" si="51"/>
        <v>66</v>
      </c>
      <c r="C2666" s="6" t="s">
        <v>2658</v>
      </c>
      <c r="D2666" s="53" t="str">
        <f>+"Estructura de  Suspensión- Angulo menor  compuesto por "&amp;MID(C2666,5,1)&amp;" postes de madera tratada "&amp;MID(C2666,7,2)&amp;"' Clase "&amp;RIGHT(C2666,IF(LEN(C2666)=11,2,1))</f>
        <v>Estructura de  Suspensión- Angulo menor  compuesto por 1 postes de madera tratada 85' Clase 1</v>
      </c>
      <c r="E2666" s="34" t="s">
        <v>2918</v>
      </c>
      <c r="F2666" s="34">
        <v>0</v>
      </c>
      <c r="G2666" s="39">
        <f>VLOOKUP(C2666,'[16]Estructuras de Madera'!$C$1:$AB$65536,23,0)</f>
        <v>1642.4147884054189</v>
      </c>
      <c r="H2666" s="46"/>
      <c r="I2666" s="41"/>
      <c r="J2666" s="42">
        <f>VLOOKUP(C2666,'[16]Estructuras de Madera'!$C$1:$AB$65536,26,0)</f>
        <v>2135.3300180452516</v>
      </c>
      <c r="L2666" s="26"/>
      <c r="O2666" s="5"/>
    </row>
    <row r="2667" spans="1:15" ht="23.25" x14ac:dyDescent="0.25">
      <c r="A2667" s="26"/>
      <c r="B2667" s="34">
        <f t="shared" ref="B2667:B2724" si="53">+B2666+1</f>
        <v>67</v>
      </c>
      <c r="C2667" s="6" t="s">
        <v>2659</v>
      </c>
      <c r="D2667" s="53" t="str">
        <f>+"Estructura de  Suspensión- Angulo menor  compuesto por "&amp;MID(C2667,5,1)&amp;" postes de madera tratada "&amp;MID(C2667,7,2)&amp;"' Clase "&amp;RIGHT(C2667,IF(LEN(C2667)=11,2,1))</f>
        <v>Estructura de  Suspensión- Angulo menor  compuesto por 1 postes de madera tratada 85' Clase 4</v>
      </c>
      <c r="E2667" s="34" t="s">
        <v>2918</v>
      </c>
      <c r="F2667" s="34">
        <v>0</v>
      </c>
      <c r="G2667" s="39">
        <f>VLOOKUP(C2667,'[16]Estructuras de Madera'!$C$1:$AB$65536,23,0)</f>
        <v>1115.8355427268991</v>
      </c>
      <c r="H2667" s="46"/>
      <c r="I2667" s="41"/>
      <c r="J2667" s="42">
        <f>VLOOKUP(C2667,'[16]Estructuras de Madera'!$C$1:$AB$65536,26,0)</f>
        <v>1410.8840768142891</v>
      </c>
      <c r="L2667" s="26"/>
      <c r="O2667" s="5"/>
    </row>
    <row r="2668" spans="1:15" ht="23.25" x14ac:dyDescent="0.25">
      <c r="A2668" s="26"/>
      <c r="B2668" s="34">
        <f t="shared" si="53"/>
        <v>68</v>
      </c>
      <c r="C2668" s="6" t="s">
        <v>2660</v>
      </c>
      <c r="D2668" s="53" t="str">
        <f>+"Estructura de  Suspensión- Angulo menor  compuesto por "&amp;MID(C2668,5,1)&amp;" postes de madera tratada "&amp;MID(C2668,7,2)&amp;"' Clase "&amp;RIGHT(C2668,IF(LEN(C2668)=11,2,1))</f>
        <v>Estructura de  Suspensión- Angulo menor  compuesto por 1 postes de madera tratada 85' Clase 2</v>
      </c>
      <c r="E2668" s="34" t="s">
        <v>2918</v>
      </c>
      <c r="F2668" s="34">
        <v>0</v>
      </c>
      <c r="G2668" s="39">
        <f>VLOOKUP(C2668,'[16]Estructuras de Madera'!$C$1:$AB$65536,23,0)</f>
        <v>1446.3507491194537</v>
      </c>
      <c r="H2668" s="46"/>
      <c r="I2668" s="41"/>
      <c r="J2668" s="42">
        <f>VLOOKUP(C2668,'[16]Estructuras de Madera'!$C$1:$AB$65536,26,0)</f>
        <v>1865.593224110193</v>
      </c>
      <c r="L2668" s="26"/>
      <c r="O2668" s="5"/>
    </row>
    <row r="2669" spans="1:15" ht="23.25" x14ac:dyDescent="0.25">
      <c r="A2669" s="26"/>
      <c r="B2669" s="34">
        <f t="shared" si="53"/>
        <v>69</v>
      </c>
      <c r="C2669" s="6" t="s">
        <v>2661</v>
      </c>
      <c r="D2669" s="53" t="str">
        <f t="shared" si="52"/>
        <v>Estructura de  Suspensión- Angulo menor  compuesto por 1 postes de madera tratada 75' Clase 2</v>
      </c>
      <c r="E2669" s="34" t="s">
        <v>2918</v>
      </c>
      <c r="F2669" s="34">
        <v>0</v>
      </c>
      <c r="G2669" s="39">
        <f>VLOOKUP(C2669,'[16]Estructuras de Madera'!$C$1:$AB$65536,23,0)</f>
        <v>1213.3034652483418</v>
      </c>
      <c r="H2669" s="46"/>
      <c r="I2669" s="41"/>
      <c r="J2669" s="42">
        <f>VLOOKUP(C2669,'[16]Estructuras de Madera'!$C$1:$AB$65536,26,0)</f>
        <v>1544.9764122991194</v>
      </c>
      <c r="L2669" s="26"/>
      <c r="O2669" s="5"/>
    </row>
    <row r="2670" spans="1:15" ht="23.25" x14ac:dyDescent="0.25">
      <c r="A2670" s="26"/>
      <c r="B2670" s="34">
        <f t="shared" si="53"/>
        <v>70</v>
      </c>
      <c r="C2670" s="6" t="s">
        <v>2656</v>
      </c>
      <c r="D2670" s="53" t="str">
        <f t="shared" si="52"/>
        <v>Estructura de  Suspensión- Angulo menor  compuesto por 1 postes de madera tratada 75' Clase 1</v>
      </c>
      <c r="E2670" s="34" t="s">
        <v>2918</v>
      </c>
      <c r="F2670" s="34">
        <v>0</v>
      </c>
      <c r="G2670" s="39">
        <f>VLOOKUP(C2670,'[16]Estructuras de Madera'!$C$1:$AB$65536,23,0)</f>
        <v>1492.4087190324597</v>
      </c>
      <c r="H2670" s="46"/>
      <c r="I2670" s="41"/>
      <c r="J2670" s="42">
        <f>VLOOKUP(C2670,'[16]Estructuras de Madera'!$C$1:$AB$65536,26,0)</f>
        <v>1804.7215737379299</v>
      </c>
      <c r="L2670" s="26"/>
      <c r="O2670" s="5"/>
    </row>
    <row r="2671" spans="1:15" ht="23.25" x14ac:dyDescent="0.25">
      <c r="A2671" s="26"/>
      <c r="B2671" s="34">
        <f t="shared" si="53"/>
        <v>71</v>
      </c>
      <c r="C2671" s="6" t="s">
        <v>2662</v>
      </c>
      <c r="D2671" s="53" t="str">
        <f>+"Estructura de  Suspensión- Angulo menor  compuesto por "&amp;MID(C2671,5,1)&amp;" postes de madera tratada "&amp;MID(C2671,7,2)&amp;"' Clase "&amp;RIGHT(C2671,IF(LEN(C2671)=11,2,1))</f>
        <v>Estructura de  Suspensión- Angulo menor  compuesto por 1 postes de madera tratada 80' Clase 4</v>
      </c>
      <c r="E2671" s="34" t="s">
        <v>2918</v>
      </c>
      <c r="F2671" s="34">
        <v>0</v>
      </c>
      <c r="G2671" s="39">
        <f>VLOOKUP(C2671,'[16]Estructuras de Madera'!$C$1:$AB$65536,23,0)</f>
        <v>1024.5364426133074</v>
      </c>
      <c r="H2671" s="46"/>
      <c r="I2671" s="41"/>
      <c r="J2671" s="42">
        <f>VLOOKUP(C2671,'[16]Estructuras de Madera'!$C$1:$AB$65536,26,0)</f>
        <v>1285.2785519894262</v>
      </c>
      <c r="L2671" s="26"/>
      <c r="O2671" s="5"/>
    </row>
    <row r="2672" spans="1:15" ht="23.25" x14ac:dyDescent="0.25">
      <c r="A2672" s="26"/>
      <c r="B2672" s="34">
        <f t="shared" si="53"/>
        <v>72</v>
      </c>
      <c r="C2672" s="6" t="s">
        <v>2663</v>
      </c>
      <c r="D2672" s="53" t="str">
        <f t="shared" si="52"/>
        <v>Estructura de  Suspensión- Angulo menor  compuesto por 1 postes de madera tratada 75' Clase 4</v>
      </c>
      <c r="E2672" s="34" t="s">
        <v>2918</v>
      </c>
      <c r="F2672" s="34">
        <v>0</v>
      </c>
      <c r="G2672" s="39">
        <f>VLOOKUP(C2672,'[16]Estructuras de Madera'!$C$1:$AB$65536,23,0)</f>
        <v>934.04522114214376</v>
      </c>
      <c r="H2672" s="46"/>
      <c r="I2672" s="41"/>
      <c r="J2672" s="42">
        <f>VLOOKUP(C2672,'[16]Estructuras de Madera'!$C$1:$AB$65536,26,0)</f>
        <v>1160.7844731782777</v>
      </c>
      <c r="L2672" s="26"/>
      <c r="O2672" s="5"/>
    </row>
    <row r="2673" spans="1:15" ht="23.25" x14ac:dyDescent="0.25">
      <c r="A2673" s="26"/>
      <c r="B2673" s="34">
        <f t="shared" si="53"/>
        <v>73</v>
      </c>
      <c r="C2673" s="6" t="s">
        <v>2664</v>
      </c>
      <c r="D2673" s="53" t="str">
        <f>+"Estructura de  Suspensión- Angulo menor  compuesto por "&amp;MID(C2673,5,1)&amp;" postes de madera tratada "&amp;MID(C2673,7,2)&amp;"' Clase "&amp;RIGHT(C2673,IF(LEN(C2673)=11,2,1))</f>
        <v>Estructura de  Suspensión- Angulo menor  compuesto por 2 postes de madera tratada 90' Clase 2</v>
      </c>
      <c r="E2673" s="34" t="s">
        <v>2918</v>
      </c>
      <c r="F2673" s="34">
        <v>0</v>
      </c>
      <c r="G2673" s="39">
        <f>VLOOKUP(C2673,'[16]Estructuras de Madera'!$C$1:$AB$65536,23,0)</f>
        <v>4468.7378044012557</v>
      </c>
      <c r="H2673" s="46"/>
      <c r="I2673" s="41"/>
      <c r="J2673" s="42">
        <f>VLOOKUP(C2673,'[16]Estructuras de Madera'!$C$1:$AB$65536,26,0)</f>
        <v>4546.8899446242849</v>
      </c>
      <c r="L2673" s="26"/>
      <c r="O2673" s="5"/>
    </row>
    <row r="2674" spans="1:15" ht="23.25" x14ac:dyDescent="0.25">
      <c r="A2674" s="26"/>
      <c r="B2674" s="34">
        <f t="shared" si="53"/>
        <v>74</v>
      </c>
      <c r="C2674" s="6" t="s">
        <v>2665</v>
      </c>
      <c r="D2674" s="53" t="str">
        <f>+"Estructura de  Suspensión- Angulo menor  compuesto por "&amp;MID(C2674,5,1)&amp;" postes de madera tratada "&amp;MID(C2674,7,2)&amp;"' Clase "&amp;RIGHT(C2674,IF(LEN(C2674)=11,2,1))</f>
        <v>Estructura de  Suspensión- Angulo menor  compuesto por 2 postes de madera tratada 90' Clase 1</v>
      </c>
      <c r="E2674" s="34" t="s">
        <v>2918</v>
      </c>
      <c r="F2674" s="34">
        <v>0</v>
      </c>
      <c r="G2674" s="39">
        <f>VLOOKUP(C2674,'[16]Estructuras de Madera'!$C$1:$AB$65536,23,0)</f>
        <v>4846.1343163446618</v>
      </c>
      <c r="H2674" s="46"/>
      <c r="I2674" s="41"/>
      <c r="J2674" s="42">
        <f>VLOOKUP(C2674,'[16]Estructuras de Madera'!$C$1:$AB$65536,26,0)</f>
        <v>5066.0964525827039</v>
      </c>
      <c r="L2674" s="26"/>
      <c r="O2674" s="5"/>
    </row>
    <row r="2675" spans="1:15" ht="23.25" x14ac:dyDescent="0.25">
      <c r="A2675" s="26"/>
      <c r="B2675" s="34">
        <f t="shared" si="53"/>
        <v>75</v>
      </c>
      <c r="C2675" s="54" t="s">
        <v>2666</v>
      </c>
      <c r="D2675" s="53" t="str">
        <f>+"Estructura de  Suspensión- Angulo menor  compuesto por "&amp;MID(C2675,5,1)&amp;" postes de madera tratada "&amp;MID(C2675,7,2)&amp;"' Clase "&amp;RIGHT(C2675,IF(LEN(C2675)=11,2,1))</f>
        <v>Estructura de  Suspensión- Angulo menor  compuesto por 2 postes de madera tratada 85' Clase 3</v>
      </c>
      <c r="E2675" s="34" t="s">
        <v>2918</v>
      </c>
      <c r="F2675" s="34">
        <v>0</v>
      </c>
      <c r="G2675" s="39">
        <f>VLOOKUP(C2675,'[16]Estructuras de Madera'!$C$1:$AB$65536,23,0)</f>
        <v>3830.4030479412577</v>
      </c>
      <c r="H2675" s="46"/>
      <c r="I2675" s="41"/>
      <c r="J2675" s="42">
        <f>VLOOKUP(C2675,'[16]Estructuras de Madera'!$C$1:$AB$65536,26,0)</f>
        <v>3668.6953950684465</v>
      </c>
      <c r="L2675" s="26"/>
      <c r="O2675" s="5"/>
    </row>
    <row r="2676" spans="1:15" ht="23.25" x14ac:dyDescent="0.25">
      <c r="A2676" s="26"/>
      <c r="B2676" s="34">
        <f t="shared" si="53"/>
        <v>76</v>
      </c>
      <c r="C2676" s="54" t="s">
        <v>2667</v>
      </c>
      <c r="D2676" s="53" t="str">
        <f>+"Estructura de  Suspensión- Angulo menor  compuesto por "&amp;MID(C2676,5,1)&amp;" postes de madera tratada "&amp;MID(C2676,7,2)&amp;"' Clase "&amp;RIGHT(C2676,IF(LEN(C2676)=11,2,1))</f>
        <v>Estructura de  Suspensión- Angulo menor  compuesto por 2 postes de madera tratada 80' Clase 3</v>
      </c>
      <c r="E2676" s="34" t="s">
        <v>2918</v>
      </c>
      <c r="F2676" s="34">
        <v>0</v>
      </c>
      <c r="G2676" s="39">
        <f>VLOOKUP(C2676,'[16]Estructuras de Madera'!$C$1:$AB$65536,23,0)</f>
        <v>3634.0906612744875</v>
      </c>
      <c r="H2676" s="46"/>
      <c r="I2676" s="41"/>
      <c r="J2676" s="42">
        <f>VLOOKUP(C2676,'[16]Estructuras de Madera'!$C$1:$AB$65536,26,0)</f>
        <v>3398.6169350811915</v>
      </c>
      <c r="L2676" s="26"/>
      <c r="O2676" s="5"/>
    </row>
    <row r="2677" spans="1:15" ht="23.25" x14ac:dyDescent="0.25">
      <c r="A2677" s="26"/>
      <c r="B2677" s="34">
        <f t="shared" si="53"/>
        <v>77</v>
      </c>
      <c r="C2677" s="6" t="s">
        <v>2668</v>
      </c>
      <c r="D2677" s="53" t="str">
        <f t="shared" si="52"/>
        <v>Estructura de  Suspensión- Angulo menor  compuesto por 2 postes de madera tratada 85' Clase 2</v>
      </c>
      <c r="E2677" s="34" t="s">
        <v>2918</v>
      </c>
      <c r="F2677" s="34">
        <v>0</v>
      </c>
      <c r="G2677" s="39">
        <f>VLOOKUP(C2677,'[16]Estructuras de Madera'!$C$1:$AB$65536,23,0)</f>
        <v>4194.8335549572339</v>
      </c>
      <c r="H2677" s="46"/>
      <c r="I2677" s="41"/>
      <c r="J2677" s="42">
        <f>VLOOKUP(C2677,'[16]Estructuras de Madera'!$C$1:$AB$65536,26,0)</f>
        <v>4170.0638098609388</v>
      </c>
      <c r="L2677" s="26"/>
      <c r="O2677" s="5"/>
    </row>
    <row r="2678" spans="1:15" ht="23.25" x14ac:dyDescent="0.25">
      <c r="A2678" s="26"/>
      <c r="B2678" s="34">
        <f t="shared" si="53"/>
        <v>78</v>
      </c>
      <c r="C2678" s="6" t="s">
        <v>2669</v>
      </c>
      <c r="D2678" s="53" t="str">
        <f t="shared" si="52"/>
        <v>Estructura de  Suspensión- Angulo menor  compuesto por 2 postes de madera tratada 75' Clase 2</v>
      </c>
      <c r="E2678" s="34" t="s">
        <v>2918</v>
      </c>
      <c r="F2678" s="34">
        <v>0</v>
      </c>
      <c r="G2678" s="39">
        <f>VLOOKUP(C2678,'[16]Estructuras de Madera'!$C$1:$AB$65536,23,0)</f>
        <v>5105.6110439333361</v>
      </c>
      <c r="H2678" s="46"/>
      <c r="I2678" s="41"/>
      <c r="J2678" s="42">
        <f>VLOOKUP(C2678,'[16]Estructuras de Madera'!$C$1:$AB$65536,26,0)</f>
        <v>3528.8301862387921</v>
      </c>
      <c r="L2678" s="26"/>
      <c r="O2678" s="5"/>
    </row>
    <row r="2679" spans="1:15" ht="23.25" x14ac:dyDescent="0.25">
      <c r="A2679" s="26"/>
      <c r="B2679" s="34">
        <f t="shared" si="53"/>
        <v>79</v>
      </c>
      <c r="C2679" s="6" t="s">
        <v>2670</v>
      </c>
      <c r="D2679" s="53" t="str">
        <f>+"Estructura de  Suspension Angular (&gt;3°-50°) compuesto por "&amp;MID(C2679,5,1)&amp;" postes de madera tratada "&amp;MID(C2679,7,2)&amp;"' Clase "&amp;RIGHT(C2679,IF(LEN(C2679)=11,2,1))</f>
        <v>Estructura de  Suspension Angular (&gt;3°-50°) compuesto por 2 postes de madera tratada 75' Clase 1</v>
      </c>
      <c r="E2679" s="34" t="s">
        <v>2918</v>
      </c>
      <c r="F2679" s="34">
        <v>0</v>
      </c>
      <c r="G2679" s="39">
        <f>VLOOKUP(C2679,'[16]Estructuras de Madera'!$C$1:$AB$65536,23,0)</f>
        <v>5439.6015515015724</v>
      </c>
      <c r="H2679" s="46"/>
      <c r="I2679" s="41"/>
      <c r="J2679" s="42">
        <f>VLOOKUP(C2679,'[16]Estructuras de Madera'!$C$1:$AB$65536,26,0)</f>
        <v>3988.3205091164132</v>
      </c>
      <c r="L2679" s="26"/>
      <c r="O2679" s="5"/>
    </row>
    <row r="2680" spans="1:15" ht="23.25" x14ac:dyDescent="0.25">
      <c r="A2680" s="26"/>
      <c r="B2680" s="34">
        <f t="shared" si="53"/>
        <v>80</v>
      </c>
      <c r="C2680" s="6" t="s">
        <v>2671</v>
      </c>
      <c r="D2680" s="53" t="str">
        <f>+"Estructura de  Suspension Angular (&gt;3°-50°) compuesto por "&amp;MID(C2680,5,1)&amp;" postes de madera tratada "&amp;MID(C2680,7,2)&amp;"' Clase "&amp;RIGHT(C2680,IF(LEN(C2680)=11,2,1))</f>
        <v>Estructura de  Suspension Angular (&gt;3°-50°) compuesto por 2 postes de madera tratada 75' Clase 3</v>
      </c>
      <c r="E2680" s="34" t="s">
        <v>2918</v>
      </c>
      <c r="F2680" s="34">
        <v>0</v>
      </c>
      <c r="G2680" s="39">
        <f>VLOOKUP(C2680,'[16]Estructuras de Madera'!$C$1:$AB$65536,23,0)</f>
        <v>3446.6661387002364</v>
      </c>
      <c r="H2680" s="46"/>
      <c r="I2680" s="41"/>
      <c r="J2680" s="42">
        <f>VLOOKUP(C2680,'[16]Estructuras de Madera'!$C$1:$AB$65536,26,0)</f>
        <v>3140.7660308149011</v>
      </c>
      <c r="L2680" s="26"/>
      <c r="O2680" s="5"/>
    </row>
    <row r="2681" spans="1:15" ht="23.25" x14ac:dyDescent="0.25">
      <c r="A2681" s="26"/>
      <c r="B2681" s="34">
        <f t="shared" si="53"/>
        <v>81</v>
      </c>
      <c r="C2681" s="5" t="s">
        <v>2672</v>
      </c>
      <c r="D2681" s="53" t="str">
        <f t="shared" ref="D2681:D2702" si="54">+"Estructura de  Suspension Angular (&gt;3°-50°) compuesto por "&amp;MID(C2681,5,1)&amp;" postes de madera tratada "&amp;MID(C2681,7,2)&amp;"' Clase "&amp;RIGHT(C2681,IF(LEN(C2681)=11,2,1))</f>
        <v>Estructura de  Suspension Angular (&gt;3°-50°) compuesto por 1 postes de madera tratada 85' Clase 3</v>
      </c>
      <c r="E2681" s="34" t="s">
        <v>2918</v>
      </c>
      <c r="F2681" s="34">
        <v>0</v>
      </c>
      <c r="G2681" s="39">
        <f>VLOOKUP(C2681,'[16]Estructuras de Madera'!$C$1:$AB$65536,23,0)</f>
        <v>1954.0573846849052</v>
      </c>
      <c r="H2681" s="46"/>
      <c r="I2681" s="41"/>
      <c r="J2681" s="42">
        <f>VLOOKUP(C2681,'[16]Estructuras de Madera'!$C$1:$AB$65536,26,0)</f>
        <v>1797.3029105267826</v>
      </c>
      <c r="L2681" s="26"/>
      <c r="O2681" s="5"/>
    </row>
    <row r="2682" spans="1:15" ht="23.25" x14ac:dyDescent="0.25">
      <c r="A2682" s="26"/>
      <c r="B2682" s="34">
        <f t="shared" si="53"/>
        <v>82</v>
      </c>
      <c r="C2682" s="6" t="s">
        <v>2673</v>
      </c>
      <c r="D2682" s="53" t="str">
        <f>+"Estructura de  Suspension Angular (&gt;3°-50°) compuesto por "&amp;MID(C2682,5,1)&amp;" postes de madera tratada "&amp;MID(C2682,7,2)&amp;"' Clase "&amp;RIGHT(C2682,IF(LEN(C2682)=11,2,1))</f>
        <v>Estructura de  Suspension Angular (&gt;3°-50°) compuesto por 1 postes de madera tratada 85' Clase 1</v>
      </c>
      <c r="E2682" s="34" t="s">
        <v>2918</v>
      </c>
      <c r="F2682" s="34">
        <v>0</v>
      </c>
      <c r="G2682" s="39">
        <f>VLOOKUP(C2682,'[16]Estructuras de Madera'!$C$1:$AB$65536,23,0)</f>
        <v>2332.3366774788583</v>
      </c>
      <c r="H2682" s="46"/>
      <c r="I2682" s="41"/>
      <c r="J2682" s="42">
        <f>VLOOKUP(C2682,'[16]Estructuras de Madera'!$C$1:$AB$65536,26,0)</f>
        <v>2317.7239118580874</v>
      </c>
      <c r="L2682" s="26"/>
      <c r="O2682" s="5"/>
    </row>
    <row r="2683" spans="1:15" ht="23.25" x14ac:dyDescent="0.25">
      <c r="A2683" s="26"/>
      <c r="B2683" s="34">
        <f t="shared" si="53"/>
        <v>83</v>
      </c>
      <c r="C2683" s="6" t="s">
        <v>2674</v>
      </c>
      <c r="D2683" s="53" t="str">
        <f>+"Estructura de  Suspension Angular (&gt;3°-50°) compuesto por "&amp;MID(C2683,5,1)&amp;" postes de madera tratada "&amp;MID(C2683,7,2)&amp;"' Clase "&amp;RIGHT(C2683,IF(LEN(C2683)=11,2,1))</f>
        <v>Estructura de  Suspension Angular (&gt;3°-50°) compuesto por 1 postes de madera tratada 85' Clase 4</v>
      </c>
      <c r="E2683" s="34" t="s">
        <v>2918</v>
      </c>
      <c r="F2683" s="34">
        <v>0</v>
      </c>
      <c r="G2683" s="39">
        <f>VLOOKUP(C2683,'[16]Estructuras de Madera'!$C$1:$AB$65536,23,0)</f>
        <v>1805.7574318003385</v>
      </c>
      <c r="H2683" s="46"/>
      <c r="I2683" s="41"/>
      <c r="J2683" s="42">
        <f>VLOOKUP(C2683,'[16]Estructuras de Madera'!$C$1:$AB$65536,26,0)</f>
        <v>1593.2779706271251</v>
      </c>
      <c r="L2683" s="26"/>
      <c r="O2683" s="5"/>
    </row>
    <row r="2684" spans="1:15" ht="23.25" x14ac:dyDescent="0.25">
      <c r="A2684" s="26"/>
      <c r="B2684" s="34">
        <f t="shared" si="53"/>
        <v>84</v>
      </c>
      <c r="C2684" s="6" t="s">
        <v>2675</v>
      </c>
      <c r="D2684" s="53" t="str">
        <f>+"Estructura de  Suspension Angular (&gt;3°-50°) compuesto por "&amp;MID(C2684,5,1)&amp;" postes de madera tratada "&amp;MID(C2684,7,2)&amp;"' Clase "&amp;RIGHT(C2684,IF(LEN(C2684)=11,2,1))</f>
        <v>Estructura de  Suspension Angular (&gt;3°-50°) compuesto por 1 postes de madera tratada 85' Clase 2</v>
      </c>
      <c r="E2684" s="34" t="s">
        <v>2918</v>
      </c>
      <c r="F2684" s="34">
        <v>0</v>
      </c>
      <c r="G2684" s="39">
        <f>VLOOKUP(C2684,'[16]Estructuras de Madera'!$C$1:$AB$65536,23,0)</f>
        <v>2136.2726381928933</v>
      </c>
      <c r="H2684" s="46"/>
      <c r="I2684" s="41"/>
      <c r="J2684" s="42">
        <f>VLOOKUP(C2684,'[16]Estructuras de Madera'!$C$1:$AB$65536,26,0)</f>
        <v>2047.987117923029</v>
      </c>
      <c r="L2684" s="26"/>
      <c r="O2684" s="5"/>
    </row>
    <row r="2685" spans="1:15" ht="23.25" x14ac:dyDescent="0.25">
      <c r="A2685" s="26"/>
      <c r="B2685" s="34">
        <f t="shared" si="53"/>
        <v>85</v>
      </c>
      <c r="C2685" s="6" t="s">
        <v>2676</v>
      </c>
      <c r="D2685" s="53" t="str">
        <f t="shared" si="54"/>
        <v>Estructura de  Suspension Angular (&gt;3°-50°) compuesto por 1 postes de madera tratada 75' Clase 2</v>
      </c>
      <c r="E2685" s="34" t="s">
        <v>2918</v>
      </c>
      <c r="F2685" s="34">
        <v>0</v>
      </c>
      <c r="G2685" s="39">
        <f>VLOOKUP(C2685,'[16]Estructuras de Madera'!$C$1:$AB$65536,23,0)</f>
        <v>1903.2253543217814</v>
      </c>
      <c r="H2685" s="46"/>
      <c r="I2685" s="41"/>
      <c r="J2685" s="42">
        <f>VLOOKUP(C2685,'[16]Estructuras de Madera'!$C$1:$AB$65536,26,0)</f>
        <v>1727.3703061119554</v>
      </c>
      <c r="L2685" s="26"/>
      <c r="O2685" s="5"/>
    </row>
    <row r="2686" spans="1:15" ht="23.25" x14ac:dyDescent="0.25">
      <c r="A2686" s="26"/>
      <c r="B2686" s="34">
        <f t="shared" si="53"/>
        <v>86</v>
      </c>
      <c r="C2686" s="5" t="s">
        <v>2677</v>
      </c>
      <c r="D2686" s="53" t="str">
        <f t="shared" si="54"/>
        <v>Estructura de  Suspension Angular (&gt;3°-50°) compuesto por 1 postes de madera tratada 75' Clase 1</v>
      </c>
      <c r="E2686" s="34" t="s">
        <v>2918</v>
      </c>
      <c r="F2686" s="34">
        <v>0</v>
      </c>
      <c r="G2686" s="39">
        <f>VLOOKUP(C2686,'[16]Estructuras de Madera'!$C$1:$AB$65536,23,0)</f>
        <v>2794.540775750786</v>
      </c>
      <c r="H2686" s="46"/>
      <c r="I2686" s="41"/>
      <c r="J2686" s="42">
        <f>VLOOKUP(C2686,'[16]Estructuras de Madera'!$C$1:$AB$65536,26,0)</f>
        <v>2243.598935378483</v>
      </c>
      <c r="L2686" s="26"/>
      <c r="O2686" s="5"/>
    </row>
    <row r="2687" spans="1:15" ht="23.25" x14ac:dyDescent="0.25">
      <c r="A2687" s="26"/>
      <c r="B2687" s="34">
        <f t="shared" si="53"/>
        <v>87</v>
      </c>
      <c r="C2687" s="6" t="s">
        <v>2678</v>
      </c>
      <c r="D2687" s="53" t="str">
        <f>+"Estructura de  Suspension Angular (&gt;3°-50°) compuesto por "&amp;MID(C2687,5,1)&amp;" postes de madera tratada "&amp;MID(C2687,7,2)&amp;"' Clase "&amp;RIGHT(C2687,IF(LEN(C2687)=11,2,1))</f>
        <v>Estructura de  Suspension Angular (&gt;3°-50°) compuesto por 1 postes de madera tratada 75' Clase 4</v>
      </c>
      <c r="E2687" s="34" t="s">
        <v>2918</v>
      </c>
      <c r="F2687" s="34">
        <v>0</v>
      </c>
      <c r="G2687" s="39">
        <f>VLOOKUP(C2687,'[16]Estructuras de Madera'!$C$1:$AB$65536,23,0)</f>
        <v>1357.6901727686545</v>
      </c>
      <c r="H2687" s="46"/>
      <c r="I2687" s="41"/>
      <c r="J2687" s="42">
        <f>VLOOKUP(C2687,'[16]Estructuras de Madera'!$C$1:$AB$65536,26,0)</f>
        <v>1284.3410902897649</v>
      </c>
      <c r="L2687" s="26"/>
      <c r="O2687" s="5"/>
    </row>
    <row r="2688" spans="1:15" ht="23.25" x14ac:dyDescent="0.25">
      <c r="A2688" s="26"/>
      <c r="B2688" s="34">
        <f t="shared" si="53"/>
        <v>88</v>
      </c>
      <c r="C2688" s="6" t="s">
        <v>2679</v>
      </c>
      <c r="D2688" s="53" t="str">
        <f t="shared" si="54"/>
        <v>Estructura de  Suspension Angular (&gt;3°-50°) compuesto por 1 postes de madera tratada 80' Clase 4</v>
      </c>
      <c r="E2688" s="34" t="s">
        <v>2918</v>
      </c>
      <c r="F2688" s="34">
        <v>0</v>
      </c>
      <c r="G2688" s="39">
        <f>VLOOKUP(C2688,'[16]Estructuras de Madera'!$C$1:$AB$65536,23,0)</f>
        <v>1448.181394239818</v>
      </c>
      <c r="H2688" s="46"/>
      <c r="I2688" s="41"/>
      <c r="J2688" s="42">
        <f>VLOOKUP(C2688,'[16]Estructuras de Madera'!$C$1:$AB$65536,26,0)</f>
        <v>1408.8351691009134</v>
      </c>
      <c r="L2688" s="26"/>
      <c r="O2688" s="5"/>
    </row>
    <row r="2689" spans="1:15" ht="23.25" x14ac:dyDescent="0.25">
      <c r="A2689" s="26"/>
      <c r="B2689" s="34">
        <f t="shared" si="53"/>
        <v>89</v>
      </c>
      <c r="C2689" s="6" t="s">
        <v>2680</v>
      </c>
      <c r="D2689" s="53" t="str">
        <f t="shared" si="54"/>
        <v>Estructura de  Suspension Angular (&gt;3°-50°) compuesto por 6 postes de madera tratada 90' Clase H1</v>
      </c>
      <c r="E2689" s="34" t="s">
        <v>2918</v>
      </c>
      <c r="F2689" s="34">
        <v>0</v>
      </c>
      <c r="G2689" s="39">
        <f>VLOOKUP(C2689,'[16]Estructuras de Madera'!$C$1:$AB$65536,23,0)</f>
        <v>11525.191424361974</v>
      </c>
      <c r="H2689" s="46"/>
      <c r="I2689" s="41"/>
      <c r="J2689" s="42">
        <f>VLOOKUP(C2689,'[16]Estructuras de Madera'!$C$1:$AB$65536,26,0)</f>
        <v>15607.408956076306</v>
      </c>
      <c r="L2689" s="26"/>
      <c r="O2689" s="5"/>
    </row>
    <row r="2690" spans="1:15" ht="23.25" x14ac:dyDescent="0.25">
      <c r="A2690" s="26"/>
      <c r="B2690" s="34">
        <f t="shared" si="53"/>
        <v>90</v>
      </c>
      <c r="C2690" s="6" t="s">
        <v>2681</v>
      </c>
      <c r="D2690" s="53" t="str">
        <f>+"Estructura de  Suspension Angular (&gt;3°-50°) compuesto por "&amp;MID(C2690,5,1)&amp;" postes de madera tratada "&amp;MID(C2690,7,2)&amp;"' Clase "&amp;RIGHT(C2690,IF(LEN(C2690)=11,2,1))</f>
        <v>Estructura de  Suspension Angular (&gt;3°-50°) compuesto por 6 postes de madera tratada 90' Clase H2</v>
      </c>
      <c r="E2690" s="34" t="s">
        <v>2918</v>
      </c>
      <c r="F2690" s="34">
        <v>0</v>
      </c>
      <c r="G2690" s="39">
        <f>VLOOKUP(C2690,'[16]Estructuras de Madera'!$C$1:$AB$65536,23,0)</f>
        <v>12951.734984924549</v>
      </c>
      <c r="H2690" s="46"/>
      <c r="I2690" s="41"/>
      <c r="J2690" s="42">
        <f>VLOOKUP(C2690,'[16]Estructuras de Madera'!$C$1:$AB$65536,26,0)</f>
        <v>17569.988569534249</v>
      </c>
      <c r="L2690" s="26"/>
      <c r="O2690" s="5"/>
    </row>
    <row r="2691" spans="1:15" ht="23.25" x14ac:dyDescent="0.25">
      <c r="A2691" s="26"/>
      <c r="B2691" s="34">
        <f t="shared" si="53"/>
        <v>91</v>
      </c>
      <c r="C2691" s="6" t="s">
        <v>2682</v>
      </c>
      <c r="D2691" s="53" t="str">
        <f t="shared" si="54"/>
        <v>Estructura de  Suspension Angular (&gt;3°-50°) compuesto por 6 postes de madera tratada 90' Clase 1</v>
      </c>
      <c r="E2691" s="34" t="s">
        <v>2918</v>
      </c>
      <c r="F2691" s="34">
        <v>0</v>
      </c>
      <c r="G2691" s="39">
        <f>VLOOKUP(C2691,'[16]Estructuras de Madera'!$C$1:$AB$65536,23,0)</f>
        <v>10648.84011221234</v>
      </c>
      <c r="H2691" s="46"/>
      <c r="I2691" s="41"/>
      <c r="J2691" s="42">
        <f>VLOOKUP(C2691,'[16]Estructuras de Madera'!$C$1:$AB$65536,26,0)</f>
        <v>13876.390949482662</v>
      </c>
      <c r="L2691" s="26"/>
      <c r="O2691" s="5"/>
    </row>
    <row r="2692" spans="1:15" ht="23.25" x14ac:dyDescent="0.25">
      <c r="A2692" s="26"/>
      <c r="B2692" s="34">
        <f t="shared" si="53"/>
        <v>92</v>
      </c>
      <c r="C2692" s="6" t="s">
        <v>2683</v>
      </c>
      <c r="D2692" s="53" t="str">
        <f>+"Estructura de  Suspension Angular (&gt;3°-50°) compuesto por "&amp;MID(C2692,5,1)&amp;" postes de madera tratada "&amp;MID(C2692,7,2)&amp;"' Clase "&amp;RIGHT(C2692,IF(LEN(C2692)=11,2,1))</f>
        <v>Estructura de  Suspension Angular (&gt;3°-50°) compuesto por 6 postes de madera tratada 90' Clase 2</v>
      </c>
      <c r="E2692" s="34" t="s">
        <v>2918</v>
      </c>
      <c r="F2692" s="34">
        <v>0</v>
      </c>
      <c r="G2692" s="39">
        <f>VLOOKUP(C2692,'[16]Estructuras de Madera'!$C$1:$AB$65536,23,0)</f>
        <v>9051.3772430487861</v>
      </c>
      <c r="H2692" s="46"/>
      <c r="I2692" s="41"/>
      <c r="J2692" s="42">
        <f>VLOOKUP(C2692,'[16]Estructuras de Madera'!$C$1:$AB$65536,26,0)</f>
        <v>12204.037748951196</v>
      </c>
      <c r="L2692" s="26"/>
      <c r="O2692" s="5"/>
    </row>
    <row r="2693" spans="1:15" ht="23.25" x14ac:dyDescent="0.25">
      <c r="A2693" s="26"/>
      <c r="B2693" s="34">
        <f t="shared" si="53"/>
        <v>93</v>
      </c>
      <c r="C2693" s="54" t="s">
        <v>2684</v>
      </c>
      <c r="D2693" s="53" t="str">
        <f>+"Estructura de  Suspension Angular (&gt;3°-50°) compuesto por "&amp;MID(C2693,5,1)&amp;" postes de madera tratada "&amp;MID(C2693,7,2)&amp;"' Clase "&amp;RIGHT(C2693,IF(LEN(C2693)=11,2,1))</f>
        <v>Estructura de  Suspension Angular (&gt;3°-50°) compuesto por 2 postes de madera tratada 85' Clase 3</v>
      </c>
      <c r="E2693" s="34" t="s">
        <v>2918</v>
      </c>
      <c r="F2693" s="34">
        <v>0</v>
      </c>
      <c r="G2693" s="39">
        <f>VLOOKUP(C2693,'[16]Estructuras de Madera'!$C$1:$AB$65536,23,0)</f>
        <v>2993.5443245562642</v>
      </c>
      <c r="H2693" s="46"/>
      <c r="I2693" s="41"/>
      <c r="J2693" s="42">
        <f>VLOOKUP(C2693,'[16]Estructuras de Madera'!$C$1:$AB$65536,26,0)</f>
        <v>3344.5517100841053</v>
      </c>
      <c r="L2693" s="26"/>
      <c r="O2693" s="5"/>
    </row>
    <row r="2694" spans="1:15" ht="23.25" x14ac:dyDescent="0.25">
      <c r="A2694" s="26"/>
      <c r="B2694" s="34">
        <f t="shared" si="53"/>
        <v>94</v>
      </c>
      <c r="C2694" s="54" t="s">
        <v>2685</v>
      </c>
      <c r="D2694" s="53" t="str">
        <f>+"Estructura de  Suspension Angular (&gt;3°-50°) compuesto por "&amp;MID(C2694,5,1)&amp;" postes de madera tratada "&amp;MID(C2694,7,2)&amp;"' Clase "&amp;RIGHT(C2694,IF(LEN(C2694)=11,2,1))</f>
        <v>Estructura de  Suspension Angular (&gt;3°-50°) compuesto por 2 postes de madera tratada 80' Clase 3</v>
      </c>
      <c r="E2694" s="34" t="s">
        <v>2918</v>
      </c>
      <c r="F2694" s="34">
        <v>0</v>
      </c>
      <c r="G2694" s="39">
        <f>VLOOKUP(C2694,'[16]Estructuras de Madera'!$C$1:$AB$65536,23,0)</f>
        <v>2331.9586045561609</v>
      </c>
      <c r="H2694" s="46"/>
      <c r="I2694" s="41"/>
      <c r="J2694" s="42">
        <f>VLOOKUP(C2694,'[16]Estructuras de Madera'!$C$1:$AB$65536,26,0)</f>
        <v>2959.7395734406382</v>
      </c>
      <c r="L2694" s="26"/>
      <c r="O2694" s="5"/>
    </row>
    <row r="2695" spans="1:15" ht="23.25" x14ac:dyDescent="0.25">
      <c r="A2695" s="26"/>
      <c r="B2695" s="34">
        <f t="shared" si="53"/>
        <v>95</v>
      </c>
      <c r="C2695" s="6" t="s">
        <v>2686</v>
      </c>
      <c r="D2695" s="53" t="str">
        <f>+"Estructura de  Suspension Angular (&gt;3°-50°) compuesto por "&amp;MID(C2695,5,1)&amp;" postes de madera tratada "&amp;MID(C2695,7,2)&amp;"' Clase "&amp;RIGHT(C2695,IF(LEN(C2695)=11,2,1))</f>
        <v>Estructura de  Suspension Angular (&gt;3°-50°) compuesto por 3 postes de madera tratada 85' Clase 2</v>
      </c>
      <c r="E2695" s="34" t="s">
        <v>2918</v>
      </c>
      <c r="F2695" s="34">
        <v>0</v>
      </c>
      <c r="G2695" s="39">
        <f>VLOOKUP(C2695,'[16]Estructuras de Madera'!$C$1:$AB$65536,23,0)</f>
        <v>4347.4689140250275</v>
      </c>
      <c r="H2695" s="46"/>
      <c r="I2695" s="41"/>
      <c r="J2695" s="42">
        <f>VLOOKUP(C2695,'[16]Estructuras de Madera'!$C$1:$AB$65536,26,0)</f>
        <v>5594.1465106586847</v>
      </c>
      <c r="L2695" s="26"/>
      <c r="O2695" s="5"/>
    </row>
    <row r="2696" spans="1:15" ht="23.25" x14ac:dyDescent="0.25">
      <c r="A2696" s="26"/>
      <c r="B2696" s="34">
        <f t="shared" si="53"/>
        <v>96</v>
      </c>
      <c r="C2696" s="6" t="s">
        <v>2687</v>
      </c>
      <c r="D2696" s="53" t="str">
        <f t="shared" si="54"/>
        <v>Estructura de  Suspension Angular (&gt;3°-50°) compuesto por 6 postes de madera tratada 85' Clase 2</v>
      </c>
      <c r="E2696" s="34" t="s">
        <v>2918</v>
      </c>
      <c r="F2696" s="34">
        <v>0</v>
      </c>
      <c r="G2696" s="39">
        <f>VLOOKUP(C2696,'[16]Estructuras de Madera'!$C$1:$AB$65536,23,0)</f>
        <v>8229.6644947167224</v>
      </c>
      <c r="H2696" s="46"/>
      <c r="I2696" s="41"/>
      <c r="J2696" s="42">
        <f>VLOOKUP(C2696,'[16]Estructuras de Madera'!$C$1:$AB$65536,26,0)</f>
        <v>11073.559344661158</v>
      </c>
      <c r="L2696" s="26"/>
      <c r="O2696" s="5"/>
    </row>
    <row r="2697" spans="1:15" ht="23.25" x14ac:dyDescent="0.25">
      <c r="A2697" s="26"/>
      <c r="B2697" s="34">
        <f t="shared" si="53"/>
        <v>97</v>
      </c>
      <c r="C2697" s="6" t="s">
        <v>2682</v>
      </c>
      <c r="D2697" s="53" t="str">
        <f t="shared" si="54"/>
        <v>Estructura de  Suspension Angular (&gt;3°-50°) compuesto por 6 postes de madera tratada 90' Clase 1</v>
      </c>
      <c r="E2697" s="34" t="s">
        <v>2918</v>
      </c>
      <c r="F2697" s="34">
        <v>0</v>
      </c>
      <c r="G2697" s="39">
        <f>VLOOKUP(C2697,'[16]Estructuras de Madera'!$C$1:$AB$65536,23,0)</f>
        <v>10648.84011221234</v>
      </c>
      <c r="H2697" s="46"/>
      <c r="I2697" s="41"/>
      <c r="J2697" s="42">
        <f>VLOOKUP(C2697,'[16]Estructuras de Madera'!$C$1:$AB$65536,26,0)</f>
        <v>13876.390949482662</v>
      </c>
      <c r="L2697" s="26"/>
      <c r="O2697" s="5"/>
    </row>
    <row r="2698" spans="1:15" ht="23.25" x14ac:dyDescent="0.25">
      <c r="A2698" s="26"/>
      <c r="B2698" s="34">
        <f t="shared" si="53"/>
        <v>98</v>
      </c>
      <c r="C2698" s="6" t="s">
        <v>2688</v>
      </c>
      <c r="D2698" s="53" t="str">
        <f t="shared" si="54"/>
        <v>Estructura de  Suspension Angular (&gt;3°-50°) compuesto por 2 postes de madera tratada 90' Clase 2</v>
      </c>
      <c r="E2698" s="34" t="s">
        <v>2918</v>
      </c>
      <c r="F2698" s="34">
        <v>0</v>
      </c>
      <c r="G2698" s="39">
        <f>VLOOKUP(C2698,'[16]Estructuras de Madera'!$C$1:$AB$65536,23,0)</f>
        <v>2942.3857476829294</v>
      </c>
      <c r="H2698" s="46"/>
      <c r="I2698" s="41"/>
      <c r="J2698" s="42">
        <f>VLOOKUP(C2698,'[16]Estructuras de Madera'!$C$1:$AB$65536,26,0)</f>
        <v>4048.0125829837316</v>
      </c>
      <c r="L2698" s="26"/>
      <c r="O2698" s="5"/>
    </row>
    <row r="2699" spans="1:15" ht="23.25" x14ac:dyDescent="0.25">
      <c r="A2699" s="26"/>
      <c r="B2699" s="34">
        <f t="shared" si="53"/>
        <v>99</v>
      </c>
      <c r="C2699" s="6" t="s">
        <v>2689</v>
      </c>
      <c r="D2699" s="53" t="str">
        <f>+"Estructura de  Suspension Angular (&gt;3°-50°) compuesto por "&amp;MID(C2699,5,1)&amp;" postes de madera tratada "&amp;MID(C2699,7,2)&amp;"' Clase "&amp;RIGHT(C2699,IF(LEN(C2699)=11,2,1))</f>
        <v>Estructura de  Suspension Angular (&gt;3°-50°) compuesto por 2 postes de madera tratada 90' Clase 1</v>
      </c>
      <c r="E2699" s="34" t="s">
        <v>2918</v>
      </c>
      <c r="F2699" s="34">
        <v>0</v>
      </c>
      <c r="G2699" s="39">
        <f>VLOOKUP(C2699,'[16]Estructuras de Madera'!$C$1:$AB$65536,23,0)</f>
        <v>3319.782259626335</v>
      </c>
      <c r="H2699" s="46"/>
      <c r="I2699" s="41"/>
      <c r="J2699" s="42">
        <f>VLOOKUP(C2699,'[16]Estructuras de Madera'!$C$1:$AB$65536,26,0)</f>
        <v>4567.2190909421506</v>
      </c>
      <c r="L2699" s="26"/>
      <c r="O2699" s="5"/>
    </row>
    <row r="2700" spans="1:15" ht="23.25" x14ac:dyDescent="0.25">
      <c r="A2700" s="26"/>
      <c r="B2700" s="34">
        <f t="shared" si="53"/>
        <v>100</v>
      </c>
      <c r="C2700" s="6" t="s">
        <v>2690</v>
      </c>
      <c r="D2700" s="53" t="str">
        <f t="shared" si="54"/>
        <v>Estructura de  Suspension Angular (&gt;3°-50°) compuesto por 2 postes de madera tratada 85' Clase 2</v>
      </c>
      <c r="E2700" s="34" t="s">
        <v>2918</v>
      </c>
      <c r="F2700" s="34">
        <v>0</v>
      </c>
      <c r="G2700" s="39">
        <f>VLOOKUP(C2700,'[16]Estructuras de Madera'!$C$1:$AB$65536,23,0)</f>
        <v>2668.4814982389071</v>
      </c>
      <c r="H2700" s="46"/>
      <c r="I2700" s="41"/>
      <c r="J2700" s="42">
        <f>VLOOKUP(C2700,'[16]Estructuras de Madera'!$C$1:$AB$65536,26,0)</f>
        <v>3671.186448220386</v>
      </c>
      <c r="L2700" s="26"/>
      <c r="O2700" s="5"/>
    </row>
    <row r="2701" spans="1:15" ht="23.25" x14ac:dyDescent="0.25">
      <c r="A2701" s="26"/>
      <c r="B2701" s="34">
        <f t="shared" si="53"/>
        <v>101</v>
      </c>
      <c r="C2701" s="6" t="s">
        <v>2691</v>
      </c>
      <c r="D2701" s="53" t="str">
        <f t="shared" si="54"/>
        <v>Estructura de  Suspension Angular (&gt;3°-50°) compuesto por 3 postes de madera tratada 85' Clase 3</v>
      </c>
      <c r="E2701" s="34" t="s">
        <v>2918</v>
      </c>
      <c r="F2701" s="34">
        <v>0</v>
      </c>
      <c r="G2701" s="39">
        <f>VLOOKUP(C2701,'[16]Estructuras de Madera'!$C$1:$AB$65536,23,0)</f>
        <v>3568.1864868343964</v>
      </c>
      <c r="H2701" s="46"/>
      <c r="I2701" s="41"/>
      <c r="J2701" s="42">
        <f>VLOOKUP(C2701,'[16]Estructuras de Madera'!$C$1:$AB$65536,26,0)</f>
        <v>4784.7270501418398</v>
      </c>
      <c r="L2701" s="26"/>
      <c r="O2701" s="5"/>
    </row>
    <row r="2702" spans="1:15" ht="23.25" x14ac:dyDescent="0.25">
      <c r="A2702" s="26"/>
      <c r="B2702" s="34">
        <f t="shared" si="53"/>
        <v>102</v>
      </c>
      <c r="C2702" s="6" t="s">
        <v>2686</v>
      </c>
      <c r="D2702" s="53" t="str">
        <f t="shared" si="54"/>
        <v>Estructura de  Suspension Angular (&gt;3°-50°) compuesto por 3 postes de madera tratada 85' Clase 2</v>
      </c>
      <c r="E2702" s="34" t="s">
        <v>2918</v>
      </c>
      <c r="F2702" s="34">
        <v>0</v>
      </c>
      <c r="G2702" s="39">
        <f>VLOOKUP(C2702,'[16]Estructuras de Madera'!$C$1:$AB$65536,23,0)</f>
        <v>4347.4689140250275</v>
      </c>
      <c r="H2702" s="46"/>
      <c r="I2702" s="41"/>
      <c r="J2702" s="42">
        <f>VLOOKUP(C2702,'[16]Estructuras de Madera'!$C$1:$AB$65536,26,0)</f>
        <v>5594.1465106586847</v>
      </c>
      <c r="L2702" s="26"/>
      <c r="O2702" s="5"/>
    </row>
    <row r="2703" spans="1:15" x14ac:dyDescent="0.25">
      <c r="A2703" s="26"/>
      <c r="B2703" s="34">
        <f t="shared" si="53"/>
        <v>103</v>
      </c>
      <c r="C2703" s="6" t="s">
        <v>2692</v>
      </c>
      <c r="D2703" s="53" t="str">
        <f>+"Estructura de  Retención - Terminal compuesto por "&amp;MID(C2703,5,1)&amp;" postes de madera tratada "&amp;MID(C2703,7,2)&amp;"' Clase "&amp;RIGHT(C2703,IF(LEN(C2703)=11,2,1))</f>
        <v>Estructura de  Retención - Terminal compuesto por 2 postes de madera tratada 75' Clase 2</v>
      </c>
      <c r="E2703" s="34" t="s">
        <v>2918</v>
      </c>
      <c r="F2703" s="34">
        <v>0</v>
      </c>
      <c r="G2703" s="39">
        <f>VLOOKUP(C2703,'[16]Estructuras de Madera'!$C$1:$AB$65536,23,0)</f>
        <v>2202.3869304966834</v>
      </c>
      <c r="H2703" s="46"/>
      <c r="I2703" s="41"/>
      <c r="J2703" s="42">
        <f>VLOOKUP(C2703,'[16]Estructuras de Madera'!$C$1:$AB$65536,26,0)</f>
        <v>3029.9528245982387</v>
      </c>
      <c r="L2703" s="26"/>
      <c r="O2703" s="5"/>
    </row>
    <row r="2704" spans="1:15" x14ac:dyDescent="0.25">
      <c r="A2704" s="26"/>
      <c r="B2704" s="34">
        <f t="shared" si="53"/>
        <v>104</v>
      </c>
      <c r="C2704" s="6" t="s">
        <v>2693</v>
      </c>
      <c r="D2704" s="53" t="str">
        <f>+"Estructura de  Retención - Terminal compuesto por "&amp;MID(C2704,5,1)&amp;" postes de madera tratada "&amp;MID(C2704,7,2)&amp;"' Clase "&amp;RIGHT(C2704,IF(LEN(C2704)=11,2,1))</f>
        <v>Estructura de  Retención - Terminal compuesto por 2 postes de madera tratada 75' Clase 3</v>
      </c>
      <c r="E2704" s="34" t="s">
        <v>2918</v>
      </c>
      <c r="F2704" s="34">
        <v>0</v>
      </c>
      <c r="G2704" s="39">
        <f>VLOOKUP(C2704,'[16]Estructuras de Madera'!$C$1:$AB$65536,23,0)</f>
        <v>1920.3140819819096</v>
      </c>
      <c r="H2704" s="46"/>
      <c r="I2704" s="41"/>
      <c r="J2704" s="42">
        <f>VLOOKUP(C2704,'[16]Estructuras de Madera'!$C$1:$AB$65536,26,0)</f>
        <v>2641.8886691743478</v>
      </c>
      <c r="L2704" s="26"/>
      <c r="O2704" s="5"/>
    </row>
    <row r="2705" spans="1:15" x14ac:dyDescent="0.25">
      <c r="A2705" s="26"/>
      <c r="B2705" s="34">
        <f t="shared" si="53"/>
        <v>105</v>
      </c>
      <c r="C2705" s="6" t="s">
        <v>2694</v>
      </c>
      <c r="D2705" s="53" t="str">
        <f>+"Estructura de  Retención - Terminal compuesto por "&amp;MID(C2705,5,1)&amp;" postes de madera tratada "&amp;MID(C2705,7,2)&amp;"' Clase "&amp;RIGHT(C2705,IF(LEN(C2705)=11,2,1))</f>
        <v>Estructura de  Retención - Terminal compuesto por 2 postes de madera tratada 75' Clase 1</v>
      </c>
      <c r="E2705" s="34" t="s">
        <v>2918</v>
      </c>
      <c r="F2705" s="34">
        <v>0</v>
      </c>
      <c r="G2705" s="39">
        <f>VLOOKUP(C2705,'[16]Estructuras de Madera'!$C$1:$AB$65536,23,0)</f>
        <v>2536.3774380649193</v>
      </c>
      <c r="H2705" s="46"/>
      <c r="I2705" s="41"/>
      <c r="J2705" s="42">
        <f>VLOOKUP(C2705,'[16]Estructuras de Madera'!$C$1:$AB$65536,26,0)</f>
        <v>3489.4431474758599</v>
      </c>
      <c r="L2705" s="26"/>
      <c r="O2705" s="5"/>
    </row>
    <row r="2706" spans="1:15" x14ac:dyDescent="0.25">
      <c r="A2706" s="26"/>
      <c r="B2706" s="34">
        <f t="shared" si="53"/>
        <v>106</v>
      </c>
      <c r="C2706" s="6" t="s">
        <v>2695</v>
      </c>
      <c r="D2706" s="53" t="str">
        <f>+"Estructura de  Retención - Terminal compuesto por "&amp;MID(C2706,5,1)&amp;" postes de madera tratada "&amp;MID(C2706,7,2)&amp;"' Clase "&amp;RIGHT(C2706,IF(LEN(C2706)=11,2,1))</f>
        <v>Estructura de  Retención - Terminal compuesto por 2 postes de madera tratada 75' Clase 4</v>
      </c>
      <c r="E2706" s="34" t="s">
        <v>2918</v>
      </c>
      <c r="F2706" s="34">
        <v>0</v>
      </c>
      <c r="G2706" s="39">
        <f>VLOOKUP(C2706,'[16]Estructuras de Madera'!$C$1:$AB$65536,23,0)</f>
        <v>1643.8704422842875</v>
      </c>
      <c r="H2706" s="46"/>
      <c r="I2706" s="41"/>
      <c r="J2706" s="42">
        <f>VLOOKUP(C2706,'[16]Estructuras de Madera'!$C$1:$AB$65536,26,0)</f>
        <v>2261.5689463565554</v>
      </c>
      <c r="L2706" s="26"/>
      <c r="O2706" s="5"/>
    </row>
    <row r="2707" spans="1:15" x14ac:dyDescent="0.25">
      <c r="A2707" s="26"/>
      <c r="B2707" s="34">
        <f t="shared" si="53"/>
        <v>107</v>
      </c>
      <c r="C2707" s="6" t="s">
        <v>2696</v>
      </c>
      <c r="D2707" s="53" t="str">
        <f t="shared" ref="D2707:D2719" si="55">+"Estructura de  Retención - Terminal compuesto por "&amp;MID(C2707,5,1)&amp;" postes de madera tratada "&amp;MID(C2707,7,2)&amp;"' Clase "&amp;RIGHT(C2707,IF(LEN(C2707)=11,2,1))</f>
        <v>Estructura de  Retención - Terminal compuesto por 2 postes de madera tratada 70' Clase 4</v>
      </c>
      <c r="E2707" s="34" t="s">
        <v>2918</v>
      </c>
      <c r="F2707" s="34">
        <v>0</v>
      </c>
      <c r="G2707" s="39">
        <f>VLOOKUP(C2707,'[16]Estructuras de Madera'!$C$1:$AB$65536,23,0)</f>
        <v>1474.2152036240184</v>
      </c>
      <c r="H2707" s="46"/>
      <c r="I2707" s="41"/>
      <c r="J2707" s="42">
        <f>VLOOKUP(C2707,'[16]Estructuras de Madera'!$C$1:$AB$65536,26,0)</f>
        <v>2028.1642877706809</v>
      </c>
      <c r="L2707" s="26"/>
      <c r="O2707" s="5"/>
    </row>
    <row r="2708" spans="1:15" x14ac:dyDescent="0.25">
      <c r="A2708" s="26"/>
      <c r="B2708" s="34">
        <f t="shared" si="53"/>
        <v>108</v>
      </c>
      <c r="C2708" s="6" t="s">
        <v>2697</v>
      </c>
      <c r="D2708" s="53" t="str">
        <f t="shared" si="55"/>
        <v>Estructura de  Retención - Terminal compuesto por 1 postes de madera tratada 85' Clase 3</v>
      </c>
      <c r="E2708" s="34" t="s">
        <v>2918</v>
      </c>
      <c r="F2708" s="34">
        <v>0</v>
      </c>
      <c r="G2708" s="39">
        <f>VLOOKUP(C2708,'[16]Estructuras de Madera'!$C$1:$AB$65536,23,0)</f>
        <v>1152.0254956114654</v>
      </c>
      <c r="H2708" s="46"/>
      <c r="I2708" s="41"/>
      <c r="J2708" s="42">
        <f>VLOOKUP(C2708,'[16]Estructuras de Madera'!$C$1:$AB$65536,26,0)</f>
        <v>1584.9090167139466</v>
      </c>
      <c r="L2708" s="26"/>
      <c r="O2708" s="5"/>
    </row>
    <row r="2709" spans="1:15" x14ac:dyDescent="0.25">
      <c r="A2709" s="26"/>
      <c r="B2709" s="34">
        <f t="shared" si="53"/>
        <v>109</v>
      </c>
      <c r="C2709" s="6" t="s">
        <v>2698</v>
      </c>
      <c r="D2709" s="53" t="str">
        <f>+"Estructura de  Retención - Terminal compuesto por "&amp;MID(C2709,5,1)&amp;" postes de madera tratada "&amp;MID(C2709,7,2)&amp;"' Clase "&amp;RIGHT(C2709,IF(LEN(C2709)=11,2,1))</f>
        <v>Estructura de  Retención - Terminal compuesto por 1 postes de madera tratada 85' Clase 1</v>
      </c>
      <c r="E2709" s="34" t="s">
        <v>2918</v>
      </c>
      <c r="F2709" s="34">
        <v>0</v>
      </c>
      <c r="G2709" s="39">
        <f>VLOOKUP(C2709,'[16]Estructuras de Madera'!$C$1:$AB$65536,23,0)</f>
        <v>1530.3047884054188</v>
      </c>
      <c r="H2709" s="46"/>
      <c r="I2709" s="41"/>
      <c r="J2709" s="42">
        <f>VLOOKUP(C2709,'[16]Estructuras de Madera'!$C$1:$AB$65536,26,0)</f>
        <v>2105.3300180452516</v>
      </c>
      <c r="L2709" s="26"/>
      <c r="O2709" s="5"/>
    </row>
    <row r="2710" spans="1:15" x14ac:dyDescent="0.25">
      <c r="A2710" s="26"/>
      <c r="B2710" s="34">
        <f t="shared" si="53"/>
        <v>110</v>
      </c>
      <c r="C2710" s="6" t="s">
        <v>2699</v>
      </c>
      <c r="D2710" s="53" t="str">
        <f>+"Estructura de  Retención - Terminal compuesto por "&amp;MID(C2710,5,1)&amp;" postes de madera tratada "&amp;MID(C2710,7,2)&amp;"' Clase "&amp;RIGHT(C2710,IF(LEN(C2710)=11,2,1))</f>
        <v>Estructura de  Retención - Terminal compuesto por 1 postes de madera tratada 85' Clase 4</v>
      </c>
      <c r="E2710" s="34" t="s">
        <v>2918</v>
      </c>
      <c r="F2710" s="34">
        <v>0</v>
      </c>
      <c r="G2710" s="39">
        <f>VLOOKUP(C2710,'[16]Estructuras de Madera'!$C$1:$AB$65536,23,0)</f>
        <v>1003.7255427268991</v>
      </c>
      <c r="H2710" s="46"/>
      <c r="I2710" s="41"/>
      <c r="J2710" s="42">
        <f>VLOOKUP(C2710,'[16]Estructuras de Madera'!$C$1:$AB$65536,26,0)</f>
        <v>1380.8840768142891</v>
      </c>
      <c r="L2710" s="26"/>
      <c r="O2710" s="5"/>
    </row>
    <row r="2711" spans="1:15" x14ac:dyDescent="0.25">
      <c r="A2711" s="26"/>
      <c r="B2711" s="34">
        <f t="shared" si="53"/>
        <v>111</v>
      </c>
      <c r="C2711" s="6" t="s">
        <v>2700</v>
      </c>
      <c r="D2711" s="53" t="str">
        <f>+"Estructura de  Retención - Terminal compuesto por "&amp;MID(C2711,5,1)&amp;" postes de madera tratada "&amp;MID(C2711,7,2)&amp;"' Clase "&amp;RIGHT(C2711,IF(LEN(C2711)=11,2,1))</f>
        <v>Estructura de  Retención - Terminal compuesto por 1 postes de madera tratada 85' Clase 2</v>
      </c>
      <c r="E2711" s="34" t="s">
        <v>2918</v>
      </c>
      <c r="F2711" s="34">
        <v>0</v>
      </c>
      <c r="G2711" s="39">
        <f>VLOOKUP(C2711,'[16]Estructuras de Madera'!$C$1:$AB$65536,23,0)</f>
        <v>1334.2407491194535</v>
      </c>
      <c r="H2711" s="46"/>
      <c r="I2711" s="41"/>
      <c r="J2711" s="42">
        <f>VLOOKUP(C2711,'[16]Estructuras de Madera'!$C$1:$AB$65536,26,0)</f>
        <v>1835.593224110193</v>
      </c>
      <c r="L2711" s="26"/>
      <c r="O2711" s="5"/>
    </row>
    <row r="2712" spans="1:15" x14ac:dyDescent="0.25">
      <c r="A2712" s="26"/>
      <c r="B2712" s="34">
        <f t="shared" si="53"/>
        <v>112</v>
      </c>
      <c r="C2712" s="6" t="s">
        <v>2701</v>
      </c>
      <c r="D2712" s="53" t="str">
        <f>+"Estructura de  Retención - Terminal compuesto por "&amp;MID(C2712,5,1)&amp;" postes de madera tratada "&amp;MID(C2712,7,2)&amp;"' Clase "&amp;RIGHT(C2712,IF(LEN(C2712)=11,2,1))</f>
        <v>Estructura de  Retención - Terminal compuesto por 1 postes de madera tratada 75' Clase 2</v>
      </c>
      <c r="E2712" s="34" t="s">
        <v>2918</v>
      </c>
      <c r="F2712" s="34">
        <v>0</v>
      </c>
      <c r="G2712" s="39">
        <f>VLOOKUP(C2712,'[16]Estructuras de Madera'!$C$1:$AB$65536,23,0)</f>
        <v>1101.1934652483417</v>
      </c>
      <c r="H2712" s="46"/>
      <c r="I2712" s="41"/>
      <c r="J2712" s="42">
        <f>VLOOKUP(C2712,'[16]Estructuras de Madera'!$C$1:$AB$65536,26,0)</f>
        <v>1514.9764122991194</v>
      </c>
      <c r="L2712" s="26"/>
      <c r="O2712" s="5"/>
    </row>
    <row r="2713" spans="1:15" x14ac:dyDescent="0.25">
      <c r="A2713" s="26"/>
      <c r="B2713" s="34">
        <f t="shared" si="53"/>
        <v>113</v>
      </c>
      <c r="C2713" s="6" t="s">
        <v>12</v>
      </c>
      <c r="D2713" s="53" t="str">
        <f t="shared" si="55"/>
        <v>Estructura de  Retención - Terminal compuesto por 1 postes de madera tratada 75' Clase 1</v>
      </c>
      <c r="E2713" s="34" t="s">
        <v>2918</v>
      </c>
      <c r="F2713" s="34">
        <v>0</v>
      </c>
      <c r="G2713" s="39">
        <f>VLOOKUP(C2713,'[16]Estructuras de Madera'!$C$1:$AB$65536,23,0)</f>
        <v>1268.1887190324596</v>
      </c>
      <c r="H2713" s="46"/>
      <c r="I2713" s="41"/>
      <c r="J2713" s="42">
        <f>VLOOKUP(C2713,'[16]Estructuras de Madera'!$C$1:$AB$65536,26,0)</f>
        <v>1744.7215737379299</v>
      </c>
      <c r="L2713" s="26"/>
      <c r="O2713" s="5"/>
    </row>
    <row r="2714" spans="1:15" x14ac:dyDescent="0.25">
      <c r="A2714" s="26"/>
      <c r="B2714" s="34">
        <f t="shared" si="53"/>
        <v>114</v>
      </c>
      <c r="C2714" s="6" t="s">
        <v>2702</v>
      </c>
      <c r="D2714" s="53" t="str">
        <f>+"Estructura de  Retención - Terminal compuesto por "&amp;MID(C2714,5,1)&amp;" postes de madera tratada "&amp;MID(C2714,7,2)&amp;"' Clase "&amp;RIGHT(C2714,IF(LEN(C2714)=11,2,1))</f>
        <v>Estructura de  Retención - Terminal compuesto por 1 postes de madera tratada 80' Clase 4</v>
      </c>
      <c r="E2714" s="34" t="s">
        <v>2918</v>
      </c>
      <c r="F2714" s="34">
        <v>0</v>
      </c>
      <c r="G2714" s="39">
        <f>VLOOKUP(C2714,'[16]Estructuras de Madera'!$C$1:$AB$65536,23,0)</f>
        <v>912.42644261330747</v>
      </c>
      <c r="H2714" s="46"/>
      <c r="I2714" s="41"/>
      <c r="J2714" s="42">
        <f>VLOOKUP(C2714,'[16]Estructuras de Madera'!$C$1:$AB$65536,26,0)</f>
        <v>1255.2785519894262</v>
      </c>
      <c r="L2714" s="26"/>
      <c r="O2714" s="5"/>
    </row>
    <row r="2715" spans="1:15" x14ac:dyDescent="0.25">
      <c r="A2715" s="26"/>
      <c r="B2715" s="34">
        <f t="shared" si="53"/>
        <v>115</v>
      </c>
      <c r="C2715" s="6" t="s">
        <v>2703</v>
      </c>
      <c r="D2715" s="53" t="str">
        <f>+"Estructura de  Retención - Terminal compuesto por "&amp;MID(C2715,5,1)&amp;" postes de madera tratada "&amp;MID(C2715,7,2)&amp;"' Clase "&amp;RIGHT(C2715,IF(LEN(C2715)=11,2,1))</f>
        <v>Estructura de  Retención - Terminal compuesto por 1 postes de madera tratada 75' Clase 4</v>
      </c>
      <c r="E2715" s="34" t="s">
        <v>2918</v>
      </c>
      <c r="F2715" s="34">
        <v>0</v>
      </c>
      <c r="G2715" s="39">
        <f>VLOOKUP(C2715,'[16]Estructuras de Madera'!$C$1:$AB$65536,23,0)</f>
        <v>821.93522114214375</v>
      </c>
      <c r="H2715" s="46"/>
      <c r="I2715" s="41"/>
      <c r="J2715" s="42">
        <f>VLOOKUP(C2715,'[16]Estructuras de Madera'!$C$1:$AB$65536,26,0)</f>
        <v>1130.7844731782777</v>
      </c>
      <c r="L2715" s="26"/>
      <c r="O2715" s="5"/>
    </row>
    <row r="2716" spans="1:15" x14ac:dyDescent="0.25">
      <c r="A2716" s="26"/>
      <c r="B2716" s="34">
        <f t="shared" si="53"/>
        <v>116</v>
      </c>
      <c r="C2716" s="6" t="s">
        <v>2704</v>
      </c>
      <c r="D2716" s="53" t="str">
        <f t="shared" si="55"/>
        <v>Estructura de  Retención - Terminal compuesto por 2 postes de madera tratada 75' Clase 2</v>
      </c>
      <c r="E2716" s="34" t="s">
        <v>2918</v>
      </c>
      <c r="F2716" s="34">
        <v>0</v>
      </c>
      <c r="G2716" s="39">
        <f>VLOOKUP(C2716,'[16]Estructuras de Madera'!$C$1:$AB$65536,23,0)</f>
        <v>3561.6068146461316</v>
      </c>
      <c r="H2716" s="46"/>
      <c r="I2716" s="41"/>
      <c r="J2716" s="42">
        <f>VLOOKUP(C2716,'[16]Estructuras de Madera'!$C$1:$AB$65536,26,0)</f>
        <v>3309.4999096199549</v>
      </c>
      <c r="L2716" s="26"/>
      <c r="O2716" s="5"/>
    </row>
    <row r="2717" spans="1:15" x14ac:dyDescent="0.25">
      <c r="A2717" s="26"/>
      <c r="B2717" s="34">
        <f t="shared" si="53"/>
        <v>117</v>
      </c>
      <c r="C2717" s="6" t="s">
        <v>2705</v>
      </c>
      <c r="D2717" s="53" t="str">
        <f t="shared" si="55"/>
        <v>Estructura de  Retención - Terminal compuesto por 2 postes de madera tratada 75' Clase 1</v>
      </c>
      <c r="E2717" s="34" t="s">
        <v>2918</v>
      </c>
      <c r="F2717" s="34">
        <v>0</v>
      </c>
      <c r="G2717" s="39">
        <f>VLOOKUP(C2717,'[16]Estructuras de Madera'!$C$1:$AB$65536,23,0)</f>
        <v>3895.5973222143671</v>
      </c>
      <c r="H2717" s="46"/>
      <c r="I2717" s="41"/>
      <c r="J2717" s="42">
        <f>VLOOKUP(C2717,'[16]Estructuras de Madera'!$C$1:$AB$65536,26,0)</f>
        <v>3768.990232497576</v>
      </c>
      <c r="L2717" s="26"/>
      <c r="O2717" s="5"/>
    </row>
    <row r="2718" spans="1:15" x14ac:dyDescent="0.25">
      <c r="A2718" s="26"/>
      <c r="B2718" s="34">
        <f t="shared" si="53"/>
        <v>118</v>
      </c>
      <c r="C2718" s="6" t="s">
        <v>2706</v>
      </c>
      <c r="D2718" s="53" t="str">
        <f t="shared" si="55"/>
        <v>Estructura de  Retención - Terminal compuesto por 2 postes de madera tratada 70' Clase 4</v>
      </c>
      <c r="E2718" s="34" t="s">
        <v>2918</v>
      </c>
      <c r="F2718" s="34">
        <v>0</v>
      </c>
      <c r="G2718" s="39">
        <f>VLOOKUP(C2718,'[16]Estructuras de Madera'!$C$1:$AB$65536,23,0)</f>
        <v>2833.4350877734664</v>
      </c>
      <c r="H2718" s="46"/>
      <c r="I2718" s="41"/>
      <c r="J2718" s="42">
        <f>VLOOKUP(C2718,'[16]Estructuras de Madera'!$C$1:$AB$65536,26,0)</f>
        <v>2307.711372792397</v>
      </c>
      <c r="L2718" s="26"/>
      <c r="O2718" s="5"/>
    </row>
    <row r="2719" spans="1:15" x14ac:dyDescent="0.25">
      <c r="A2719" s="26"/>
      <c r="B2719" s="34">
        <f t="shared" si="53"/>
        <v>119</v>
      </c>
      <c r="C2719" s="6" t="s">
        <v>2655</v>
      </c>
      <c r="D2719" s="53" t="str">
        <f t="shared" si="55"/>
        <v>Estructura de  Retención - Terminal compuesto por 2 postes de madera tratada 75' Clase 1</v>
      </c>
      <c r="E2719" s="34" t="s">
        <v>2918</v>
      </c>
      <c r="F2719" s="34">
        <v>0</v>
      </c>
      <c r="G2719" s="39">
        <f>VLOOKUP(C2719,'[16]Estructuras de Madera'!$C$1:$AB$65536,23,0)</f>
        <v>2760.5974380649191</v>
      </c>
      <c r="H2719" s="46"/>
      <c r="I2719" s="41"/>
      <c r="J2719" s="42">
        <f>VLOOKUP(C2719,'[16]Estructuras de Madera'!$C$1:$AB$65536,26,0)</f>
        <v>3549.4431474758599</v>
      </c>
      <c r="L2719" s="26"/>
      <c r="O2719" s="5"/>
    </row>
    <row r="2720" spans="1:15" x14ac:dyDescent="0.25">
      <c r="A2720" s="26"/>
      <c r="B2720" s="34">
        <f t="shared" si="53"/>
        <v>120</v>
      </c>
      <c r="C2720" s="55" t="s">
        <v>2707</v>
      </c>
      <c r="D2720" s="53" t="str">
        <f>+"Estructura de  Retención - Terminal compuesto por "&amp;MID(C2720,5,1)&amp;" postes de madera tratada "&amp;MID(C2720,7,2)&amp;"' Clase "&amp;RIGHT(C2720,IF(LEN(C2720)=11,2,1))</f>
        <v>Estructura de  Retención - Terminal compuesto por 1 postes de madera tratada 80' Clase 3</v>
      </c>
      <c r="E2720" s="34" t="s">
        <v>2918</v>
      </c>
      <c r="F2720" s="34">
        <v>0</v>
      </c>
      <c r="G2720" s="39">
        <f>VLOOKUP(C2720,'[16]Estructuras de Madera'!$C$1:$AB$65536,23,0)</f>
        <v>1570.1963235474532</v>
      </c>
      <c r="H2720" s="46"/>
      <c r="I2720" s="41"/>
      <c r="J2720" s="42">
        <f>VLOOKUP(C2720,'[16]Estructuras de Madera'!$C$1:$AB$65536,26,0)</f>
        <v>1621.9487973355265</v>
      </c>
      <c r="L2720" s="26"/>
      <c r="O2720" s="5"/>
    </row>
    <row r="2721" spans="1:15" x14ac:dyDescent="0.25">
      <c r="A2721" s="26"/>
      <c r="B2721" s="34">
        <f t="shared" si="53"/>
        <v>121</v>
      </c>
      <c r="C2721" s="55" t="s">
        <v>2708</v>
      </c>
      <c r="D2721" s="53" t="str">
        <f>+"Estructura de  Retención - Terminal compuesto por "&amp;MID(C2721,5,1)&amp;" postes de madera tratada "&amp;MID(C2721,7,2)&amp;"' Clase "&amp;RIGHT(C2721,IF(LEN(C2721)=11,2,1))</f>
        <v>Estructura de  Retención - Terminal compuesto por 1 postes de madera tratada 80' Clase 3</v>
      </c>
      <c r="E2721" s="34" t="s">
        <v>2918</v>
      </c>
      <c r="F2721" s="34">
        <v>0</v>
      </c>
      <c r="G2721" s="39">
        <f>VLOOKUP(C2721,'[16]Estructuras de Madera'!$C$1:$AB$65536,23,0)</f>
        <v>1682.3063235474531</v>
      </c>
      <c r="H2721" s="46"/>
      <c r="I2721" s="41"/>
      <c r="J2721" s="42">
        <f>VLOOKUP(C2721,'[16]Estructuras de Madera'!$C$1:$AB$65536,26,0)</f>
        <v>1651.9487973355265</v>
      </c>
      <c r="L2721" s="26"/>
      <c r="O2721" s="5"/>
    </row>
    <row r="2722" spans="1:15" x14ac:dyDescent="0.25">
      <c r="A2722" s="26"/>
      <c r="B2722" s="34">
        <f t="shared" si="53"/>
        <v>122</v>
      </c>
      <c r="C2722" s="55" t="s">
        <v>2709</v>
      </c>
      <c r="D2722" s="53" t="str">
        <f>+"Estructura de  Retención - Terminal compuesto por "&amp;MID(C2722,5,1)&amp;" postes de madera tratada "&amp;MID(C2722,7,2)&amp;"' Clase "&amp;RIGHT(C2722,IF(LEN(C2722)=11,2,1))</f>
        <v>Estructura de  Retención - Terminal compuesto por 1 postes de madera tratada 80' Clase 3</v>
      </c>
      <c r="E2722" s="34" t="s">
        <v>2918</v>
      </c>
      <c r="F2722" s="34">
        <v>0</v>
      </c>
      <c r="G2722" s="39">
        <f>VLOOKUP(C2722,'[16]Estructuras de Madera'!$C$1:$AB$65536,23,0)</f>
        <v>1278.0893022780804</v>
      </c>
      <c r="H2722" s="46"/>
      <c r="I2722" s="41"/>
      <c r="J2722" s="42">
        <f>VLOOKUP(C2722,'[16]Estructuras de Madera'!$C$1:$AB$65536,26,0)</f>
        <v>1509.8697867203191</v>
      </c>
      <c r="L2722" s="26"/>
      <c r="O2722" s="5"/>
    </row>
    <row r="2723" spans="1:15" x14ac:dyDescent="0.25">
      <c r="A2723" s="26"/>
      <c r="B2723" s="34">
        <f t="shared" si="53"/>
        <v>123</v>
      </c>
      <c r="C2723" s="55" t="s">
        <v>2710</v>
      </c>
      <c r="D2723" s="53" t="str">
        <f>+"Estructura de  Retención - Terminal compuesto por "&amp;MID(C2723,5,1)&amp;" postes de madera tratada "&amp;MID(C2723,7,2)&amp;"' Clase "&amp;RIGHT(C2723,IF(LEN(C2723)=11,2,1))</f>
        <v>Estructura de  Retención - Terminal compuesto por 1 postes de madera tratada 80' Clase 3</v>
      </c>
      <c r="E2723" s="34" t="s">
        <v>2918</v>
      </c>
      <c r="F2723" s="34">
        <v>0</v>
      </c>
      <c r="G2723" s="39">
        <f>VLOOKUP(C2723,'[16]Estructuras de Madera'!$C$1:$AB$65536,23,0)</f>
        <v>1053.8693022780803</v>
      </c>
      <c r="H2723" s="46"/>
      <c r="I2723" s="41"/>
      <c r="J2723" s="42">
        <f>VLOOKUP(C2723,'[16]Estructuras de Madera'!$C$1:$AB$65536,26,0)</f>
        <v>1449.8697867203191</v>
      </c>
      <c r="L2723" s="26"/>
      <c r="O2723" s="5"/>
    </row>
    <row r="2724" spans="1:15" x14ac:dyDescent="0.25">
      <c r="A2724" s="26"/>
      <c r="B2724" s="34">
        <f t="shared" si="53"/>
        <v>124</v>
      </c>
      <c r="C2724" s="55" t="s">
        <v>2711</v>
      </c>
      <c r="D2724" s="53" t="str">
        <f>+"Estructura de  Retención - Terminal compuesto por "&amp;MID(C2724,5,1)&amp;" postes de madera tratada "&amp;MID(C2724,7,2)&amp;"' Clase "&amp;RIGHT(C2724,IF(LEN(C2724)=11,2,1))</f>
        <v>Estructura de  Retención - Terminal compuesto por 1 postes de madera tratada 80' Clase 3</v>
      </c>
      <c r="E2724" s="34" t="s">
        <v>2918</v>
      </c>
      <c r="F2724" s="34">
        <v>0</v>
      </c>
      <c r="G2724" s="39">
        <f>VLOOKUP(C2724,'[16]Estructuras de Madera'!$C$1:$AB$65536,23,0)</f>
        <v>1855.9011913515201</v>
      </c>
      <c r="H2724" s="46"/>
      <c r="I2724" s="41"/>
      <c r="J2724" s="42">
        <f>VLOOKUP(C2724,'[16]Estructuras de Madera'!$C$1:$AB$65536,26,0)</f>
        <v>1662.2636805331551</v>
      </c>
      <c r="L2724" s="26"/>
      <c r="O2724" s="5"/>
    </row>
    <row r="2725" spans="1:15" x14ac:dyDescent="0.25">
      <c r="A2725" s="26"/>
      <c r="B2725" s="56"/>
      <c r="C2725" s="5"/>
      <c r="D2725" s="57"/>
      <c r="E2725" s="56"/>
      <c r="F2725" s="56"/>
      <c r="G2725" s="58"/>
      <c r="H2725" s="46"/>
      <c r="I2725" s="41"/>
      <c r="J2725" s="42"/>
      <c r="L2725" s="26"/>
      <c r="O2725" s="5"/>
    </row>
    <row r="2726" spans="1:15" x14ac:dyDescent="0.25">
      <c r="A2726" s="26"/>
      <c r="B2726" s="56"/>
      <c r="C2726" s="5"/>
      <c r="D2726" s="57"/>
      <c r="E2726" s="56"/>
      <c r="F2726" s="56"/>
      <c r="G2726" s="58"/>
      <c r="H2726" s="46"/>
      <c r="I2726" s="41"/>
      <c r="J2726" s="42"/>
      <c r="L2726" s="26"/>
      <c r="O2726" s="5"/>
    </row>
    <row r="2727" spans="1:15" ht="33.75" x14ac:dyDescent="0.25">
      <c r="A2727" s="26"/>
      <c r="B2727" s="30" t="s">
        <v>5</v>
      </c>
      <c r="C2727" s="30" t="s">
        <v>3</v>
      </c>
      <c r="D2727" s="30" t="s">
        <v>1</v>
      </c>
      <c r="E2727" s="30" t="s">
        <v>2915</v>
      </c>
      <c r="F2727" s="31" t="s">
        <v>2916</v>
      </c>
      <c r="G2727" s="31" t="s">
        <v>23</v>
      </c>
      <c r="H2727" s="46"/>
      <c r="I2727" s="41"/>
      <c r="J2727" s="42"/>
      <c r="L2727" s="26"/>
      <c r="O2727" s="5"/>
    </row>
    <row r="2728" spans="1:15" x14ac:dyDescent="0.25">
      <c r="A2728" s="26"/>
      <c r="B2728" s="34">
        <v>1</v>
      </c>
      <c r="C2728" s="6" t="s">
        <v>2712</v>
      </c>
      <c r="D2728" s="53" t="str">
        <f t="shared" ref="D2728:D2734" si="56">+"Estructura de Transición "&amp;MID(C2728,4,3)&amp;" kV Estructura de Acero"</f>
        <v>Estructura de Transición 220 kV Estructura de Acero</v>
      </c>
      <c r="E2728" s="34" t="s">
        <v>2918</v>
      </c>
      <c r="F2728" s="34">
        <v>0</v>
      </c>
      <c r="G2728" s="39">
        <f>VLOOKUP(C2728,'[16]Estructuras de Transición'!$A$41:$D$48,4,0)</f>
        <v>19090.769116352498</v>
      </c>
      <c r="H2728" s="46"/>
      <c r="I2728" s="41"/>
      <c r="J2728" s="42">
        <f>+VLOOKUP(C2728,'[16]Estructuras de Transición'!$A$41:$D$48,2,)</f>
        <v>14648.830924572294</v>
      </c>
      <c r="L2728" s="26"/>
      <c r="O2728" s="5"/>
    </row>
    <row r="2729" spans="1:15" x14ac:dyDescent="0.25">
      <c r="A2729" s="26"/>
      <c r="B2729" s="34">
        <f>1+B2728</f>
        <v>2</v>
      </c>
      <c r="C2729" s="6" t="s">
        <v>2713</v>
      </c>
      <c r="D2729" s="53" t="str">
        <f t="shared" si="56"/>
        <v>Estructura de Transición 220 kV Estructura de Acero</v>
      </c>
      <c r="E2729" s="34" t="s">
        <v>2918</v>
      </c>
      <c r="F2729" s="34">
        <v>0</v>
      </c>
      <c r="G2729" s="39">
        <f>VLOOKUP(C2729,'[16]Estructuras de Transición'!$A$41:$D$48,4,0)</f>
        <v>21895.462731780917</v>
      </c>
      <c r="H2729" s="46"/>
      <c r="I2729" s="41"/>
      <c r="J2729" s="42">
        <f>+VLOOKUP(C2729,'[16]Estructuras de Transición'!$A$41:$D$48,2,)</f>
        <v>8016</v>
      </c>
      <c r="L2729" s="26"/>
      <c r="O2729" s="5"/>
    </row>
    <row r="2730" spans="1:15" x14ac:dyDescent="0.25">
      <c r="A2730" s="26"/>
      <c r="B2730" s="34">
        <f t="shared" ref="B2730:B2735" si="57">1+B2729</f>
        <v>3</v>
      </c>
      <c r="C2730" s="6" t="s">
        <v>2714</v>
      </c>
      <c r="D2730" s="53" t="str">
        <f t="shared" si="56"/>
        <v>Estructura de Transición 220 kV Estructura de Acero</v>
      </c>
      <c r="E2730" s="34" t="s">
        <v>2918</v>
      </c>
      <c r="F2730" s="34">
        <v>0</v>
      </c>
      <c r="G2730" s="39">
        <f>VLOOKUP(C2730,'[16]Estructuras de Transición'!$A$41:$D$48,4,0)</f>
        <v>18433.779876398723</v>
      </c>
      <c r="H2730" s="46"/>
      <c r="I2730" s="41"/>
      <c r="J2730" s="42">
        <f>+VLOOKUP(C2730,'[16]Estructuras de Transición'!$A$41:$D$48,2,)</f>
        <v>6748.666666666667</v>
      </c>
      <c r="L2730" s="26"/>
      <c r="O2730" s="5"/>
    </row>
    <row r="2731" spans="1:15" x14ac:dyDescent="0.25">
      <c r="A2731" s="26"/>
      <c r="B2731" s="34">
        <f t="shared" si="57"/>
        <v>4</v>
      </c>
      <c r="C2731" s="6" t="s">
        <v>2715</v>
      </c>
      <c r="D2731" s="53" t="str">
        <f t="shared" si="56"/>
        <v>Estructura de Transición 220 kV Estructura de Acero</v>
      </c>
      <c r="E2731" s="34" t="s">
        <v>2918</v>
      </c>
      <c r="F2731" s="34">
        <v>0</v>
      </c>
      <c r="G2731" s="39">
        <f>VLOOKUP(C2731,'[16]Estructuras de Transición'!$A$41:$D$48,4,0)</f>
        <v>25487.345652476019</v>
      </c>
      <c r="H2731" s="46"/>
      <c r="I2731" s="41"/>
      <c r="J2731" s="42">
        <f>+VLOOKUP(C2731,'[16]Estructuras de Transición'!$A$41:$D$48,2,)</f>
        <v>9331</v>
      </c>
      <c r="L2731" s="26"/>
      <c r="O2731" s="5"/>
    </row>
    <row r="2732" spans="1:15" x14ac:dyDescent="0.25">
      <c r="A2732" s="26"/>
      <c r="B2732" s="34">
        <f t="shared" si="57"/>
        <v>5</v>
      </c>
      <c r="C2732" s="6" t="s">
        <v>2716</v>
      </c>
      <c r="D2732" s="53" t="str">
        <f t="shared" si="56"/>
        <v>Estructura de Transición 220 kV Estructura de Acero</v>
      </c>
      <c r="E2732" s="34" t="s">
        <v>2918</v>
      </c>
      <c r="F2732" s="34">
        <v>0</v>
      </c>
      <c r="G2732" s="39">
        <f>VLOOKUP(C2732,'[16]Estructuras de Transición'!$A$41:$D$48,4,0)</f>
        <v>21712.454248369078</v>
      </c>
      <c r="H2732" s="46"/>
      <c r="I2732" s="41"/>
      <c r="J2732" s="42">
        <f>+VLOOKUP(C2732,'[16]Estructuras de Transición'!$A$41:$D$48,2,)</f>
        <v>7949</v>
      </c>
      <c r="L2732" s="26"/>
      <c r="O2732" s="5"/>
    </row>
    <row r="2733" spans="1:15" x14ac:dyDescent="0.25">
      <c r="A2733" s="26"/>
      <c r="B2733" s="34">
        <f t="shared" si="57"/>
        <v>6</v>
      </c>
      <c r="C2733" s="6" t="s">
        <v>2717</v>
      </c>
      <c r="D2733" s="53" t="str">
        <f t="shared" si="56"/>
        <v>Estructura de Transición 060 kV Estructura de Acero</v>
      </c>
      <c r="E2733" s="34" t="s">
        <v>2918</v>
      </c>
      <c r="F2733" s="34">
        <v>0</v>
      </c>
      <c r="G2733" s="39">
        <f>VLOOKUP(C2733,'[16]Estructuras de Transición'!$A$41:$D$48,4,0)</f>
        <v>13679.201267559736</v>
      </c>
      <c r="H2733" s="46"/>
      <c r="I2733" s="41"/>
      <c r="J2733" s="42">
        <f>+VLOOKUP(C2733,'[16]Estructuras de Transición'!$A$41:$D$48,2,)</f>
        <v>5008</v>
      </c>
      <c r="L2733" s="26"/>
      <c r="O2733" s="5"/>
    </row>
    <row r="2734" spans="1:15" x14ac:dyDescent="0.25">
      <c r="A2734" s="26"/>
      <c r="B2734" s="34">
        <f t="shared" si="57"/>
        <v>7</v>
      </c>
      <c r="C2734" s="6" t="s">
        <v>2718</v>
      </c>
      <c r="D2734" s="53" t="str">
        <f t="shared" si="56"/>
        <v>Estructura de Transición 060 kV Estructura de Acero</v>
      </c>
      <c r="E2734" s="34" t="s">
        <v>2918</v>
      </c>
      <c r="F2734" s="34">
        <v>0</v>
      </c>
      <c r="G2734" s="39">
        <f>VLOOKUP(C2734,'[16]Estructuras de Transición'!$A$41:$D$48,4,0)</f>
        <v>13679.201267559736</v>
      </c>
      <c r="H2734" s="46"/>
      <c r="I2734" s="41"/>
      <c r="J2734" s="42">
        <f>+VLOOKUP(C2734,'[16]Estructuras de Transición'!$A$41:$D$48,2,)</f>
        <v>5008</v>
      </c>
      <c r="L2734" s="26"/>
      <c r="O2734" s="5"/>
    </row>
    <row r="2735" spans="1:15" x14ac:dyDescent="0.25">
      <c r="A2735" s="26"/>
      <c r="B2735" s="34">
        <f t="shared" si="57"/>
        <v>8</v>
      </c>
      <c r="C2735" s="6" t="s">
        <v>2719</v>
      </c>
      <c r="D2735" s="53" t="str">
        <f>+"Estructura de Transición "&amp;MID(C2735,4,3)&amp;" kV Torre de Acero"</f>
        <v>Estructura de Transición 060 kV Torre de Acero</v>
      </c>
      <c r="E2735" s="34" t="s">
        <v>2918</v>
      </c>
      <c r="F2735" s="34">
        <v>0</v>
      </c>
      <c r="G2735" s="39">
        <f>VLOOKUP(C2735,'[16]Estructuras de Transición'!$A$41:$D$48,4,0)</f>
        <v>14851.001855375855</v>
      </c>
      <c r="H2735" s="46"/>
      <c r="I2735" s="41"/>
      <c r="J2735" s="42">
        <f>+VLOOKUP(C2735,'[16]Estructuras de Transición'!$A$41:$D$48,2,)</f>
        <v>5437</v>
      </c>
      <c r="L2735" s="26"/>
      <c r="O2735" s="5"/>
    </row>
    <row r="2736" spans="1:15" x14ac:dyDescent="0.25">
      <c r="A2736" s="26"/>
      <c r="B2736" s="56"/>
      <c r="C2736" s="5"/>
      <c r="D2736" s="57"/>
      <c r="E2736" s="56"/>
      <c r="F2736" s="56"/>
      <c r="G2736" s="58"/>
      <c r="H2736" s="46"/>
      <c r="I2736" s="41"/>
      <c r="J2736" s="42"/>
      <c r="L2736" s="26"/>
      <c r="O2736" s="5"/>
    </row>
  </sheetData>
  <autoFilter ref="B16:G2019"/>
  <mergeCells count="1">
    <mergeCell ref="B1:G1"/>
  </mergeCells>
  <hyperlinks>
    <hyperlink ref="B5" location="TORRE" display="Torres de Acero"/>
    <hyperlink ref="B6" location="ACEROCONC" display="Armado de Estructuras de Acero y Concreto"/>
    <hyperlink ref="B7" location="MADERA" display="Armado de Estructuras de Mader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zoomScale="60" zoomScaleNormal="60" workbookViewId="0">
      <selection activeCell="I17" sqref="I17"/>
    </sheetView>
  </sheetViews>
  <sheetFormatPr baseColWidth="10" defaultRowHeight="15" x14ac:dyDescent="0.25"/>
  <cols>
    <col min="2" max="2" width="16.140625" style="47" customWidth="1"/>
    <col min="3" max="3" width="10.85546875" style="47"/>
    <col min="4" max="4" width="13.85546875" style="47" customWidth="1"/>
    <col min="5" max="5" width="15.42578125" style="47" customWidth="1"/>
    <col min="6" max="6" width="42.42578125" customWidth="1"/>
    <col min="7" max="7" width="18.5703125" customWidth="1"/>
    <col min="9" max="9" width="15.28515625" customWidth="1"/>
    <col min="15" max="15" width="19.7109375" customWidth="1"/>
  </cols>
  <sheetData>
    <row r="1" spans="1:21" s="62" customFormat="1" ht="16.5" x14ac:dyDescent="0.3">
      <c r="A1" s="59"/>
      <c r="B1" s="61"/>
      <c r="C1" s="61"/>
      <c r="D1" s="61"/>
      <c r="E1" s="61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1" customFormat="1" ht="49.5" x14ac:dyDescent="0.25">
      <c r="A2" s="63" t="s">
        <v>2919</v>
      </c>
      <c r="B2" s="78"/>
      <c r="C2" s="78"/>
      <c r="D2" s="78"/>
      <c r="E2" s="78"/>
      <c r="F2" s="65"/>
      <c r="G2" s="66" t="s">
        <v>2920</v>
      </c>
      <c r="H2" s="66" t="s">
        <v>2921</v>
      </c>
      <c r="I2" s="67"/>
      <c r="J2" s="66" t="s">
        <v>2922</v>
      </c>
      <c r="K2" s="66" t="s">
        <v>2923</v>
      </c>
      <c r="M2" s="68" t="s">
        <v>2924</v>
      </c>
      <c r="O2" s="68" t="s">
        <v>2925</v>
      </c>
      <c r="Q2" s="69" t="s">
        <v>2926</v>
      </c>
      <c r="R2" s="68" t="s">
        <v>2927</v>
      </c>
    </row>
    <row r="3" spans="1:21" s="61" customFormat="1" ht="15.75" customHeight="1" x14ac:dyDescent="0.25">
      <c r="A3" s="64"/>
      <c r="B3" s="78"/>
      <c r="C3" s="78"/>
      <c r="D3" s="78"/>
      <c r="E3" s="78"/>
      <c r="F3" s="64"/>
      <c r="G3" s="70" t="s">
        <v>2928</v>
      </c>
      <c r="H3" s="71">
        <v>0.77</v>
      </c>
      <c r="J3" s="72" t="s">
        <v>2929</v>
      </c>
      <c r="K3" s="71">
        <f>7.2/100</f>
        <v>7.2000000000000008E-2</v>
      </c>
      <c r="L3" s="73"/>
      <c r="M3" s="71">
        <v>0.2</v>
      </c>
      <c r="O3" s="74">
        <v>3</v>
      </c>
      <c r="Q3" s="75">
        <v>0.12</v>
      </c>
      <c r="R3" s="76">
        <f>(1+Q3)^(1/12)-1</f>
        <v>9.4887929345830457E-3</v>
      </c>
    </row>
    <row r="4" spans="1:21" s="61" customFormat="1" ht="15" customHeight="1" x14ac:dyDescent="0.25">
      <c r="G4" s="70" t="s">
        <v>2930</v>
      </c>
      <c r="H4" s="71">
        <v>0.84299999999999997</v>
      </c>
      <c r="J4" s="72" t="s">
        <v>2931</v>
      </c>
      <c r="K4" s="71">
        <f>13.4/100</f>
        <v>0.13400000000000001</v>
      </c>
      <c r="L4" s="73"/>
      <c r="M4" s="71">
        <v>0.183</v>
      </c>
      <c r="O4"/>
      <c r="P4" s="77"/>
      <c r="Q4" s="77"/>
    </row>
    <row r="5" spans="1:21" s="61" customFormat="1" ht="16.5" x14ac:dyDescent="0.3">
      <c r="A5" s="59"/>
      <c r="F5" s="60"/>
      <c r="G5" s="78"/>
    </row>
    <row r="6" spans="1:21" s="61" customFormat="1" ht="55.5" customHeight="1" x14ac:dyDescent="0.3">
      <c r="A6" s="79" t="s">
        <v>2932</v>
      </c>
      <c r="B6" s="79" t="s">
        <v>2933</v>
      </c>
      <c r="C6" s="80" t="s">
        <v>2934</v>
      </c>
      <c r="D6" s="81" t="s">
        <v>2935</v>
      </c>
      <c r="E6" s="81" t="s">
        <v>2936</v>
      </c>
      <c r="F6" s="81" t="s">
        <v>2937</v>
      </c>
      <c r="G6" s="81" t="s">
        <v>2938</v>
      </c>
      <c r="H6" s="82" t="s">
        <v>2939</v>
      </c>
      <c r="I6" s="81" t="s">
        <v>2940</v>
      </c>
      <c r="J6" s="81" t="s">
        <v>2941</v>
      </c>
      <c r="K6" s="81" t="s">
        <v>2942</v>
      </c>
      <c r="L6" s="81" t="s">
        <v>2943</v>
      </c>
      <c r="M6" s="81" t="s">
        <v>2944</v>
      </c>
      <c r="N6" s="80" t="s">
        <v>2945</v>
      </c>
      <c r="O6" s="80" t="s">
        <v>2946</v>
      </c>
      <c r="P6" s="62"/>
      <c r="Q6" s="62"/>
      <c r="R6" s="62"/>
    </row>
    <row r="7" spans="1:21" s="62" customFormat="1" ht="16.5" x14ac:dyDescent="0.3">
      <c r="A7" s="69">
        <v>1</v>
      </c>
      <c r="B7" s="94" t="s">
        <v>2947</v>
      </c>
      <c r="C7" s="84" t="s">
        <v>2948</v>
      </c>
      <c r="D7" s="84" t="s">
        <v>2949</v>
      </c>
      <c r="E7" s="83" t="s">
        <v>2842</v>
      </c>
      <c r="F7" s="85" t="str">
        <f>+IF(B7="SICODI",VLOOKUP(E7,SICODI!$A$3:$C$99,2,FALSE),VLOOKUP(E7,'MOV_INV 2021'!$C$17:$G$2724,2,FALSE))</f>
        <v xml:space="preserve">POSTE DE MADERA TRATADA DE  8 mts. CL.6                                                                                                                                                                                                                   </v>
      </c>
      <c r="G7" s="86">
        <f>IF(B7="SICODI",VLOOKUP(E7,SICODI!$A$3:$C$99,3,FALSE),VLOOKUP(E7,'MOV_INV 2021'!$C$17:$G$2724,5,FALSE))</f>
        <v>73.98</v>
      </c>
      <c r="H7" s="87">
        <f t="shared" ref="H7:H63" si="0">IF(C7="BT", $H$3, $H$4)</f>
        <v>0.77</v>
      </c>
      <c r="I7" s="88">
        <f>G7*(H7+1)</f>
        <v>130.94460000000001</v>
      </c>
      <c r="J7" s="89">
        <v>0</v>
      </c>
      <c r="K7" s="90">
        <f t="shared" ref="K7:K63" si="1">IF(C7="BT", ($K$3), ($K$4))</f>
        <v>7.2000000000000008E-2</v>
      </c>
      <c r="L7" s="91">
        <f>(I7*K7)/12</f>
        <v>0.78566760000000013</v>
      </c>
      <c r="M7" s="87">
        <f t="shared" ref="M7:M63" si="2">IF(C7="BT", ($M$3), ($M$4))</f>
        <v>0.2</v>
      </c>
      <c r="N7" s="87">
        <f>L7*M7</f>
        <v>0.15713352000000003</v>
      </c>
      <c r="O7" s="92">
        <f>+IF((N7*(1/$O$3)*(1+$R$3))+J7&lt;0.1,0.1,ROUND((N7*(1/$O$3)*(1+$R$3))+J7,2))</f>
        <v>0.1</v>
      </c>
      <c r="Q7" s="93"/>
      <c r="R7" s="93"/>
    </row>
    <row r="8" spans="1:21" ht="16.5" x14ac:dyDescent="0.3">
      <c r="A8" s="69">
        <v>2</v>
      </c>
      <c r="B8" s="94" t="s">
        <v>2947</v>
      </c>
      <c r="C8" s="101" t="s">
        <v>2948</v>
      </c>
      <c r="D8" s="84" t="s">
        <v>2949</v>
      </c>
      <c r="E8" s="101" t="s">
        <v>2840</v>
      </c>
      <c r="F8" s="85" t="str">
        <f>+IF(B8="SICODI",VLOOKUP(E8,SICODI!$A$3:$C$99,2,FALSE),VLOOKUP(E8,'MOV_INV 2021'!$C$17:$G$2724,2,FALSE))</f>
        <v xml:space="preserve">POSTE DE MADERA TRATADA DE  8 mts. CL.5                                                                                                                                                                                                                   </v>
      </c>
      <c r="G8" s="86">
        <f>IF(B8="SICODI",VLOOKUP(E8,SICODI!$A$3:$C$99,3,FALSE),VLOOKUP(E8,'MOV_INV 2021'!$C$17:$G$2724,5,FALSE))</f>
        <v>114.06</v>
      </c>
      <c r="H8" s="87">
        <f t="shared" si="0"/>
        <v>0.77</v>
      </c>
      <c r="I8" s="88">
        <f t="shared" ref="I8:I63" si="3">G8*(H8+1)</f>
        <v>201.8862</v>
      </c>
      <c r="J8" s="89">
        <v>0</v>
      </c>
      <c r="K8" s="90">
        <f t="shared" si="1"/>
        <v>7.2000000000000008E-2</v>
      </c>
      <c r="L8" s="91">
        <f t="shared" ref="L8:L63" si="4">(I8*K8)/12</f>
        <v>1.2113172000000001</v>
      </c>
      <c r="M8" s="87">
        <f t="shared" si="2"/>
        <v>0.2</v>
      </c>
      <c r="N8" s="87">
        <f t="shared" ref="N8:N63" si="5">L8*M8</f>
        <v>0.24226344000000002</v>
      </c>
      <c r="O8" s="92">
        <f t="shared" ref="O8:O63" si="6">+IF((N8*(1/$O$3)*(1+$R$3))+J8&lt;0.1,0.1,ROUND((N8*(1/$O$3)*(1+$R$3))+J8,2))</f>
        <v>0.1</v>
      </c>
    </row>
    <row r="9" spans="1:21" ht="16.5" x14ac:dyDescent="0.3">
      <c r="A9" s="69">
        <v>3</v>
      </c>
      <c r="B9" s="94" t="s">
        <v>2947</v>
      </c>
      <c r="C9" s="101" t="s">
        <v>2948</v>
      </c>
      <c r="D9" s="84" t="s">
        <v>2949</v>
      </c>
      <c r="E9" s="101" t="s">
        <v>2740</v>
      </c>
      <c r="F9" s="85" t="str">
        <f>+IF(B9="SICODI",VLOOKUP(E9,SICODI!$A$3:$C$99,2,FALSE),VLOOKUP(E9,'MOV_INV 2021'!$C$17:$G$2724,2,FALSE))</f>
        <v xml:space="preserve">POSTE DE CONCRETO ARMADO DE  7/200/120/225                                                                                                                                                                                                                </v>
      </c>
      <c r="G9" s="86">
        <f>IF(B9="SICODI",VLOOKUP(E9,SICODI!$A$3:$C$99,3,FALSE),VLOOKUP(E9,'MOV_INV 2021'!$C$17:$G$2724,5,FALSE))</f>
        <v>83.37</v>
      </c>
      <c r="H9" s="87">
        <f t="shared" si="0"/>
        <v>0.77</v>
      </c>
      <c r="I9" s="88">
        <f t="shared" si="3"/>
        <v>147.56490000000002</v>
      </c>
      <c r="J9" s="89">
        <v>0</v>
      </c>
      <c r="K9" s="90">
        <f t="shared" si="1"/>
        <v>7.2000000000000008E-2</v>
      </c>
      <c r="L9" s="91">
        <f t="shared" si="4"/>
        <v>0.88538940000000022</v>
      </c>
      <c r="M9" s="87">
        <f t="shared" si="2"/>
        <v>0.2</v>
      </c>
      <c r="N9" s="87">
        <f t="shared" si="5"/>
        <v>0.17707788000000005</v>
      </c>
      <c r="O9" s="92">
        <f t="shared" si="6"/>
        <v>0.1</v>
      </c>
    </row>
    <row r="10" spans="1:21" ht="16.5" x14ac:dyDescent="0.3">
      <c r="A10" s="69">
        <v>4</v>
      </c>
      <c r="B10" s="94" t="s">
        <v>2947</v>
      </c>
      <c r="C10" s="101" t="s">
        <v>2948</v>
      </c>
      <c r="D10" s="84" t="s">
        <v>2949</v>
      </c>
      <c r="E10" s="101" t="s">
        <v>2852</v>
      </c>
      <c r="F10" s="85" t="str">
        <f>+IF(B10="SICODI",VLOOKUP(E10,SICODI!$A$3:$C$99,2,FALSE),VLOOKUP(E10,'MOV_INV 2021'!$C$17:$G$2724,2,FALSE))</f>
        <v xml:space="preserve">POSTE DE MADERA TRATADA DE  9 mts. CL.6                                                                                                                                                                                                                   </v>
      </c>
      <c r="G10" s="86">
        <f>IF(B10="SICODI",VLOOKUP(E10,SICODI!$A$3:$C$99,3,FALSE),VLOOKUP(E10,'MOV_INV 2021'!$C$17:$G$2724,5,FALSE))</f>
        <v>103.42116360242653</v>
      </c>
      <c r="H10" s="87">
        <f t="shared" si="0"/>
        <v>0.77</v>
      </c>
      <c r="I10" s="88">
        <f t="shared" si="3"/>
        <v>183.05545957629496</v>
      </c>
      <c r="J10" s="89">
        <v>0</v>
      </c>
      <c r="K10" s="90">
        <f t="shared" si="1"/>
        <v>7.2000000000000008E-2</v>
      </c>
      <c r="L10" s="91">
        <f t="shared" si="4"/>
        <v>1.0983327574577699</v>
      </c>
      <c r="M10" s="87">
        <f t="shared" si="2"/>
        <v>0.2</v>
      </c>
      <c r="N10" s="87">
        <f t="shared" si="5"/>
        <v>0.21966655149155401</v>
      </c>
      <c r="O10" s="92">
        <f t="shared" si="6"/>
        <v>0.1</v>
      </c>
    </row>
    <row r="11" spans="1:21" ht="16.5" x14ac:dyDescent="0.3">
      <c r="A11" s="69">
        <v>5</v>
      </c>
      <c r="B11" s="94" t="s">
        <v>2947</v>
      </c>
      <c r="C11" s="101" t="s">
        <v>2948</v>
      </c>
      <c r="D11" s="84" t="s">
        <v>2949</v>
      </c>
      <c r="E11" s="101" t="s">
        <v>2746</v>
      </c>
      <c r="F11" s="85" t="str">
        <f>+IF(B11="SICODI",VLOOKUP(E11,SICODI!$A$3:$C$99,2,FALSE),VLOOKUP(E11,'MOV_INV 2021'!$C$17:$G$2724,2,FALSE))</f>
        <v xml:space="preserve">POSTE DE CONCRETO ARMADO DE  8/200/120/240                                                                                                                                                                                                                </v>
      </c>
      <c r="G11" s="86">
        <f>IF(B11="SICODI",VLOOKUP(E11,SICODI!$A$3:$C$99,3,FALSE),VLOOKUP(E11,'MOV_INV 2021'!$C$17:$G$2724,5,FALSE))</f>
        <v>97.64</v>
      </c>
      <c r="H11" s="87">
        <f t="shared" si="0"/>
        <v>0.77</v>
      </c>
      <c r="I11" s="88">
        <f t="shared" si="3"/>
        <v>172.8228</v>
      </c>
      <c r="J11" s="89">
        <v>0</v>
      </c>
      <c r="K11" s="90">
        <f t="shared" si="1"/>
        <v>7.2000000000000008E-2</v>
      </c>
      <c r="L11" s="91">
        <f t="shared" si="4"/>
        <v>1.0369368000000001</v>
      </c>
      <c r="M11" s="87">
        <f t="shared" si="2"/>
        <v>0.2</v>
      </c>
      <c r="N11" s="87">
        <f t="shared" si="5"/>
        <v>0.20738736000000002</v>
      </c>
      <c r="O11" s="92">
        <f t="shared" si="6"/>
        <v>0.1</v>
      </c>
    </row>
    <row r="12" spans="1:21" ht="16.5" x14ac:dyDescent="0.3">
      <c r="A12" s="69">
        <v>6</v>
      </c>
      <c r="B12" s="94" t="s">
        <v>2947</v>
      </c>
      <c r="C12" s="101" t="s">
        <v>2948</v>
      </c>
      <c r="D12" s="84" t="s">
        <v>2949</v>
      </c>
      <c r="E12" s="101" t="s">
        <v>2850</v>
      </c>
      <c r="F12" s="85" t="str">
        <f>+IF(B12="SICODI",VLOOKUP(E12,SICODI!$A$3:$C$99,2,FALSE),VLOOKUP(E12,'MOV_INV 2021'!$C$17:$G$2724,2,FALSE))</f>
        <v xml:space="preserve">POSTE DE MADERA TRATADA DE  9 mts. CL.5                                                                                                                                                                                                                   </v>
      </c>
      <c r="G12" s="86">
        <f>IF(B12="SICODI",VLOOKUP(E12,SICODI!$A$3:$C$99,3,FALSE),VLOOKUP(E12,'MOV_INV 2021'!$C$17:$G$2724,5,FALSE))</f>
        <v>191.87</v>
      </c>
      <c r="H12" s="87">
        <f t="shared" si="0"/>
        <v>0.77</v>
      </c>
      <c r="I12" s="88">
        <f t="shared" si="3"/>
        <v>339.60990000000004</v>
      </c>
      <c r="J12" s="89">
        <v>0</v>
      </c>
      <c r="K12" s="90">
        <f t="shared" si="1"/>
        <v>7.2000000000000008E-2</v>
      </c>
      <c r="L12" s="91">
        <f t="shared" si="4"/>
        <v>2.0376594000000003</v>
      </c>
      <c r="M12" s="87">
        <f t="shared" si="2"/>
        <v>0.2</v>
      </c>
      <c r="N12" s="87">
        <f t="shared" si="5"/>
        <v>0.40753188000000007</v>
      </c>
      <c r="O12" s="92">
        <f t="shared" si="6"/>
        <v>0.14000000000000001</v>
      </c>
    </row>
    <row r="13" spans="1:21" ht="16.5" x14ac:dyDescent="0.3">
      <c r="A13" s="69">
        <v>7</v>
      </c>
      <c r="B13" s="94" t="s">
        <v>2947</v>
      </c>
      <c r="C13" s="101" t="s">
        <v>2948</v>
      </c>
      <c r="D13" s="84" t="s">
        <v>2949</v>
      </c>
      <c r="E13" s="101" t="s">
        <v>16</v>
      </c>
      <c r="F13" s="85" t="str">
        <f>+IF(B13="SICODI",VLOOKUP(E13,SICODI!$A$3:$C$99,2,FALSE),VLOOKUP(E13,'MOV_INV 2021'!$C$17:$G$2724,2,FALSE))</f>
        <v xml:space="preserve">POSTE DE CONCRETO ARMADO DE  9/200/120/255                                                                                                                                                                                                                </v>
      </c>
      <c r="G13" s="86">
        <f>IF(B13="SICODI",VLOOKUP(E13,SICODI!$A$3:$C$99,3,FALSE),VLOOKUP(E13,'MOV_INV 2021'!$C$17:$G$2724,5,FALSE))</f>
        <v>110.54</v>
      </c>
      <c r="H13" s="87">
        <f t="shared" si="0"/>
        <v>0.77</v>
      </c>
      <c r="I13" s="88">
        <f t="shared" si="3"/>
        <v>195.6558</v>
      </c>
      <c r="J13" s="89">
        <v>0</v>
      </c>
      <c r="K13" s="90">
        <f t="shared" si="1"/>
        <v>7.2000000000000008E-2</v>
      </c>
      <c r="L13" s="91">
        <f t="shared" si="4"/>
        <v>1.1739348000000003</v>
      </c>
      <c r="M13" s="87">
        <f t="shared" si="2"/>
        <v>0.2</v>
      </c>
      <c r="N13" s="87">
        <f t="shared" si="5"/>
        <v>0.23478696000000007</v>
      </c>
      <c r="O13" s="92">
        <f t="shared" si="6"/>
        <v>0.1</v>
      </c>
    </row>
    <row r="14" spans="1:21" ht="16.5" x14ac:dyDescent="0.3">
      <c r="A14" s="69">
        <v>8</v>
      </c>
      <c r="B14" s="94" t="s">
        <v>2947</v>
      </c>
      <c r="C14" s="101" t="s">
        <v>2948</v>
      </c>
      <c r="D14" s="84" t="s">
        <v>2949</v>
      </c>
      <c r="E14" s="101" t="s">
        <v>2748</v>
      </c>
      <c r="F14" s="85" t="str">
        <f>+IF(B14="SICODI",VLOOKUP(E14,SICODI!$A$3:$C$99,2,FALSE),VLOOKUP(E14,'MOV_INV 2021'!$C$17:$G$2724,2,FALSE))</f>
        <v xml:space="preserve">POSTE DE CONCRETO ARMADO DE  8/300/120/240                                                                                                                                                                                                                </v>
      </c>
      <c r="G14" s="86">
        <f>IF(B14="SICODI",VLOOKUP(E14,SICODI!$A$3:$C$99,3,FALSE),VLOOKUP(E14,'MOV_INV 2021'!$C$17:$G$2724,5,FALSE))</f>
        <v>114.61</v>
      </c>
      <c r="H14" s="87">
        <f t="shared" si="0"/>
        <v>0.77</v>
      </c>
      <c r="I14" s="88">
        <f t="shared" si="3"/>
        <v>202.8597</v>
      </c>
      <c r="J14" s="89">
        <v>0</v>
      </c>
      <c r="K14" s="90">
        <f t="shared" si="1"/>
        <v>7.2000000000000008E-2</v>
      </c>
      <c r="L14" s="91">
        <f t="shared" si="4"/>
        <v>1.2171582000000003</v>
      </c>
      <c r="M14" s="87">
        <f t="shared" si="2"/>
        <v>0.2</v>
      </c>
      <c r="N14" s="87">
        <f t="shared" si="5"/>
        <v>0.24343164000000006</v>
      </c>
      <c r="O14" s="92">
        <f t="shared" si="6"/>
        <v>0.1</v>
      </c>
    </row>
    <row r="15" spans="1:21" ht="16.5" x14ac:dyDescent="0.3">
      <c r="A15" s="69">
        <v>9</v>
      </c>
      <c r="B15" s="94" t="s">
        <v>2947</v>
      </c>
      <c r="C15" s="101" t="s">
        <v>2948</v>
      </c>
      <c r="D15" s="84" t="s">
        <v>2949</v>
      </c>
      <c r="E15" s="101" t="s">
        <v>8</v>
      </c>
      <c r="F15" s="85" t="str">
        <f>+IF(B15="SICODI",VLOOKUP(E15,SICODI!$A$3:$C$99,2,FALSE),VLOOKUP(E15,'MOV_INV 2021'!$C$17:$G$2724,2,FALSE))</f>
        <v xml:space="preserve">POSTE DE CONCRETO ARMADO DE  9/300/120/255                                                                                                                                                                                                                </v>
      </c>
      <c r="G15" s="86">
        <f>IF(B15="SICODI",VLOOKUP(E15,SICODI!$A$3:$C$99,3,FALSE),VLOOKUP(E15,'MOV_INV 2021'!$C$17:$G$2724,5,FALSE))</f>
        <v>137.07</v>
      </c>
      <c r="H15" s="87">
        <f t="shared" si="0"/>
        <v>0.77</v>
      </c>
      <c r="I15" s="88">
        <f t="shared" si="3"/>
        <v>242.6139</v>
      </c>
      <c r="J15" s="89">
        <v>0</v>
      </c>
      <c r="K15" s="90">
        <f t="shared" si="1"/>
        <v>7.2000000000000008E-2</v>
      </c>
      <c r="L15" s="91">
        <f t="shared" si="4"/>
        <v>1.4556834000000001</v>
      </c>
      <c r="M15" s="87">
        <f t="shared" si="2"/>
        <v>0.2</v>
      </c>
      <c r="N15" s="87">
        <f t="shared" si="5"/>
        <v>0.29113668000000004</v>
      </c>
      <c r="O15" s="92">
        <f t="shared" si="6"/>
        <v>0.1</v>
      </c>
    </row>
    <row r="16" spans="1:21" ht="16.5" x14ac:dyDescent="0.3">
      <c r="A16" s="69">
        <v>10</v>
      </c>
      <c r="B16" s="94" t="s">
        <v>2947</v>
      </c>
      <c r="C16" s="101" t="s">
        <v>2948</v>
      </c>
      <c r="D16" s="84" t="s">
        <v>2949</v>
      </c>
      <c r="E16" s="101" t="s">
        <v>2731</v>
      </c>
      <c r="F16" s="85" t="str">
        <f>+IF(B16="SICODI",VLOOKUP(E16,SICODI!$A$3:$C$99,2,FALSE),VLOOKUP(E16,'MOV_INV 2021'!$C$17:$G$2724,2,FALSE))</f>
        <v xml:space="preserve">POSTE DE CONCRETO ARMADO DE 11/200/120/285                                                                                                                                                                                                                </v>
      </c>
      <c r="G16" s="86">
        <f>IF(B16="SICODI",VLOOKUP(E16,SICODI!$A$3:$C$99,3,FALSE),VLOOKUP(E16,'MOV_INV 2021'!$C$17:$G$2724,5,FALSE))</f>
        <v>134.04</v>
      </c>
      <c r="H16" s="87">
        <f t="shared" si="0"/>
        <v>0.77</v>
      </c>
      <c r="I16" s="88">
        <f t="shared" si="3"/>
        <v>237.2508</v>
      </c>
      <c r="J16" s="89">
        <v>0</v>
      </c>
      <c r="K16" s="90">
        <f t="shared" si="1"/>
        <v>7.2000000000000008E-2</v>
      </c>
      <c r="L16" s="91">
        <f t="shared" si="4"/>
        <v>1.4235048000000001</v>
      </c>
      <c r="M16" s="87">
        <f t="shared" si="2"/>
        <v>0.2</v>
      </c>
      <c r="N16" s="87">
        <f t="shared" si="5"/>
        <v>0.28470096000000006</v>
      </c>
      <c r="O16" s="92">
        <f t="shared" si="6"/>
        <v>0.1</v>
      </c>
    </row>
    <row r="17" spans="1:15" ht="16.5" x14ac:dyDescent="0.3">
      <c r="A17" s="69">
        <v>11</v>
      </c>
      <c r="B17" s="94" t="s">
        <v>2947</v>
      </c>
      <c r="C17" s="101" t="s">
        <v>2948</v>
      </c>
      <c r="D17" s="84" t="s">
        <v>2949</v>
      </c>
      <c r="E17" s="101" t="s">
        <v>2826</v>
      </c>
      <c r="F17" s="85" t="str">
        <f>+IF(B17="SICODI",VLOOKUP(E17,SICODI!$A$3:$C$99,2,FALSE),VLOOKUP(E17,'MOV_INV 2021'!$C$17:$G$2724,2,FALSE))</f>
        <v xml:space="preserve">POSTE DE CONCRETO ARMADO DE 10/300/150/300                                                                                                                                                                                                                </v>
      </c>
      <c r="G17" s="86">
        <f>IF(B17="SICODI",VLOOKUP(E17,SICODI!$A$3:$C$99,3,FALSE),VLOOKUP(E17,'MOV_INV 2021'!$C$17:$G$2724,5,FALSE))</f>
        <v>162.94</v>
      </c>
      <c r="H17" s="87">
        <f t="shared" si="0"/>
        <v>0.77</v>
      </c>
      <c r="I17" s="88">
        <f t="shared" si="3"/>
        <v>288.40379999999999</v>
      </c>
      <c r="J17" s="89">
        <v>0</v>
      </c>
      <c r="K17" s="90">
        <f t="shared" si="1"/>
        <v>7.2000000000000008E-2</v>
      </c>
      <c r="L17" s="91">
        <f t="shared" si="4"/>
        <v>1.7304228000000001</v>
      </c>
      <c r="M17" s="87">
        <f t="shared" si="2"/>
        <v>0.2</v>
      </c>
      <c r="N17" s="87">
        <f t="shared" si="5"/>
        <v>0.34608456000000004</v>
      </c>
      <c r="O17" s="92">
        <f t="shared" si="6"/>
        <v>0.12</v>
      </c>
    </row>
    <row r="18" spans="1:15" ht="16.5" x14ac:dyDescent="0.3">
      <c r="A18" s="69">
        <v>12</v>
      </c>
      <c r="B18" s="94" t="s">
        <v>2947</v>
      </c>
      <c r="C18" s="101" t="s">
        <v>2948</v>
      </c>
      <c r="D18" s="84" t="s">
        <v>2949</v>
      </c>
      <c r="E18" s="101" t="s">
        <v>2733</v>
      </c>
      <c r="F18" s="85" t="str">
        <f>+IF(B18="SICODI",VLOOKUP(E18,SICODI!$A$3:$C$99,2,FALSE),VLOOKUP(E18,'MOV_INV 2021'!$C$17:$G$2724,2,FALSE))</f>
        <v xml:space="preserve">POSTE DE CONCRETO ARMADO DE 11/300/120/285                                                                                                                                                                                                                </v>
      </c>
      <c r="G18" s="86">
        <f>IF(B18="SICODI",VLOOKUP(E18,SICODI!$A$3:$C$99,3,FALSE),VLOOKUP(E18,'MOV_INV 2021'!$C$17:$G$2724,5,FALSE))</f>
        <v>186.16399999999999</v>
      </c>
      <c r="H18" s="87">
        <f t="shared" si="0"/>
        <v>0.77</v>
      </c>
      <c r="I18" s="88">
        <f t="shared" si="3"/>
        <v>329.51027999999997</v>
      </c>
      <c r="J18" s="89">
        <v>0</v>
      </c>
      <c r="K18" s="90">
        <f t="shared" si="1"/>
        <v>7.2000000000000008E-2</v>
      </c>
      <c r="L18" s="91">
        <f t="shared" si="4"/>
        <v>1.97706168</v>
      </c>
      <c r="M18" s="87">
        <f t="shared" si="2"/>
        <v>0.2</v>
      </c>
      <c r="N18" s="87">
        <f t="shared" si="5"/>
        <v>0.39541233600000003</v>
      </c>
      <c r="O18" s="92">
        <f t="shared" si="6"/>
        <v>0.13</v>
      </c>
    </row>
    <row r="19" spans="1:15" ht="16.5" x14ac:dyDescent="0.3">
      <c r="A19" s="69">
        <v>13</v>
      </c>
      <c r="B19" s="94" t="s">
        <v>2947</v>
      </c>
      <c r="C19" s="101" t="s">
        <v>2948</v>
      </c>
      <c r="D19" s="84" t="s">
        <v>2949</v>
      </c>
      <c r="E19" s="101" t="s">
        <v>2727</v>
      </c>
      <c r="F19" s="85" t="str">
        <f>+IF(B19="SICODI",VLOOKUP(E19,SICODI!$A$3:$C$99,2,FALSE),VLOOKUP(E19,'MOV_INV 2021'!$C$17:$G$2724,2,FALSE))</f>
        <v xml:space="preserve">POSTE DE MADERA TRATADA DE 12 mts. CL.5                                                                                                                                                                                                                   </v>
      </c>
      <c r="G19" s="86">
        <f>IF(B19="SICODI",VLOOKUP(E19,SICODI!$A$3:$C$99,3,FALSE),VLOOKUP(E19,'MOV_INV 2021'!$C$17:$G$2724,5,FALSE))</f>
        <v>360.39</v>
      </c>
      <c r="H19" s="87">
        <f t="shared" si="0"/>
        <v>0.77</v>
      </c>
      <c r="I19" s="88">
        <f t="shared" si="3"/>
        <v>637.89030000000002</v>
      </c>
      <c r="J19" s="89">
        <v>0</v>
      </c>
      <c r="K19" s="90">
        <f t="shared" si="1"/>
        <v>7.2000000000000008E-2</v>
      </c>
      <c r="L19" s="91">
        <f t="shared" si="4"/>
        <v>3.8273418000000006</v>
      </c>
      <c r="M19" s="87">
        <f t="shared" si="2"/>
        <v>0.2</v>
      </c>
      <c r="N19" s="87">
        <f t="shared" si="5"/>
        <v>0.76546836000000018</v>
      </c>
      <c r="O19" s="92">
        <f t="shared" si="6"/>
        <v>0.26</v>
      </c>
    </row>
    <row r="20" spans="1:15" ht="16.5" x14ac:dyDescent="0.3">
      <c r="A20" s="69">
        <v>14</v>
      </c>
      <c r="B20" s="94" t="s">
        <v>2947</v>
      </c>
      <c r="C20" s="101" t="s">
        <v>2948</v>
      </c>
      <c r="D20" s="84" t="s">
        <v>2949</v>
      </c>
      <c r="E20" s="101" t="s">
        <v>2720</v>
      </c>
      <c r="F20" s="85" t="str">
        <f>+IF(B20="SICODI",VLOOKUP(E20,SICODI!$A$3:$C$99,2,FALSE),VLOOKUP(E20,'MOV_INV 2021'!$C$17:$G$2724,2,FALSE))</f>
        <v xml:space="preserve">POSTE DE CONCRETO ARMADO DE 12/300/150/330                                                                                                                                                                                                                </v>
      </c>
      <c r="G20" s="86">
        <f>IF(B20="SICODI",VLOOKUP(E20,SICODI!$A$3:$C$99,3,FALSE),VLOOKUP(E20,'MOV_INV 2021'!$C$17:$G$2724,5,FALSE))</f>
        <v>208.6</v>
      </c>
      <c r="H20" s="87">
        <f t="shared" si="0"/>
        <v>0.77</v>
      </c>
      <c r="I20" s="88">
        <f t="shared" si="3"/>
        <v>369.22199999999998</v>
      </c>
      <c r="J20" s="89">
        <v>0</v>
      </c>
      <c r="K20" s="90">
        <f t="shared" si="1"/>
        <v>7.2000000000000008E-2</v>
      </c>
      <c r="L20" s="91">
        <f t="shared" si="4"/>
        <v>2.2153320000000001</v>
      </c>
      <c r="M20" s="87">
        <f t="shared" si="2"/>
        <v>0.2</v>
      </c>
      <c r="N20" s="87">
        <f t="shared" si="5"/>
        <v>0.44306640000000003</v>
      </c>
      <c r="O20" s="92">
        <f t="shared" si="6"/>
        <v>0.15</v>
      </c>
    </row>
    <row r="21" spans="1:15" ht="16.5" x14ac:dyDescent="0.3">
      <c r="A21" s="69">
        <v>15</v>
      </c>
      <c r="B21" s="94" t="s">
        <v>2947</v>
      </c>
      <c r="C21" s="101" t="s">
        <v>2948</v>
      </c>
      <c r="D21" s="84" t="s">
        <v>2949</v>
      </c>
      <c r="E21" s="101" t="s">
        <v>2725</v>
      </c>
      <c r="F21" s="85" t="str">
        <f>+IF(B21="SICODI",VLOOKUP(E21,SICODI!$A$3:$C$99,2,FALSE),VLOOKUP(E21,'MOV_INV 2021'!$C$17:$G$2724,2,FALSE))</f>
        <v xml:space="preserve">POSTE DE CONCRETO ARMADO DE 12/400/150/330                                                                                                                                                                                                                </v>
      </c>
      <c r="G21" s="86">
        <f>IF(B21="SICODI",VLOOKUP(E21,SICODI!$A$3:$C$99,3,FALSE),VLOOKUP(E21,'MOV_INV 2021'!$C$17:$G$2724,5,FALSE))</f>
        <v>267.03935826724637</v>
      </c>
      <c r="H21" s="87">
        <f t="shared" si="0"/>
        <v>0.77</v>
      </c>
      <c r="I21" s="88">
        <f t="shared" si="3"/>
        <v>472.65966413302607</v>
      </c>
      <c r="J21" s="89">
        <v>0</v>
      </c>
      <c r="K21" s="90">
        <f t="shared" si="1"/>
        <v>7.2000000000000008E-2</v>
      </c>
      <c r="L21" s="91">
        <f t="shared" si="4"/>
        <v>2.8359579847981569</v>
      </c>
      <c r="M21" s="87">
        <f t="shared" si="2"/>
        <v>0.2</v>
      </c>
      <c r="N21" s="87">
        <f t="shared" si="5"/>
        <v>0.56719159695963139</v>
      </c>
      <c r="O21" s="92">
        <f t="shared" si="6"/>
        <v>0.19</v>
      </c>
    </row>
    <row r="22" spans="1:15" ht="16.5" x14ac:dyDescent="0.3">
      <c r="A22" s="69">
        <v>16</v>
      </c>
      <c r="B22" s="94" t="s">
        <v>2947</v>
      </c>
      <c r="C22" s="101" t="s">
        <v>2948</v>
      </c>
      <c r="D22" s="84" t="s">
        <v>2949</v>
      </c>
      <c r="E22" s="101" t="s">
        <v>6</v>
      </c>
      <c r="F22" s="85" t="str">
        <f>+IF(B22="SICODI",VLOOKUP(E22,SICODI!$A$3:$C$99,2,FALSE),VLOOKUP(E22,'MOV_INV 2021'!$C$17:$G$2724,2,FALSE))</f>
        <v xml:space="preserve">POSTE DE CONCRETO ARMADO DE 13/300/150/345                                                                                                                                                                                                                </v>
      </c>
      <c r="G22" s="86">
        <f>IF(B22="SICODI",VLOOKUP(E22,SICODI!$A$3:$C$99,3,FALSE),VLOOKUP(E22,'MOV_INV 2021'!$C$17:$G$2724,5,FALSE))</f>
        <v>234.45</v>
      </c>
      <c r="H22" s="87">
        <f t="shared" si="0"/>
        <v>0.77</v>
      </c>
      <c r="I22" s="88">
        <f t="shared" si="3"/>
        <v>414.97649999999999</v>
      </c>
      <c r="J22" s="89">
        <v>0</v>
      </c>
      <c r="K22" s="90">
        <f t="shared" si="1"/>
        <v>7.2000000000000008E-2</v>
      </c>
      <c r="L22" s="91">
        <f t="shared" si="4"/>
        <v>2.4898590000000005</v>
      </c>
      <c r="M22" s="87">
        <f t="shared" si="2"/>
        <v>0.2</v>
      </c>
      <c r="N22" s="87">
        <f t="shared" si="5"/>
        <v>0.49797180000000013</v>
      </c>
      <c r="O22" s="92">
        <f t="shared" si="6"/>
        <v>0.17</v>
      </c>
    </row>
    <row r="23" spans="1:15" ht="16.5" x14ac:dyDescent="0.3">
      <c r="A23" s="69">
        <v>17</v>
      </c>
      <c r="B23" s="94" t="s">
        <v>2947</v>
      </c>
      <c r="C23" s="101" t="s">
        <v>2948</v>
      </c>
      <c r="D23" s="84" t="s">
        <v>2949</v>
      </c>
      <c r="E23" s="101" t="s">
        <v>0</v>
      </c>
      <c r="F23" s="85" t="str">
        <f>+IF(B23="SICODI",VLOOKUP(E23,SICODI!$A$3:$C$99,2,FALSE),VLOOKUP(E23,'MOV_INV 2021'!$C$17:$G$2724,2,FALSE))</f>
        <v xml:space="preserve">POSTE DE CONCRETO ARMADO DE 13/400/150/345                                                                                                                                                                                                                </v>
      </c>
      <c r="G23" s="86">
        <f>IF(B23="SICODI",VLOOKUP(E23,SICODI!$A$3:$C$99,3,FALSE),VLOOKUP(E23,'MOV_INV 2021'!$C$17:$G$2724,5,FALSE))</f>
        <v>307.81</v>
      </c>
      <c r="H23" s="87">
        <f t="shared" si="0"/>
        <v>0.77</v>
      </c>
      <c r="I23" s="88">
        <f t="shared" si="3"/>
        <v>544.82370000000003</v>
      </c>
      <c r="J23" s="89">
        <v>0</v>
      </c>
      <c r="K23" s="90">
        <f t="shared" si="1"/>
        <v>7.2000000000000008E-2</v>
      </c>
      <c r="L23" s="91">
        <f t="shared" si="4"/>
        <v>3.2689422000000001</v>
      </c>
      <c r="M23" s="87">
        <f t="shared" si="2"/>
        <v>0.2</v>
      </c>
      <c r="N23" s="87">
        <f t="shared" si="5"/>
        <v>0.65378844000000003</v>
      </c>
      <c r="O23" s="92">
        <f t="shared" si="6"/>
        <v>0.22</v>
      </c>
    </row>
    <row r="24" spans="1:15" ht="16.5" x14ac:dyDescent="0.3">
      <c r="A24" s="69">
        <v>18</v>
      </c>
      <c r="B24" s="94" t="s">
        <v>2947</v>
      </c>
      <c r="C24" s="101" t="s">
        <v>2948</v>
      </c>
      <c r="D24" s="84" t="s">
        <v>2949</v>
      </c>
      <c r="E24" s="101" t="s">
        <v>2810</v>
      </c>
      <c r="F24" s="85" t="str">
        <f>+IF(B24="SICODI",VLOOKUP(E24,SICODI!$A$3:$C$99,2,FALSE),VLOOKUP(E24,'MOV_INV 2021'!$C$17:$G$2724,2,FALSE))</f>
        <v xml:space="preserve">POSTE DE CONCRETO ARMADO PARA A. P. 13/400/160/355                                                                                                                                                                                                        </v>
      </c>
      <c r="G24" s="86">
        <f>IF(B24="SICODI",VLOOKUP(E24,SICODI!$A$3:$C$99,3,FALSE),VLOOKUP(E24,'MOV_INV 2021'!$C$17:$G$2724,5,FALSE))</f>
        <v>307.81</v>
      </c>
      <c r="H24" s="87">
        <f t="shared" si="0"/>
        <v>0.77</v>
      </c>
      <c r="I24" s="88">
        <f t="shared" si="3"/>
        <v>544.82370000000003</v>
      </c>
      <c r="J24" s="89">
        <v>0</v>
      </c>
      <c r="K24" s="90">
        <f t="shared" si="1"/>
        <v>7.2000000000000008E-2</v>
      </c>
      <c r="L24" s="91">
        <f t="shared" si="4"/>
        <v>3.2689422000000001</v>
      </c>
      <c r="M24" s="87">
        <f t="shared" si="2"/>
        <v>0.2</v>
      </c>
      <c r="N24" s="87">
        <f t="shared" si="5"/>
        <v>0.65378844000000003</v>
      </c>
      <c r="O24" s="92">
        <f t="shared" si="6"/>
        <v>0.22</v>
      </c>
    </row>
    <row r="25" spans="1:15" ht="16.5" x14ac:dyDescent="0.3">
      <c r="A25" s="69">
        <v>19</v>
      </c>
      <c r="B25" s="94" t="s">
        <v>2947</v>
      </c>
      <c r="C25" s="101" t="s">
        <v>2990</v>
      </c>
      <c r="D25" s="84" t="s">
        <v>2949</v>
      </c>
      <c r="E25" s="101" t="s">
        <v>2852</v>
      </c>
      <c r="F25" s="85" t="str">
        <f>+IF(B25="SICODI",VLOOKUP(E25,SICODI!$A$3:$C$99,2,FALSE),VLOOKUP(E25,'MOV_INV 2021'!$C$17:$G$2724,2,FALSE))</f>
        <v xml:space="preserve">POSTE DE MADERA TRATADA DE  9 mts. CL.6                                                                                                                                                                                                                   </v>
      </c>
      <c r="G25" s="86">
        <f>IF(B25="SICODI",VLOOKUP(E25,SICODI!$A$3:$C$99,3,FALSE),VLOOKUP(E25,'MOV_INV 2021'!$C$17:$G$2724,5,FALSE))</f>
        <v>103.42116360242653</v>
      </c>
      <c r="H25" s="87">
        <f t="shared" si="0"/>
        <v>0.84299999999999997</v>
      </c>
      <c r="I25" s="88">
        <f t="shared" si="3"/>
        <v>190.60520451927209</v>
      </c>
      <c r="J25" s="89">
        <v>0</v>
      </c>
      <c r="K25" s="90">
        <f t="shared" si="1"/>
        <v>0.13400000000000001</v>
      </c>
      <c r="L25" s="91">
        <f t="shared" si="4"/>
        <v>2.1284247837985384</v>
      </c>
      <c r="M25" s="87">
        <f t="shared" si="2"/>
        <v>0.183</v>
      </c>
      <c r="N25" s="87">
        <f t="shared" si="5"/>
        <v>0.3895017354351325</v>
      </c>
      <c r="O25" s="92">
        <f t="shared" si="6"/>
        <v>0.13</v>
      </c>
    </row>
    <row r="26" spans="1:15" ht="16.5" x14ac:dyDescent="0.3">
      <c r="A26" s="69">
        <v>20</v>
      </c>
      <c r="B26" s="94" t="s">
        <v>2947</v>
      </c>
      <c r="C26" s="101" t="s">
        <v>2990</v>
      </c>
      <c r="D26" s="84" t="s">
        <v>2949</v>
      </c>
      <c r="E26" s="101" t="s">
        <v>2748</v>
      </c>
      <c r="F26" s="85" t="str">
        <f>+IF(B26="SICODI",VLOOKUP(E26,SICODI!$A$3:$C$99,2,FALSE),VLOOKUP(E26,'MOV_INV 2021'!$C$17:$G$2724,2,FALSE))</f>
        <v xml:space="preserve">POSTE DE CONCRETO ARMADO DE  8/300/120/240                                                                                                                                                                                                                </v>
      </c>
      <c r="G26" s="86">
        <f>IF(B26="SICODI",VLOOKUP(E26,SICODI!$A$3:$C$99,3,FALSE),VLOOKUP(E26,'MOV_INV 2021'!$C$17:$G$2724,5,FALSE))</f>
        <v>114.61</v>
      </c>
      <c r="H26" s="87">
        <f t="shared" si="0"/>
        <v>0.84299999999999997</v>
      </c>
      <c r="I26" s="88">
        <f t="shared" si="3"/>
        <v>211.22622999999999</v>
      </c>
      <c r="J26" s="89">
        <v>0</v>
      </c>
      <c r="K26" s="90">
        <f t="shared" si="1"/>
        <v>0.13400000000000001</v>
      </c>
      <c r="L26" s="91">
        <f t="shared" si="4"/>
        <v>2.3586929016666667</v>
      </c>
      <c r="M26" s="87">
        <f t="shared" si="2"/>
        <v>0.183</v>
      </c>
      <c r="N26" s="87">
        <f t="shared" si="5"/>
        <v>0.43164080100500002</v>
      </c>
      <c r="O26" s="92">
        <f t="shared" si="6"/>
        <v>0.15</v>
      </c>
    </row>
    <row r="27" spans="1:15" ht="16.5" x14ac:dyDescent="0.3">
      <c r="A27" s="69">
        <v>21</v>
      </c>
      <c r="B27" s="94" t="s">
        <v>2947</v>
      </c>
      <c r="C27" s="101" t="s">
        <v>2990</v>
      </c>
      <c r="D27" s="84" t="s">
        <v>2949</v>
      </c>
      <c r="E27" s="101" t="s">
        <v>8</v>
      </c>
      <c r="F27" s="85" t="str">
        <f>+IF(B27="SICODI",VLOOKUP(E27,SICODI!$A$3:$C$99,2,FALSE),VLOOKUP(E27,'MOV_INV 2021'!$C$17:$G$2724,2,FALSE))</f>
        <v xml:space="preserve">POSTE DE CONCRETO ARMADO DE  9/300/120/255                                                                                                                                                                                                                </v>
      </c>
      <c r="G27" s="86">
        <f>IF(B27="SICODI",VLOOKUP(E27,SICODI!$A$3:$C$99,3,FALSE),VLOOKUP(E27,'MOV_INV 2021'!$C$17:$G$2724,5,FALSE))</f>
        <v>137.07</v>
      </c>
      <c r="H27" s="87">
        <f t="shared" si="0"/>
        <v>0.84299999999999997</v>
      </c>
      <c r="I27" s="88">
        <f t="shared" si="3"/>
        <v>252.62000999999998</v>
      </c>
      <c r="J27" s="89">
        <v>0</v>
      </c>
      <c r="K27" s="90">
        <f t="shared" si="1"/>
        <v>0.13400000000000001</v>
      </c>
      <c r="L27" s="91">
        <f t="shared" si="4"/>
        <v>2.820923445</v>
      </c>
      <c r="M27" s="87">
        <f t="shared" si="2"/>
        <v>0.183</v>
      </c>
      <c r="N27" s="87">
        <f t="shared" si="5"/>
        <v>0.51622899043500003</v>
      </c>
      <c r="O27" s="92">
        <f t="shared" si="6"/>
        <v>0.17</v>
      </c>
    </row>
    <row r="28" spans="1:15" ht="16.5" x14ac:dyDescent="0.3">
      <c r="A28" s="69">
        <v>22</v>
      </c>
      <c r="B28" s="94" t="s">
        <v>2947</v>
      </c>
      <c r="C28" s="101" t="s">
        <v>2990</v>
      </c>
      <c r="D28" s="84" t="s">
        <v>2949</v>
      </c>
      <c r="E28" s="101" t="s">
        <v>2731</v>
      </c>
      <c r="F28" s="85" t="str">
        <f>+IF(B28="SICODI",VLOOKUP(E28,SICODI!$A$3:$C$99,2,FALSE),VLOOKUP(E28,'MOV_INV 2021'!$C$17:$G$2724,2,FALSE))</f>
        <v xml:space="preserve">POSTE DE CONCRETO ARMADO DE 11/200/120/285                                                                                                                                                                                                                </v>
      </c>
      <c r="G28" s="86">
        <f>IF(B28="SICODI",VLOOKUP(E28,SICODI!$A$3:$C$99,3,FALSE),VLOOKUP(E28,'MOV_INV 2021'!$C$17:$G$2724,5,FALSE))</f>
        <v>134.04</v>
      </c>
      <c r="H28" s="87">
        <f t="shared" si="0"/>
        <v>0.84299999999999997</v>
      </c>
      <c r="I28" s="88">
        <f t="shared" si="3"/>
        <v>247.03571999999997</v>
      </c>
      <c r="J28" s="89">
        <v>0</v>
      </c>
      <c r="K28" s="90">
        <f t="shared" si="1"/>
        <v>0.13400000000000001</v>
      </c>
      <c r="L28" s="91">
        <f t="shared" si="4"/>
        <v>2.7585655399999998</v>
      </c>
      <c r="M28" s="87">
        <f t="shared" si="2"/>
        <v>0.183</v>
      </c>
      <c r="N28" s="87">
        <f t="shared" si="5"/>
        <v>0.50481749381999996</v>
      </c>
      <c r="O28" s="92">
        <f t="shared" si="6"/>
        <v>0.17</v>
      </c>
    </row>
    <row r="29" spans="1:15" ht="16.5" x14ac:dyDescent="0.3">
      <c r="A29" s="69">
        <v>23</v>
      </c>
      <c r="B29" s="94" t="s">
        <v>2947</v>
      </c>
      <c r="C29" s="101" t="s">
        <v>2990</v>
      </c>
      <c r="D29" s="84" t="s">
        <v>2949</v>
      </c>
      <c r="E29" s="101" t="s">
        <v>2721</v>
      </c>
      <c r="F29" s="85" t="str">
        <f>+IF(B29="SICODI",VLOOKUP(E29,SICODI!$A$3:$C$99,2,FALSE),VLOOKUP(E29,'MOV_INV 2021'!$C$17:$G$2724,2,FALSE))</f>
        <v xml:space="preserve">POSTE DE MADERA TRATADA DE 12 mts. CL.6                                                                                                                                                                                                                   </v>
      </c>
      <c r="G29" s="86">
        <f>IF(B29="SICODI",VLOOKUP(E29,SICODI!$A$3:$C$99,3,FALSE),VLOOKUP(E29,'MOV_INV 2021'!$C$17:$G$2724,5,FALSE))</f>
        <v>234.35</v>
      </c>
      <c r="H29" s="87">
        <f t="shared" si="0"/>
        <v>0.84299999999999997</v>
      </c>
      <c r="I29" s="88">
        <f t="shared" si="3"/>
        <v>431.90704999999997</v>
      </c>
      <c r="J29" s="89">
        <v>0</v>
      </c>
      <c r="K29" s="90">
        <f t="shared" si="1"/>
        <v>0.13400000000000001</v>
      </c>
      <c r="L29" s="91">
        <f t="shared" si="4"/>
        <v>4.8229620583333332</v>
      </c>
      <c r="M29" s="87">
        <f t="shared" si="2"/>
        <v>0.183</v>
      </c>
      <c r="N29" s="87">
        <f t="shared" si="5"/>
        <v>0.88260205667499991</v>
      </c>
      <c r="O29" s="92">
        <f t="shared" si="6"/>
        <v>0.3</v>
      </c>
    </row>
    <row r="30" spans="1:15" ht="16.5" x14ac:dyDescent="0.3">
      <c r="A30" s="69">
        <v>24</v>
      </c>
      <c r="B30" s="94" t="s">
        <v>2947</v>
      </c>
      <c r="C30" s="101" t="s">
        <v>2990</v>
      </c>
      <c r="D30" s="84" t="s">
        <v>2949</v>
      </c>
      <c r="E30" s="101" t="s">
        <v>2826</v>
      </c>
      <c r="F30" s="85" t="str">
        <f>+IF(B30="SICODI",VLOOKUP(E30,SICODI!$A$3:$C$99,2,FALSE),VLOOKUP(E30,'MOV_INV 2021'!$C$17:$G$2724,2,FALSE))</f>
        <v xml:space="preserve">POSTE DE CONCRETO ARMADO DE 10/300/150/300                                                                                                                                                                                                                </v>
      </c>
      <c r="G30" s="86">
        <f>IF(B30="SICODI",VLOOKUP(E30,SICODI!$A$3:$C$99,3,FALSE),VLOOKUP(E30,'MOV_INV 2021'!$C$17:$G$2724,5,FALSE))</f>
        <v>162.94</v>
      </c>
      <c r="H30" s="87">
        <f t="shared" si="0"/>
        <v>0.84299999999999997</v>
      </c>
      <c r="I30" s="88">
        <f t="shared" si="3"/>
        <v>300.29841999999996</v>
      </c>
      <c r="J30" s="89">
        <v>0</v>
      </c>
      <c r="K30" s="90">
        <f t="shared" si="1"/>
        <v>0.13400000000000001</v>
      </c>
      <c r="L30" s="91">
        <f t="shared" si="4"/>
        <v>3.3533323566666664</v>
      </c>
      <c r="M30" s="87">
        <f t="shared" si="2"/>
        <v>0.183</v>
      </c>
      <c r="N30" s="87">
        <f t="shared" si="5"/>
        <v>0.61365982126999996</v>
      </c>
      <c r="O30" s="92">
        <f t="shared" si="6"/>
        <v>0.21</v>
      </c>
    </row>
    <row r="31" spans="1:15" ht="16.5" x14ac:dyDescent="0.3">
      <c r="A31" s="69">
        <v>25</v>
      </c>
      <c r="B31" s="94" t="s">
        <v>2947</v>
      </c>
      <c r="C31" s="101" t="s">
        <v>2990</v>
      </c>
      <c r="D31" s="84" t="s">
        <v>2949</v>
      </c>
      <c r="E31" s="101" t="s">
        <v>2736</v>
      </c>
      <c r="F31" s="85" t="str">
        <f>+IF(B31="SICODI",VLOOKUP(E31,SICODI!$A$3:$C$99,2,FALSE),VLOOKUP(E31,'MOV_INV 2021'!$C$17:$G$2724,2,FALSE))</f>
        <v xml:space="preserve">POSTE DE MADERA TRATADA DE 13 mts. CL.6                                                                                                                                                                                                                   </v>
      </c>
      <c r="G31" s="86">
        <f>IF(B31="SICODI",VLOOKUP(E31,SICODI!$A$3:$C$99,3,FALSE),VLOOKUP(E31,'MOV_INV 2021'!$C$17:$G$2724,5,FALSE))</f>
        <v>294.27319641780804</v>
      </c>
      <c r="H31" s="87">
        <f t="shared" si="0"/>
        <v>0.84299999999999997</v>
      </c>
      <c r="I31" s="88">
        <f t="shared" si="3"/>
        <v>542.34550099802016</v>
      </c>
      <c r="J31" s="89">
        <v>0</v>
      </c>
      <c r="K31" s="90">
        <f t="shared" si="1"/>
        <v>0.13400000000000001</v>
      </c>
      <c r="L31" s="91">
        <f t="shared" si="4"/>
        <v>6.0561914278112257</v>
      </c>
      <c r="M31" s="87">
        <f t="shared" si="2"/>
        <v>0.183</v>
      </c>
      <c r="N31" s="87">
        <f t="shared" si="5"/>
        <v>1.1082830312894543</v>
      </c>
      <c r="O31" s="92">
        <f t="shared" si="6"/>
        <v>0.37</v>
      </c>
    </row>
    <row r="32" spans="1:15" ht="16.5" x14ac:dyDescent="0.3">
      <c r="A32" s="69">
        <v>26</v>
      </c>
      <c r="B32" s="94" t="s">
        <v>2947</v>
      </c>
      <c r="C32" s="101" t="s">
        <v>2990</v>
      </c>
      <c r="D32" s="84" t="s">
        <v>2949</v>
      </c>
      <c r="E32" s="101" t="s">
        <v>2722</v>
      </c>
      <c r="F32" s="85" t="str">
        <f>+IF(B32="SICODI",VLOOKUP(E32,SICODI!$A$3:$C$99,2,FALSE),VLOOKUP(E32,'MOV_INV 2021'!$C$17:$G$2724,2,FALSE))</f>
        <v xml:space="preserve">POSTE DE CONCRETO ARMADO DE 12/200/120/300                                                                                                                                                                                                                </v>
      </c>
      <c r="G32" s="86">
        <f>IF(B32="SICODI",VLOOKUP(E32,SICODI!$A$3:$C$99,3,FALSE),VLOOKUP(E32,'MOV_INV 2021'!$C$17:$G$2724,5,FALSE))</f>
        <v>180.67</v>
      </c>
      <c r="H32" s="87">
        <f t="shared" si="0"/>
        <v>0.84299999999999997</v>
      </c>
      <c r="I32" s="88">
        <f t="shared" si="3"/>
        <v>332.97480999999999</v>
      </c>
      <c r="J32" s="89">
        <v>0</v>
      </c>
      <c r="K32" s="90">
        <f t="shared" si="1"/>
        <v>0.13400000000000001</v>
      </c>
      <c r="L32" s="91">
        <f t="shared" si="4"/>
        <v>3.7182187116666667</v>
      </c>
      <c r="M32" s="87">
        <f t="shared" si="2"/>
        <v>0.183</v>
      </c>
      <c r="N32" s="87">
        <f t="shared" si="5"/>
        <v>0.68043402423499999</v>
      </c>
      <c r="O32" s="92">
        <f t="shared" si="6"/>
        <v>0.23</v>
      </c>
    </row>
    <row r="33" spans="1:15" ht="16.5" x14ac:dyDescent="0.3">
      <c r="A33" s="69">
        <v>27</v>
      </c>
      <c r="B33" s="94" t="s">
        <v>2947</v>
      </c>
      <c r="C33" s="101" t="s">
        <v>2990</v>
      </c>
      <c r="D33" s="84" t="s">
        <v>2949</v>
      </c>
      <c r="E33" s="101" t="s">
        <v>2733</v>
      </c>
      <c r="F33" s="85" t="str">
        <f>+IF(B33="SICODI",VLOOKUP(E33,SICODI!$A$3:$C$99,2,FALSE),VLOOKUP(E33,'MOV_INV 2021'!$C$17:$G$2724,2,FALSE))</f>
        <v xml:space="preserve">POSTE DE CONCRETO ARMADO DE 11/300/120/285                                                                                                                                                                                                                </v>
      </c>
      <c r="G33" s="86">
        <f>IF(B33="SICODI",VLOOKUP(E33,SICODI!$A$3:$C$99,3,FALSE),VLOOKUP(E33,'MOV_INV 2021'!$C$17:$G$2724,5,FALSE))</f>
        <v>186.16399999999999</v>
      </c>
      <c r="H33" s="87">
        <f t="shared" si="0"/>
        <v>0.84299999999999997</v>
      </c>
      <c r="I33" s="88">
        <f t="shared" si="3"/>
        <v>343.10025199999995</v>
      </c>
      <c r="J33" s="89">
        <v>0</v>
      </c>
      <c r="K33" s="90">
        <f t="shared" si="1"/>
        <v>0.13400000000000001</v>
      </c>
      <c r="L33" s="91">
        <f t="shared" si="4"/>
        <v>3.8312861473333331</v>
      </c>
      <c r="M33" s="87">
        <f t="shared" si="2"/>
        <v>0.183</v>
      </c>
      <c r="N33" s="87">
        <f t="shared" si="5"/>
        <v>0.70112536496199995</v>
      </c>
      <c r="O33" s="92">
        <f t="shared" si="6"/>
        <v>0.24</v>
      </c>
    </row>
    <row r="34" spans="1:15" ht="16.5" x14ac:dyDescent="0.3">
      <c r="A34" s="69">
        <v>28</v>
      </c>
      <c r="B34" s="94" t="s">
        <v>2947</v>
      </c>
      <c r="C34" s="101" t="s">
        <v>2990</v>
      </c>
      <c r="D34" s="84" t="s">
        <v>2949</v>
      </c>
      <c r="E34" s="101" t="s">
        <v>4</v>
      </c>
      <c r="F34" s="85" t="str">
        <f>+IF(B34="SICODI",VLOOKUP(E34,SICODI!$A$3:$C$99,2,FALSE),VLOOKUP(E34,'MOV_INV 2021'!$C$17:$G$2724,2,FALSE))</f>
        <v xml:space="preserve">POSTE DE MADERA TRATADA DE 15 mts. CL.7                                                                                                                                                                                                                   </v>
      </c>
      <c r="G34" s="86">
        <f>IF(B34="SICODI",VLOOKUP(E34,SICODI!$A$3:$C$99,3,FALSE),VLOOKUP(E34,'MOV_INV 2021'!$C$17:$G$2724,5,FALSE))</f>
        <v>181.03106110637441</v>
      </c>
      <c r="H34" s="87">
        <f t="shared" si="0"/>
        <v>0.84299999999999997</v>
      </c>
      <c r="I34" s="88">
        <f t="shared" si="3"/>
        <v>333.64024561904802</v>
      </c>
      <c r="J34" s="89">
        <v>0</v>
      </c>
      <c r="K34" s="90">
        <f t="shared" si="1"/>
        <v>0.13400000000000001</v>
      </c>
      <c r="L34" s="91">
        <f t="shared" si="4"/>
        <v>3.7256494094127031</v>
      </c>
      <c r="M34" s="87">
        <f t="shared" si="2"/>
        <v>0.183</v>
      </c>
      <c r="N34" s="87">
        <f t="shared" si="5"/>
        <v>0.68179384192252468</v>
      </c>
      <c r="O34" s="92">
        <f t="shared" si="6"/>
        <v>0.23</v>
      </c>
    </row>
    <row r="35" spans="1:15" ht="16.5" x14ac:dyDescent="0.3">
      <c r="A35" s="69">
        <v>29</v>
      </c>
      <c r="B35" s="94" t="s">
        <v>2947</v>
      </c>
      <c r="C35" s="101" t="s">
        <v>2990</v>
      </c>
      <c r="D35" s="84" t="s">
        <v>2949</v>
      </c>
      <c r="E35" s="101" t="s">
        <v>2728</v>
      </c>
      <c r="F35" s="85" t="str">
        <f>+IF(B35="SICODI",VLOOKUP(E35,SICODI!$A$3:$C$99,2,FALSE),VLOOKUP(E35,'MOV_INV 2021'!$C$17:$G$2724,2,FALSE))</f>
        <v xml:space="preserve">POSTE DE CONCRETO ARMADO DE 13/200/140/335                                                                                                                                                                                                                </v>
      </c>
      <c r="G35" s="86">
        <f>IF(B35="SICODI",VLOOKUP(E35,SICODI!$A$3:$C$99,3,FALSE),VLOOKUP(E35,'MOV_INV 2021'!$C$17:$G$2724,5,FALSE))</f>
        <v>194.70072362538008</v>
      </c>
      <c r="H35" s="87">
        <f t="shared" si="0"/>
        <v>0.84299999999999997</v>
      </c>
      <c r="I35" s="88">
        <f t="shared" si="3"/>
        <v>358.83343364157548</v>
      </c>
      <c r="J35" s="89">
        <v>0</v>
      </c>
      <c r="K35" s="90">
        <f t="shared" si="1"/>
        <v>0.13400000000000001</v>
      </c>
      <c r="L35" s="91">
        <f t="shared" si="4"/>
        <v>4.0069733423309266</v>
      </c>
      <c r="M35" s="87">
        <f t="shared" si="2"/>
        <v>0.183</v>
      </c>
      <c r="N35" s="87">
        <f t="shared" si="5"/>
        <v>0.73327612164655953</v>
      </c>
      <c r="O35" s="92">
        <f t="shared" si="6"/>
        <v>0.25</v>
      </c>
    </row>
    <row r="36" spans="1:15" ht="16.5" x14ac:dyDescent="0.3">
      <c r="A36" s="69">
        <v>30</v>
      </c>
      <c r="B36" s="94" t="s">
        <v>2947</v>
      </c>
      <c r="C36" s="101" t="s">
        <v>2990</v>
      </c>
      <c r="D36" s="84" t="s">
        <v>2949</v>
      </c>
      <c r="E36" s="101" t="s">
        <v>2727</v>
      </c>
      <c r="F36" s="85" t="str">
        <f>+IF(B36="SICODI",VLOOKUP(E36,SICODI!$A$3:$C$99,2,FALSE),VLOOKUP(E36,'MOV_INV 2021'!$C$17:$G$2724,2,FALSE))</f>
        <v xml:space="preserve">POSTE DE MADERA TRATADA DE 12 mts. CL.5                                                                                                                                                                                                                   </v>
      </c>
      <c r="G36" s="86">
        <f>IF(B36="SICODI",VLOOKUP(E36,SICODI!$A$3:$C$99,3,FALSE),VLOOKUP(E36,'MOV_INV 2021'!$C$17:$G$2724,5,FALSE))</f>
        <v>360.39</v>
      </c>
      <c r="H36" s="87">
        <f t="shared" si="0"/>
        <v>0.84299999999999997</v>
      </c>
      <c r="I36" s="88">
        <f t="shared" si="3"/>
        <v>664.19876999999997</v>
      </c>
      <c r="J36" s="89">
        <v>0</v>
      </c>
      <c r="K36" s="90">
        <f t="shared" si="1"/>
        <v>0.13400000000000001</v>
      </c>
      <c r="L36" s="91">
        <f t="shared" si="4"/>
        <v>7.4168862649999996</v>
      </c>
      <c r="M36" s="87">
        <f t="shared" si="2"/>
        <v>0.183</v>
      </c>
      <c r="N36" s="87">
        <f t="shared" si="5"/>
        <v>1.357290186495</v>
      </c>
      <c r="O36" s="92">
        <f t="shared" si="6"/>
        <v>0.46</v>
      </c>
    </row>
    <row r="37" spans="1:15" ht="16.5" x14ac:dyDescent="0.3">
      <c r="A37" s="69">
        <v>31</v>
      </c>
      <c r="B37" s="94" t="s">
        <v>2947</v>
      </c>
      <c r="C37" s="101" t="s">
        <v>2990</v>
      </c>
      <c r="D37" s="84" t="s">
        <v>2949</v>
      </c>
      <c r="E37" s="101" t="s">
        <v>2720</v>
      </c>
      <c r="F37" s="85" t="str">
        <f>+IF(B37="SICODI",VLOOKUP(E37,SICODI!$A$3:$C$99,2,FALSE),VLOOKUP(E37,'MOV_INV 2021'!$C$17:$G$2724,2,FALSE))</f>
        <v xml:space="preserve">POSTE DE CONCRETO ARMADO DE 12/300/150/330                                                                                                                                                                                                                </v>
      </c>
      <c r="G37" s="86">
        <f>IF(B37="SICODI",VLOOKUP(E37,SICODI!$A$3:$C$99,3,FALSE),VLOOKUP(E37,'MOV_INV 2021'!$C$17:$G$2724,5,FALSE))</f>
        <v>208.6</v>
      </c>
      <c r="H37" s="87">
        <f t="shared" si="0"/>
        <v>0.84299999999999997</v>
      </c>
      <c r="I37" s="88">
        <f t="shared" si="3"/>
        <v>384.44979999999998</v>
      </c>
      <c r="J37" s="89">
        <v>0</v>
      </c>
      <c r="K37" s="90">
        <f t="shared" si="1"/>
        <v>0.13400000000000001</v>
      </c>
      <c r="L37" s="91">
        <f t="shared" si="4"/>
        <v>4.2930227666666667</v>
      </c>
      <c r="M37" s="87">
        <f t="shared" si="2"/>
        <v>0.183</v>
      </c>
      <c r="N37" s="87">
        <f t="shared" si="5"/>
        <v>0.78562316629999995</v>
      </c>
      <c r="O37" s="92">
        <f t="shared" si="6"/>
        <v>0.26</v>
      </c>
    </row>
    <row r="38" spans="1:15" ht="16.5" x14ac:dyDescent="0.3">
      <c r="A38" s="69">
        <v>32</v>
      </c>
      <c r="B38" s="94" t="s">
        <v>2947</v>
      </c>
      <c r="C38" s="101" t="s">
        <v>2990</v>
      </c>
      <c r="D38" s="84" t="s">
        <v>2949</v>
      </c>
      <c r="E38" s="101" t="s">
        <v>2725</v>
      </c>
      <c r="F38" s="85" t="str">
        <f>+IF(B38="SICODI",VLOOKUP(E38,SICODI!$A$3:$C$99,2,FALSE),VLOOKUP(E38,'MOV_INV 2021'!$C$17:$G$2724,2,FALSE))</f>
        <v xml:space="preserve">POSTE DE CONCRETO ARMADO DE 12/400/150/330                                                                                                                                                                                                                </v>
      </c>
      <c r="G38" s="86">
        <f>IF(B38="SICODI",VLOOKUP(E38,SICODI!$A$3:$C$99,3,FALSE),VLOOKUP(E38,'MOV_INV 2021'!$C$17:$G$2724,5,FALSE))</f>
        <v>267.03935826724637</v>
      </c>
      <c r="H38" s="87">
        <f t="shared" si="0"/>
        <v>0.84299999999999997</v>
      </c>
      <c r="I38" s="88">
        <f t="shared" si="3"/>
        <v>492.15353728653503</v>
      </c>
      <c r="J38" s="89">
        <v>0</v>
      </c>
      <c r="K38" s="90">
        <f t="shared" si="1"/>
        <v>0.13400000000000001</v>
      </c>
      <c r="L38" s="91">
        <f t="shared" si="4"/>
        <v>5.4957144996996412</v>
      </c>
      <c r="M38" s="87">
        <f t="shared" si="2"/>
        <v>0.183</v>
      </c>
      <c r="N38" s="87">
        <f t="shared" si="5"/>
        <v>1.0057157534450343</v>
      </c>
      <c r="O38" s="92">
        <f t="shared" si="6"/>
        <v>0.34</v>
      </c>
    </row>
    <row r="39" spans="1:15" ht="16.5" x14ac:dyDescent="0.3">
      <c r="A39" s="69">
        <v>33</v>
      </c>
      <c r="B39" s="94" t="s">
        <v>2947</v>
      </c>
      <c r="C39" s="101" t="s">
        <v>2990</v>
      </c>
      <c r="D39" s="84" t="s">
        <v>2949</v>
      </c>
      <c r="E39" s="101" t="s">
        <v>2730</v>
      </c>
      <c r="F39" s="85" t="str">
        <f>+IF(B39="SICODI",VLOOKUP(E39,SICODI!$A$3:$C$99,2,FALSE),VLOOKUP(E39,'MOV_INV 2021'!$C$17:$G$2724,2,FALSE))</f>
        <v xml:space="preserve">POSTE DE CONCRETO ARMADO DE 15/200/135/360                                                                                                                                                                                                                </v>
      </c>
      <c r="G39" s="86">
        <f>IF(B39="SICODI",VLOOKUP(E39,SICODI!$A$3:$C$99,3,FALSE),VLOOKUP(E39,'MOV_INV 2021'!$C$17:$G$2724,5,FALSE))</f>
        <v>258.49171134073396</v>
      </c>
      <c r="H39" s="87">
        <f t="shared" si="0"/>
        <v>0.84299999999999997</v>
      </c>
      <c r="I39" s="88">
        <f t="shared" si="3"/>
        <v>476.40022400097268</v>
      </c>
      <c r="J39" s="89">
        <v>0</v>
      </c>
      <c r="K39" s="90">
        <f t="shared" si="1"/>
        <v>0.13400000000000001</v>
      </c>
      <c r="L39" s="91">
        <f t="shared" si="4"/>
        <v>5.3198025013441947</v>
      </c>
      <c r="M39" s="87">
        <f t="shared" si="2"/>
        <v>0.183</v>
      </c>
      <c r="N39" s="87">
        <f t="shared" si="5"/>
        <v>0.9735238577459876</v>
      </c>
      <c r="O39" s="92">
        <f t="shared" si="6"/>
        <v>0.33</v>
      </c>
    </row>
    <row r="40" spans="1:15" ht="16.5" x14ac:dyDescent="0.3">
      <c r="A40" s="69">
        <v>34</v>
      </c>
      <c r="B40" s="94" t="s">
        <v>2947</v>
      </c>
      <c r="C40" s="101" t="s">
        <v>2990</v>
      </c>
      <c r="D40" s="84" t="s">
        <v>2949</v>
      </c>
      <c r="E40" s="101" t="s">
        <v>6</v>
      </c>
      <c r="F40" s="85" t="str">
        <f>+IF(B40="SICODI",VLOOKUP(E40,SICODI!$A$3:$C$99,2,FALSE),VLOOKUP(E40,'MOV_INV 2021'!$C$17:$G$2724,2,FALSE))</f>
        <v xml:space="preserve">POSTE DE CONCRETO ARMADO DE 13/300/150/345                                                                                                                                                                                                                </v>
      </c>
      <c r="G40" s="86">
        <f>IF(B40="SICODI",VLOOKUP(E40,SICODI!$A$3:$C$99,3,FALSE),VLOOKUP(E40,'MOV_INV 2021'!$C$17:$G$2724,5,FALSE))</f>
        <v>234.45</v>
      </c>
      <c r="H40" s="87">
        <f t="shared" si="0"/>
        <v>0.84299999999999997</v>
      </c>
      <c r="I40" s="88">
        <f t="shared" si="3"/>
        <v>432.09134999999998</v>
      </c>
      <c r="J40" s="89">
        <v>0</v>
      </c>
      <c r="K40" s="90">
        <f t="shared" si="1"/>
        <v>0.13400000000000001</v>
      </c>
      <c r="L40" s="91">
        <f t="shared" si="4"/>
        <v>4.8250200750000003</v>
      </c>
      <c r="M40" s="87">
        <f t="shared" si="2"/>
        <v>0.183</v>
      </c>
      <c r="N40" s="87">
        <f t="shared" si="5"/>
        <v>0.88297867372500005</v>
      </c>
      <c r="O40" s="92">
        <f t="shared" si="6"/>
        <v>0.3</v>
      </c>
    </row>
    <row r="41" spans="1:15" ht="16.5" x14ac:dyDescent="0.3">
      <c r="A41" s="69">
        <v>35</v>
      </c>
      <c r="B41" s="94" t="s">
        <v>2947</v>
      </c>
      <c r="C41" s="101" t="s">
        <v>2990</v>
      </c>
      <c r="D41" s="84" t="s">
        <v>2949</v>
      </c>
      <c r="E41" s="101" t="s">
        <v>2729</v>
      </c>
      <c r="F41" s="85" t="str">
        <f>+IF(B41="SICODI",VLOOKUP(E41,SICODI!$A$3:$C$99,2,FALSE),VLOOKUP(E41,'MOV_INV 2021'!$C$17:$G$2724,2,FALSE))</f>
        <v xml:space="preserve">POSTE DE MADERA TRATADA DE 13 mts. CL.5                                                                                                                                                                                                                   </v>
      </c>
      <c r="G41" s="86">
        <f>IF(B41="SICODI",VLOOKUP(E41,SICODI!$A$3:$C$99,3,FALSE),VLOOKUP(E41,'MOV_INV 2021'!$C$17:$G$2724,5,FALSE))</f>
        <v>354.69182101426918</v>
      </c>
      <c r="H41" s="87">
        <f t="shared" si="0"/>
        <v>0.84299999999999997</v>
      </c>
      <c r="I41" s="88">
        <f t="shared" si="3"/>
        <v>653.69702612929814</v>
      </c>
      <c r="J41" s="89">
        <v>0</v>
      </c>
      <c r="K41" s="90">
        <f t="shared" si="1"/>
        <v>0.13400000000000001</v>
      </c>
      <c r="L41" s="91">
        <f t="shared" si="4"/>
        <v>7.2996167917771624</v>
      </c>
      <c r="M41" s="87">
        <f t="shared" si="2"/>
        <v>0.183</v>
      </c>
      <c r="N41" s="87">
        <f t="shared" si="5"/>
        <v>1.3358298728952207</v>
      </c>
      <c r="O41" s="92">
        <f t="shared" si="6"/>
        <v>0.45</v>
      </c>
    </row>
    <row r="42" spans="1:15" ht="16.5" x14ac:dyDescent="0.3">
      <c r="A42" s="69">
        <v>36</v>
      </c>
      <c r="B42" s="94" t="s">
        <v>2947</v>
      </c>
      <c r="C42" s="101" t="s">
        <v>2990</v>
      </c>
      <c r="D42" s="84" t="s">
        <v>2949</v>
      </c>
      <c r="E42" s="101" t="s">
        <v>0</v>
      </c>
      <c r="F42" s="85" t="str">
        <f>+IF(B42="SICODI",VLOOKUP(E42,SICODI!$A$3:$C$99,2,FALSE),VLOOKUP(E42,'MOV_INV 2021'!$C$17:$G$2724,2,FALSE))</f>
        <v xml:space="preserve">POSTE DE CONCRETO ARMADO DE 13/400/150/345                                                                                                                                                                                                                </v>
      </c>
      <c r="G42" s="86">
        <f>IF(B42="SICODI",VLOOKUP(E42,SICODI!$A$3:$C$99,3,FALSE),VLOOKUP(E42,'MOV_INV 2021'!$C$17:$G$2724,5,FALSE))</f>
        <v>307.81</v>
      </c>
      <c r="H42" s="87">
        <f t="shared" si="0"/>
        <v>0.84299999999999997</v>
      </c>
      <c r="I42" s="88">
        <f t="shared" si="3"/>
        <v>567.29382999999996</v>
      </c>
      <c r="J42" s="89">
        <v>0</v>
      </c>
      <c r="K42" s="90">
        <f t="shared" si="1"/>
        <v>0.13400000000000001</v>
      </c>
      <c r="L42" s="91">
        <f t="shared" si="4"/>
        <v>6.3347811016666666</v>
      </c>
      <c r="M42" s="87">
        <f t="shared" si="2"/>
        <v>0.183</v>
      </c>
      <c r="N42" s="87">
        <f t="shared" si="5"/>
        <v>1.159264941605</v>
      </c>
      <c r="O42" s="92">
        <f t="shared" si="6"/>
        <v>0.39</v>
      </c>
    </row>
    <row r="43" spans="1:15" ht="16.5" x14ac:dyDescent="0.3">
      <c r="A43" s="69">
        <v>37</v>
      </c>
      <c r="B43" s="94" t="s">
        <v>2947</v>
      </c>
      <c r="C43" s="101" t="s">
        <v>2990</v>
      </c>
      <c r="D43" s="84" t="s">
        <v>2949</v>
      </c>
      <c r="E43" s="101" t="s">
        <v>2810</v>
      </c>
      <c r="F43" s="85" t="str">
        <f>+IF(B43="SICODI",VLOOKUP(E43,SICODI!$A$3:$C$99,2,FALSE),VLOOKUP(E43,'MOV_INV 2021'!$C$17:$G$2724,2,FALSE))</f>
        <v xml:space="preserve">POSTE DE CONCRETO ARMADO PARA A. P. 13/400/160/355                                                                                                                                                                                                        </v>
      </c>
      <c r="G43" s="86">
        <f>IF(B43="SICODI",VLOOKUP(E43,SICODI!$A$3:$C$99,3,FALSE),VLOOKUP(E43,'MOV_INV 2021'!$C$17:$G$2724,5,FALSE))</f>
        <v>307.81</v>
      </c>
      <c r="H43" s="87">
        <f t="shared" si="0"/>
        <v>0.84299999999999997</v>
      </c>
      <c r="I43" s="88">
        <f t="shared" si="3"/>
        <v>567.29382999999996</v>
      </c>
      <c r="J43" s="89">
        <v>0</v>
      </c>
      <c r="K43" s="90">
        <f t="shared" si="1"/>
        <v>0.13400000000000001</v>
      </c>
      <c r="L43" s="91">
        <f t="shared" si="4"/>
        <v>6.3347811016666666</v>
      </c>
      <c r="M43" s="87">
        <f t="shared" si="2"/>
        <v>0.183</v>
      </c>
      <c r="N43" s="87">
        <f t="shared" si="5"/>
        <v>1.159264941605</v>
      </c>
      <c r="O43" s="92">
        <f t="shared" si="6"/>
        <v>0.39</v>
      </c>
    </row>
    <row r="44" spans="1:15" ht="16.5" x14ac:dyDescent="0.3">
      <c r="A44" s="69">
        <v>38</v>
      </c>
      <c r="B44" s="94" t="s">
        <v>2947</v>
      </c>
      <c r="C44" s="101" t="s">
        <v>2990</v>
      </c>
      <c r="D44" s="84" t="s">
        <v>2949</v>
      </c>
      <c r="E44" s="101" t="s">
        <v>2767</v>
      </c>
      <c r="F44" s="85" t="str">
        <f>+IF(B44="SICODI",VLOOKUP(E44,SICODI!$A$3:$C$99,2,FALSE),VLOOKUP(E44,'MOV_INV 2021'!$C$17:$G$2724,2,FALSE))</f>
        <v xml:space="preserve">POSTE DE CONCRETO ARMADO DE 13/500/160/355                                                                                                                                                                                                                </v>
      </c>
      <c r="G44" s="86">
        <f>IF(B44="SICODI",VLOOKUP(E44,SICODI!$A$3:$C$99,3,FALSE),VLOOKUP(E44,'MOV_INV 2021'!$C$17:$G$2724,5,FALSE))</f>
        <v>624.39964028400607</v>
      </c>
      <c r="H44" s="87">
        <f t="shared" si="0"/>
        <v>0.84299999999999997</v>
      </c>
      <c r="I44" s="88">
        <f t="shared" si="3"/>
        <v>1150.7685370434231</v>
      </c>
      <c r="J44" s="89">
        <v>0</v>
      </c>
      <c r="K44" s="90">
        <f t="shared" si="1"/>
        <v>0.13400000000000001</v>
      </c>
      <c r="L44" s="91">
        <f t="shared" si="4"/>
        <v>12.850248663651557</v>
      </c>
      <c r="M44" s="87">
        <f t="shared" si="2"/>
        <v>0.183</v>
      </c>
      <c r="N44" s="87">
        <f t="shared" si="5"/>
        <v>2.3515955054482349</v>
      </c>
      <c r="O44" s="92">
        <f t="shared" si="6"/>
        <v>0.79</v>
      </c>
    </row>
    <row r="45" spans="1:15" ht="16.5" x14ac:dyDescent="0.3">
      <c r="A45" s="69">
        <v>39</v>
      </c>
      <c r="B45" s="94" t="s">
        <v>2947</v>
      </c>
      <c r="C45" s="101" t="s">
        <v>2990</v>
      </c>
      <c r="D45" s="84" t="s">
        <v>2949</v>
      </c>
      <c r="E45" s="101" t="s">
        <v>2735</v>
      </c>
      <c r="F45" s="85" t="str">
        <f>+IF(B45="SICODI",VLOOKUP(E45,SICODI!$A$3:$C$99,2,FALSE),VLOOKUP(E45,'MOV_INV 2021'!$C$17:$G$2724,2,FALSE))</f>
        <v xml:space="preserve">POSTE DE CONCRETO ARMADO DE 15/300/140/365                                                                                                                                                                                                                </v>
      </c>
      <c r="G45" s="86">
        <f>IF(B45="SICODI",VLOOKUP(E45,SICODI!$A$3:$C$99,3,FALSE),VLOOKUP(E45,'MOV_INV 2021'!$C$17:$G$2724,5,FALSE))</f>
        <v>279.06</v>
      </c>
      <c r="H45" s="87">
        <f t="shared" si="0"/>
        <v>0.84299999999999997</v>
      </c>
      <c r="I45" s="88">
        <f t="shared" si="3"/>
        <v>514.30758000000003</v>
      </c>
      <c r="J45" s="89">
        <v>0</v>
      </c>
      <c r="K45" s="90">
        <f t="shared" si="1"/>
        <v>0.13400000000000001</v>
      </c>
      <c r="L45" s="91">
        <f t="shared" si="4"/>
        <v>5.7431013100000001</v>
      </c>
      <c r="M45" s="87">
        <f t="shared" si="2"/>
        <v>0.183</v>
      </c>
      <c r="N45" s="87">
        <f t="shared" si="5"/>
        <v>1.0509875397299999</v>
      </c>
      <c r="O45" s="92">
        <f t="shared" si="6"/>
        <v>0.35</v>
      </c>
    </row>
    <row r="46" spans="1:15" ht="16.5" x14ac:dyDescent="0.3">
      <c r="A46" s="69">
        <v>40</v>
      </c>
      <c r="B46" s="94" t="s">
        <v>2947</v>
      </c>
      <c r="C46" s="101" t="s">
        <v>2990</v>
      </c>
      <c r="D46" s="84" t="s">
        <v>2949</v>
      </c>
      <c r="E46" s="101" t="s">
        <v>2734</v>
      </c>
      <c r="F46" s="85" t="str">
        <f>+IF(B46="SICODI",VLOOKUP(E46,SICODI!$A$3:$C$99,2,FALSE),VLOOKUP(E46,'MOV_INV 2021'!$C$17:$G$2724,2,FALSE))</f>
        <v xml:space="preserve">POSTE DE CONCRETO ARMADO DE 15/400/150/375                                                                                                                                                                                                                </v>
      </c>
      <c r="G46" s="86">
        <f>IF(B46="SICODI",VLOOKUP(E46,SICODI!$A$3:$C$99,3,FALSE),VLOOKUP(E46,'MOV_INV 2021'!$C$17:$G$2724,5,FALSE))</f>
        <v>445.51100000000002</v>
      </c>
      <c r="H46" s="87">
        <f t="shared" si="0"/>
        <v>0.84299999999999997</v>
      </c>
      <c r="I46" s="88">
        <f t="shared" si="3"/>
        <v>821.076773</v>
      </c>
      <c r="J46" s="89">
        <v>0</v>
      </c>
      <c r="K46" s="90">
        <f t="shared" si="1"/>
        <v>0.13400000000000001</v>
      </c>
      <c r="L46" s="91">
        <f t="shared" si="4"/>
        <v>9.1686906318333339</v>
      </c>
      <c r="M46" s="87">
        <f t="shared" si="2"/>
        <v>0.183</v>
      </c>
      <c r="N46" s="87">
        <f t="shared" si="5"/>
        <v>1.6778703856255002</v>
      </c>
      <c r="O46" s="92">
        <f t="shared" si="6"/>
        <v>0.56000000000000005</v>
      </c>
    </row>
    <row r="47" spans="1:15" ht="16.5" x14ac:dyDescent="0.3">
      <c r="A47" s="69">
        <v>41</v>
      </c>
      <c r="B47" s="94" t="s">
        <v>2947</v>
      </c>
      <c r="C47" s="101" t="s">
        <v>2990</v>
      </c>
      <c r="D47" s="84" t="s">
        <v>2949</v>
      </c>
      <c r="E47" s="101" t="s">
        <v>2814</v>
      </c>
      <c r="F47" s="85" t="str">
        <f>+IF(B47="SICODI",VLOOKUP(E47,SICODI!$A$3:$C$99,2,FALSE),VLOOKUP(E47,'MOV_INV 2021'!$C$17:$G$2724,2,FALSE))</f>
        <v xml:space="preserve">POSTE DE CONCRETO ARMADO PARA A. P. 15/400/160/385                                                                                                                                                                                                        </v>
      </c>
      <c r="G47" s="86">
        <f>IF(B47="SICODI",VLOOKUP(E47,SICODI!$A$3:$C$99,3,FALSE),VLOOKUP(E47,'MOV_INV 2021'!$C$17:$G$2724,5,FALSE))</f>
        <v>445.51100000000002</v>
      </c>
      <c r="H47" s="87">
        <f t="shared" si="0"/>
        <v>0.84299999999999997</v>
      </c>
      <c r="I47" s="88">
        <f t="shared" si="3"/>
        <v>821.076773</v>
      </c>
      <c r="J47" s="89">
        <v>0</v>
      </c>
      <c r="K47" s="90">
        <f t="shared" si="1"/>
        <v>0.13400000000000001</v>
      </c>
      <c r="L47" s="91">
        <f t="shared" si="4"/>
        <v>9.1686906318333339</v>
      </c>
      <c r="M47" s="87">
        <f t="shared" si="2"/>
        <v>0.183</v>
      </c>
      <c r="N47" s="87">
        <f t="shared" si="5"/>
        <v>1.6778703856255002</v>
      </c>
      <c r="O47" s="92">
        <f t="shared" si="6"/>
        <v>0.56000000000000005</v>
      </c>
    </row>
    <row r="48" spans="1:15" ht="16.5" x14ac:dyDescent="0.3">
      <c r="A48" s="69">
        <v>42</v>
      </c>
      <c r="B48" s="94" t="s">
        <v>2947</v>
      </c>
      <c r="C48" s="101" t="s">
        <v>2990</v>
      </c>
      <c r="D48" s="84" t="s">
        <v>2949</v>
      </c>
      <c r="E48" s="101" t="s">
        <v>2778</v>
      </c>
      <c r="F48" s="85" t="str">
        <f>+IF(B48="SICODI",VLOOKUP(E48,SICODI!$A$3:$C$99,2,FALSE),VLOOKUP(E48,'MOV_INV 2021'!$C$17:$G$2724,2,FALSE))</f>
        <v xml:space="preserve">POSTE DE CONCRETO ARMADO DE 17/400/165/420                                                                                                                                                                                                                </v>
      </c>
      <c r="G48" s="86">
        <f>IF(B48="SICODI",VLOOKUP(E48,SICODI!$A$3:$C$99,3,FALSE),VLOOKUP(E48,'MOV_INV 2021'!$C$17:$G$2724,5,FALSE))</f>
        <v>569.6240518480497</v>
      </c>
      <c r="H48" s="87">
        <f t="shared" si="0"/>
        <v>0.84299999999999997</v>
      </c>
      <c r="I48" s="88">
        <f t="shared" si="3"/>
        <v>1049.8171275559555</v>
      </c>
      <c r="J48" s="89">
        <v>0</v>
      </c>
      <c r="K48" s="90">
        <f t="shared" si="1"/>
        <v>0.13400000000000001</v>
      </c>
      <c r="L48" s="91">
        <f t="shared" si="4"/>
        <v>11.722957924374837</v>
      </c>
      <c r="M48" s="87">
        <f t="shared" si="2"/>
        <v>0.183</v>
      </c>
      <c r="N48" s="87">
        <f t="shared" si="5"/>
        <v>2.1453013001605949</v>
      </c>
      <c r="O48" s="92">
        <f t="shared" si="6"/>
        <v>0.72</v>
      </c>
    </row>
    <row r="49" spans="1:15" ht="16.5" x14ac:dyDescent="0.3">
      <c r="A49" s="69">
        <v>43</v>
      </c>
      <c r="B49" s="94" t="s">
        <v>2947</v>
      </c>
      <c r="C49" s="101" t="s">
        <v>2991</v>
      </c>
      <c r="D49" s="84" t="s">
        <v>2949</v>
      </c>
      <c r="E49" s="101" t="s">
        <v>4</v>
      </c>
      <c r="F49" s="85" t="str">
        <f>+IF(B49="SICODI",VLOOKUP(E49,SICODI!$A$3:$C$99,2,FALSE),VLOOKUP(E49,'MOV_INV 2021'!$C$17:$G$2724,2,FALSE))</f>
        <v xml:space="preserve">POSTE DE MADERA TRATADA DE 15 mts. CL.7                                                                                                                                                                                                                   </v>
      </c>
      <c r="G49" s="86">
        <f>IF(B49="SICODI",VLOOKUP(E49,SICODI!$A$3:$C$99,3,FALSE),VLOOKUP(E49,'MOV_INV 2021'!$C$17:$G$2724,5,FALSE))</f>
        <v>181.03106110637441</v>
      </c>
      <c r="H49" s="87">
        <f t="shared" si="0"/>
        <v>0.84299999999999997</v>
      </c>
      <c r="I49" s="88">
        <f t="shared" si="3"/>
        <v>333.64024561904802</v>
      </c>
      <c r="J49" s="89">
        <v>0</v>
      </c>
      <c r="K49" s="90">
        <f t="shared" si="1"/>
        <v>0.13400000000000001</v>
      </c>
      <c r="L49" s="91">
        <f t="shared" si="4"/>
        <v>3.7256494094127031</v>
      </c>
      <c r="M49" s="87">
        <f t="shared" si="2"/>
        <v>0.183</v>
      </c>
      <c r="N49" s="87">
        <f t="shared" si="5"/>
        <v>0.68179384192252468</v>
      </c>
      <c r="O49" s="92">
        <f t="shared" si="6"/>
        <v>0.23</v>
      </c>
    </row>
    <row r="50" spans="1:15" ht="16.5" x14ac:dyDescent="0.3">
      <c r="A50" s="69">
        <v>44</v>
      </c>
      <c r="B50" s="94" t="s">
        <v>2947</v>
      </c>
      <c r="C50" s="101" t="s">
        <v>2991</v>
      </c>
      <c r="D50" s="84" t="s">
        <v>2949</v>
      </c>
      <c r="E50" s="101" t="s">
        <v>2727</v>
      </c>
      <c r="F50" s="85" t="str">
        <f>+IF(B50="SICODI",VLOOKUP(E50,SICODI!$A$3:$C$99,2,FALSE),VLOOKUP(E50,'MOV_INV 2021'!$C$17:$G$2724,2,FALSE))</f>
        <v xml:space="preserve">POSTE DE MADERA TRATADA DE 12 mts. CL.5                                                                                                                                                                                                                   </v>
      </c>
      <c r="G50" s="86">
        <f>IF(B50="SICODI",VLOOKUP(E50,SICODI!$A$3:$C$99,3,FALSE),VLOOKUP(E50,'MOV_INV 2021'!$C$17:$G$2724,5,FALSE))</f>
        <v>360.39</v>
      </c>
      <c r="H50" s="87">
        <f t="shared" si="0"/>
        <v>0.84299999999999997</v>
      </c>
      <c r="I50" s="88">
        <f t="shared" si="3"/>
        <v>664.19876999999997</v>
      </c>
      <c r="J50" s="89">
        <v>0</v>
      </c>
      <c r="K50" s="90">
        <f t="shared" si="1"/>
        <v>0.13400000000000001</v>
      </c>
      <c r="L50" s="91">
        <f t="shared" si="4"/>
        <v>7.4168862649999996</v>
      </c>
      <c r="M50" s="87">
        <f t="shared" si="2"/>
        <v>0.183</v>
      </c>
      <c r="N50" s="87">
        <f t="shared" si="5"/>
        <v>1.357290186495</v>
      </c>
      <c r="O50" s="92">
        <f t="shared" si="6"/>
        <v>0.46</v>
      </c>
    </row>
    <row r="51" spans="1:15" ht="16.5" x14ac:dyDescent="0.3">
      <c r="A51" s="69">
        <v>45</v>
      </c>
      <c r="B51" s="94" t="s">
        <v>2947</v>
      </c>
      <c r="C51" s="101" t="s">
        <v>2991</v>
      </c>
      <c r="D51" s="84" t="s">
        <v>2949</v>
      </c>
      <c r="E51" s="101" t="s">
        <v>2729</v>
      </c>
      <c r="F51" s="85" t="str">
        <f>+IF(B51="SICODI",VLOOKUP(E51,SICODI!$A$3:$C$99,2,FALSE),VLOOKUP(E51,'MOV_INV 2021'!$C$17:$G$2724,2,FALSE))</f>
        <v xml:space="preserve">POSTE DE MADERA TRATADA DE 13 mts. CL.5                                                                                                                                                                                                                   </v>
      </c>
      <c r="G51" s="86">
        <f>IF(B51="SICODI",VLOOKUP(E51,SICODI!$A$3:$C$99,3,FALSE),VLOOKUP(E51,'MOV_INV 2021'!$C$17:$G$2724,5,FALSE))</f>
        <v>354.69182101426918</v>
      </c>
      <c r="H51" s="87">
        <f t="shared" si="0"/>
        <v>0.84299999999999997</v>
      </c>
      <c r="I51" s="88">
        <f t="shared" si="3"/>
        <v>653.69702612929814</v>
      </c>
      <c r="J51" s="89">
        <v>0</v>
      </c>
      <c r="K51" s="90">
        <f t="shared" si="1"/>
        <v>0.13400000000000001</v>
      </c>
      <c r="L51" s="91">
        <f t="shared" si="4"/>
        <v>7.2996167917771624</v>
      </c>
      <c r="M51" s="87">
        <f t="shared" si="2"/>
        <v>0.183</v>
      </c>
      <c r="N51" s="87">
        <f t="shared" si="5"/>
        <v>1.3358298728952207</v>
      </c>
      <c r="O51" s="92">
        <f t="shared" si="6"/>
        <v>0.45</v>
      </c>
    </row>
    <row r="52" spans="1:15" ht="16.5" x14ac:dyDescent="0.3">
      <c r="A52" s="69">
        <v>46</v>
      </c>
      <c r="B52" s="94" t="s">
        <v>2947</v>
      </c>
      <c r="C52" s="101" t="s">
        <v>2991</v>
      </c>
      <c r="D52" s="84" t="s">
        <v>2949</v>
      </c>
      <c r="E52" s="101" t="s">
        <v>0</v>
      </c>
      <c r="F52" s="85" t="str">
        <f>+IF(B52="SICODI",VLOOKUP(E52,SICODI!$A$3:$C$99,2,FALSE),VLOOKUP(E52,'MOV_INV 2021'!$C$17:$G$2724,2,FALSE))</f>
        <v xml:space="preserve">POSTE DE CONCRETO ARMADO DE 13/400/150/345                                                                                                                                                                                                                </v>
      </c>
      <c r="G52" s="86">
        <f>IF(B52="SICODI",VLOOKUP(E52,SICODI!$A$3:$C$99,3,FALSE),VLOOKUP(E52,'MOV_INV 2021'!$C$17:$G$2724,5,FALSE))</f>
        <v>307.81</v>
      </c>
      <c r="H52" s="87">
        <f t="shared" si="0"/>
        <v>0.84299999999999997</v>
      </c>
      <c r="I52" s="88">
        <f t="shared" si="3"/>
        <v>567.29382999999996</v>
      </c>
      <c r="J52" s="89">
        <v>0</v>
      </c>
      <c r="K52" s="90">
        <f t="shared" si="1"/>
        <v>0.13400000000000001</v>
      </c>
      <c r="L52" s="91">
        <f t="shared" si="4"/>
        <v>6.3347811016666666</v>
      </c>
      <c r="M52" s="87">
        <f t="shared" si="2"/>
        <v>0.183</v>
      </c>
      <c r="N52" s="87">
        <f t="shared" si="5"/>
        <v>1.159264941605</v>
      </c>
      <c r="O52" s="92">
        <f t="shared" si="6"/>
        <v>0.39</v>
      </c>
    </row>
    <row r="53" spans="1:15" ht="16.5" x14ac:dyDescent="0.3">
      <c r="A53" s="69">
        <v>47</v>
      </c>
      <c r="B53" s="94" t="s">
        <v>2947</v>
      </c>
      <c r="C53" s="101" t="s">
        <v>2991</v>
      </c>
      <c r="D53" s="84" t="s">
        <v>2949</v>
      </c>
      <c r="E53" s="101" t="s">
        <v>2767</v>
      </c>
      <c r="F53" s="85" t="str">
        <f>+IF(B53="SICODI",VLOOKUP(E53,SICODI!$A$3:$C$99,2,FALSE),VLOOKUP(E53,'MOV_INV 2021'!$C$17:$G$2724,2,FALSE))</f>
        <v xml:space="preserve">POSTE DE CONCRETO ARMADO DE 13/500/160/355                                                                                                                                                                                                                </v>
      </c>
      <c r="G53" s="86">
        <f>IF(B53="SICODI",VLOOKUP(E53,SICODI!$A$3:$C$99,3,FALSE),VLOOKUP(E53,'MOV_INV 2021'!$C$17:$G$2724,5,FALSE))</f>
        <v>624.39964028400607</v>
      </c>
      <c r="H53" s="87">
        <f t="shared" si="0"/>
        <v>0.84299999999999997</v>
      </c>
      <c r="I53" s="88">
        <f t="shared" si="3"/>
        <v>1150.7685370434231</v>
      </c>
      <c r="J53" s="89">
        <v>0</v>
      </c>
      <c r="K53" s="90">
        <f t="shared" si="1"/>
        <v>0.13400000000000001</v>
      </c>
      <c r="L53" s="91">
        <f t="shared" si="4"/>
        <v>12.850248663651557</v>
      </c>
      <c r="M53" s="87">
        <f t="shared" si="2"/>
        <v>0.183</v>
      </c>
      <c r="N53" s="87">
        <f t="shared" si="5"/>
        <v>2.3515955054482349</v>
      </c>
      <c r="O53" s="92">
        <f t="shared" si="6"/>
        <v>0.79</v>
      </c>
    </row>
    <row r="54" spans="1:15" ht="16.5" x14ac:dyDescent="0.3">
      <c r="A54" s="69">
        <v>48</v>
      </c>
      <c r="B54" s="94" t="s">
        <v>2947</v>
      </c>
      <c r="C54" s="101" t="s">
        <v>2991</v>
      </c>
      <c r="D54" s="84" t="s">
        <v>2949</v>
      </c>
      <c r="E54" s="101" t="s">
        <v>2735</v>
      </c>
      <c r="F54" s="85" t="str">
        <f>+IF(B54="SICODI",VLOOKUP(E54,SICODI!$A$3:$C$99,2,FALSE),VLOOKUP(E54,'MOV_INV 2021'!$C$17:$G$2724,2,FALSE))</f>
        <v xml:space="preserve">POSTE DE CONCRETO ARMADO DE 15/300/140/365                                                                                                                                                                                                                </v>
      </c>
      <c r="G54" s="86">
        <f>IF(B54="SICODI",VLOOKUP(E54,SICODI!$A$3:$C$99,3,FALSE),VLOOKUP(E54,'MOV_INV 2021'!$C$17:$G$2724,5,FALSE))</f>
        <v>279.06</v>
      </c>
      <c r="H54" s="87">
        <f t="shared" si="0"/>
        <v>0.84299999999999997</v>
      </c>
      <c r="I54" s="88">
        <f t="shared" si="3"/>
        <v>514.30758000000003</v>
      </c>
      <c r="J54" s="89">
        <v>0</v>
      </c>
      <c r="K54" s="90">
        <f t="shared" si="1"/>
        <v>0.13400000000000001</v>
      </c>
      <c r="L54" s="91">
        <f t="shared" si="4"/>
        <v>5.7431013100000001</v>
      </c>
      <c r="M54" s="87">
        <f t="shared" si="2"/>
        <v>0.183</v>
      </c>
      <c r="N54" s="87">
        <f t="shared" si="5"/>
        <v>1.0509875397299999</v>
      </c>
      <c r="O54" s="92">
        <f t="shared" si="6"/>
        <v>0.35</v>
      </c>
    </row>
    <row r="55" spans="1:15" ht="16.5" x14ac:dyDescent="0.3">
      <c r="A55" s="69">
        <v>49</v>
      </c>
      <c r="B55" s="94" t="s">
        <v>2947</v>
      </c>
      <c r="C55" s="101" t="s">
        <v>2991</v>
      </c>
      <c r="D55" s="84" t="s">
        <v>2949</v>
      </c>
      <c r="E55" s="101" t="s">
        <v>2776</v>
      </c>
      <c r="F55" s="85" t="str">
        <f>+IF(B55="SICODI",VLOOKUP(E55,SICODI!$A$3:$C$99,2,FALSE),VLOOKUP(E55,'MOV_INV 2021'!$C$17:$G$2724,2,FALSE))</f>
        <v xml:space="preserve">POSTE DE CONCRETO ARMADO DE 17/300/150/405                                                                                                                                                                                                                </v>
      </c>
      <c r="G55" s="86">
        <f>IF(B55="SICODI",VLOOKUP(E55,SICODI!$A$3:$C$99,3,FALSE),VLOOKUP(E55,'MOV_INV 2021'!$C$17:$G$2724,5,FALSE))</f>
        <v>325.50799999999998</v>
      </c>
      <c r="H55" s="87">
        <f t="shared" si="0"/>
        <v>0.84299999999999997</v>
      </c>
      <c r="I55" s="88">
        <f t="shared" si="3"/>
        <v>599.91124400000001</v>
      </c>
      <c r="J55" s="89">
        <v>0</v>
      </c>
      <c r="K55" s="90">
        <f t="shared" si="1"/>
        <v>0.13400000000000001</v>
      </c>
      <c r="L55" s="91">
        <f t="shared" si="4"/>
        <v>6.6990088913333343</v>
      </c>
      <c r="M55" s="87">
        <f t="shared" si="2"/>
        <v>0.183</v>
      </c>
      <c r="N55" s="87">
        <f t="shared" si="5"/>
        <v>1.2259186271140001</v>
      </c>
      <c r="O55" s="92">
        <f t="shared" si="6"/>
        <v>0.41</v>
      </c>
    </row>
    <row r="56" spans="1:15" ht="16.5" x14ac:dyDescent="0.3">
      <c r="A56" s="69">
        <v>50</v>
      </c>
      <c r="B56" s="94" t="s">
        <v>2947</v>
      </c>
      <c r="C56" s="101" t="s">
        <v>2991</v>
      </c>
      <c r="D56" s="84" t="s">
        <v>2949</v>
      </c>
      <c r="E56" s="101" t="s">
        <v>2734</v>
      </c>
      <c r="F56" s="85" t="str">
        <f>+IF(B56="SICODI",VLOOKUP(E56,SICODI!$A$3:$C$99,2,FALSE),VLOOKUP(E56,'MOV_INV 2021'!$C$17:$G$2724,2,FALSE))</f>
        <v xml:space="preserve">POSTE DE CONCRETO ARMADO DE 15/400/150/375                                                                                                                                                                                                                </v>
      </c>
      <c r="G56" s="86">
        <f>IF(B56="SICODI",VLOOKUP(E56,SICODI!$A$3:$C$99,3,FALSE),VLOOKUP(E56,'MOV_INV 2021'!$C$17:$G$2724,5,FALSE))</f>
        <v>445.51100000000002</v>
      </c>
      <c r="H56" s="87">
        <f t="shared" si="0"/>
        <v>0.84299999999999997</v>
      </c>
      <c r="I56" s="88">
        <f t="shared" si="3"/>
        <v>821.076773</v>
      </c>
      <c r="J56" s="89">
        <v>0</v>
      </c>
      <c r="K56" s="90">
        <f t="shared" si="1"/>
        <v>0.13400000000000001</v>
      </c>
      <c r="L56" s="91">
        <f t="shared" si="4"/>
        <v>9.1686906318333339</v>
      </c>
      <c r="M56" s="87">
        <f t="shared" si="2"/>
        <v>0.183</v>
      </c>
      <c r="N56" s="87">
        <f t="shared" si="5"/>
        <v>1.6778703856255002</v>
      </c>
      <c r="O56" s="92">
        <f t="shared" si="6"/>
        <v>0.56000000000000005</v>
      </c>
    </row>
    <row r="57" spans="1:15" ht="16.5" x14ac:dyDescent="0.3">
      <c r="A57" s="69">
        <v>51</v>
      </c>
      <c r="B57" s="94" t="s">
        <v>2947</v>
      </c>
      <c r="C57" s="101" t="s">
        <v>2991</v>
      </c>
      <c r="D57" s="84" t="s">
        <v>2949</v>
      </c>
      <c r="E57" s="101" t="s">
        <v>2778</v>
      </c>
      <c r="F57" s="85" t="str">
        <f>+IF(B57="SICODI",VLOOKUP(E57,SICODI!$A$3:$C$99,2,FALSE),VLOOKUP(E57,'MOV_INV 2021'!$C$17:$G$2724,2,FALSE))</f>
        <v xml:space="preserve">POSTE DE CONCRETO ARMADO DE 17/400/165/420                                                                                                                                                                                                                </v>
      </c>
      <c r="G57" s="86">
        <f>IF(B57="SICODI",VLOOKUP(E57,SICODI!$A$3:$C$99,3,FALSE),VLOOKUP(E57,'MOV_INV 2021'!$C$17:$G$2724,5,FALSE))</f>
        <v>569.6240518480497</v>
      </c>
      <c r="H57" s="87">
        <f t="shared" si="0"/>
        <v>0.84299999999999997</v>
      </c>
      <c r="I57" s="88">
        <f t="shared" si="3"/>
        <v>1049.8171275559555</v>
      </c>
      <c r="J57" s="89">
        <v>0</v>
      </c>
      <c r="K57" s="90">
        <f t="shared" si="1"/>
        <v>0.13400000000000001</v>
      </c>
      <c r="L57" s="91">
        <f t="shared" si="4"/>
        <v>11.722957924374837</v>
      </c>
      <c r="M57" s="87">
        <f t="shared" si="2"/>
        <v>0.183</v>
      </c>
      <c r="N57" s="87">
        <f t="shared" si="5"/>
        <v>2.1453013001605949</v>
      </c>
      <c r="O57" s="92">
        <f t="shared" si="6"/>
        <v>0.72</v>
      </c>
    </row>
    <row r="58" spans="1:15" ht="16.5" x14ac:dyDescent="0.3">
      <c r="A58" s="69">
        <v>52</v>
      </c>
      <c r="B58" s="70" t="s">
        <v>2989</v>
      </c>
      <c r="C58" s="101" t="s">
        <v>2991</v>
      </c>
      <c r="D58" s="84" t="s">
        <v>2949</v>
      </c>
      <c r="E58" s="101" t="s">
        <v>2213</v>
      </c>
      <c r="F58" s="85" t="str">
        <f>+IF(B58="SICODI",VLOOKUP(E58,SICODI!$A$3:$C$99,2,FALSE),VLOOKUP(E58,'MOV_INV 2021'!$C$17:$G$2724,2,FALSE))</f>
        <v>1 Poste de concreto (18/600) de suspensión (2°) Tipo SU1-18</v>
      </c>
      <c r="G58" s="86">
        <f>IF(B58="SICODI",VLOOKUP(E58,SICODI!$A$3:$C$99,3,FALSE),VLOOKUP(E58,'MOV_INV 2021'!$C$17:$G$2724,5,FALSE))</f>
        <v>2365.409678388939</v>
      </c>
      <c r="H58" s="87">
        <f t="shared" si="0"/>
        <v>0.84299999999999997</v>
      </c>
      <c r="I58" s="88">
        <f t="shared" si="3"/>
        <v>4359.4500372708144</v>
      </c>
      <c r="J58" s="89">
        <v>0</v>
      </c>
      <c r="K58" s="90">
        <f t="shared" si="1"/>
        <v>0.13400000000000001</v>
      </c>
      <c r="L58" s="91">
        <f t="shared" si="4"/>
        <v>48.680525416190761</v>
      </c>
      <c r="M58" s="87">
        <f t="shared" si="2"/>
        <v>0.183</v>
      </c>
      <c r="N58" s="87">
        <f t="shared" si="5"/>
        <v>8.9085361511629095</v>
      </c>
      <c r="O58" s="92">
        <f t="shared" si="6"/>
        <v>3</v>
      </c>
    </row>
    <row r="59" spans="1:15" ht="16.5" x14ac:dyDescent="0.3">
      <c r="A59" s="69">
        <v>53</v>
      </c>
      <c r="B59" s="70" t="s">
        <v>2989</v>
      </c>
      <c r="C59" s="101" t="s">
        <v>2991</v>
      </c>
      <c r="D59" s="84" t="s">
        <v>2993</v>
      </c>
      <c r="E59" s="101" t="s">
        <v>2612</v>
      </c>
      <c r="F59" s="85" t="str">
        <f>+IF(B59="SICODI",VLOOKUP(E59,SICODI!$A$3:$C$99,2,FALSE),VLOOKUP(E59,'MOV_INV 2021'!$C$17:$G$2724,2,FALSE))</f>
        <v>Estructura de  Suspensión compuesto por 1 postes de madera tratada 90' Clase 2</v>
      </c>
      <c r="G59" s="86">
        <f>IF(B59="SICODI",VLOOKUP(E59,SICODI!$A$3:$C$99,3,FALSE),VLOOKUP(E59,'MOV_INV 2021'!$C$17:$G$2724,5,FALSE))</f>
        <v>1469.4198599439776</v>
      </c>
      <c r="H59" s="87">
        <f t="shared" si="0"/>
        <v>0.84299999999999997</v>
      </c>
      <c r="I59" s="88">
        <f t="shared" si="3"/>
        <v>2708.1408018767506</v>
      </c>
      <c r="J59" s="89">
        <v>0</v>
      </c>
      <c r="K59" s="90">
        <f t="shared" si="1"/>
        <v>0.13400000000000001</v>
      </c>
      <c r="L59" s="91">
        <f t="shared" si="4"/>
        <v>30.240905620957051</v>
      </c>
      <c r="M59" s="87">
        <f t="shared" si="2"/>
        <v>0.183</v>
      </c>
      <c r="N59" s="87">
        <f t="shared" si="5"/>
        <v>5.5340857286351399</v>
      </c>
      <c r="O59" s="92">
        <f t="shared" si="6"/>
        <v>1.86</v>
      </c>
    </row>
    <row r="60" spans="1:15" ht="16.5" x14ac:dyDescent="0.3">
      <c r="A60" s="69">
        <v>54</v>
      </c>
      <c r="B60" s="70" t="s">
        <v>2989</v>
      </c>
      <c r="C60" s="101" t="s">
        <v>2990</v>
      </c>
      <c r="D60" s="84" t="s">
        <v>2993</v>
      </c>
      <c r="E60" s="101" t="s">
        <v>2636</v>
      </c>
      <c r="F60" s="85" t="str">
        <f>+IF(B60="SICODI",VLOOKUP(E60,SICODI!$A$3:$C$99,2,FALSE),VLOOKUP(E60,'MOV_INV 2021'!$C$17:$G$2724,2,FALSE))</f>
        <v>Estructura de  Suspensión compuesto por 1 postes de madera tratada 90' Clase 2</v>
      </c>
      <c r="G60" s="86">
        <f>IF(B60="SICODI",VLOOKUP(E60,SICODI!$A$3:$C$99,3,FALSE),VLOOKUP(E60,'MOV_INV 2021'!$C$17:$G$2724,5,FALSE))</f>
        <v>1834.8388183781844</v>
      </c>
      <c r="H60" s="87">
        <f t="shared" si="0"/>
        <v>0.84299999999999997</v>
      </c>
      <c r="I60" s="88">
        <f t="shared" si="3"/>
        <v>3381.607942270994</v>
      </c>
      <c r="J60" s="89">
        <v>0</v>
      </c>
      <c r="K60" s="90">
        <f t="shared" si="1"/>
        <v>0.13400000000000001</v>
      </c>
      <c r="L60" s="91">
        <f t="shared" si="4"/>
        <v>37.761288688692765</v>
      </c>
      <c r="M60" s="87">
        <f t="shared" si="2"/>
        <v>0.183</v>
      </c>
      <c r="N60" s="87">
        <f t="shared" si="5"/>
        <v>6.9103158300307763</v>
      </c>
      <c r="O60" s="92">
        <f t="shared" si="6"/>
        <v>2.33</v>
      </c>
    </row>
    <row r="61" spans="1:15" ht="16.5" x14ac:dyDescent="0.3">
      <c r="A61" s="69">
        <v>55</v>
      </c>
      <c r="B61" s="70" t="s">
        <v>2989</v>
      </c>
      <c r="C61" s="101" t="s">
        <v>2991</v>
      </c>
      <c r="D61" s="84" t="s">
        <v>2993</v>
      </c>
      <c r="E61" s="101" t="s">
        <v>2636</v>
      </c>
      <c r="F61" s="85" t="str">
        <f>+IF(B61="SICODI",VLOOKUP(E61,SICODI!$A$3:$C$99,2,FALSE),VLOOKUP(E61,'MOV_INV 2021'!$C$17:$G$2724,2,FALSE))</f>
        <v>Estructura de  Suspensión compuesto por 1 postes de madera tratada 90' Clase 2</v>
      </c>
      <c r="G61" s="86">
        <f>IF(B61="SICODI",VLOOKUP(E61,SICODI!$A$3:$C$99,3,FALSE),VLOOKUP(E61,'MOV_INV 2021'!$C$17:$G$2724,5,FALSE))</f>
        <v>1834.8388183781844</v>
      </c>
      <c r="H61" s="87">
        <f t="shared" si="0"/>
        <v>0.84299999999999997</v>
      </c>
      <c r="I61" s="88">
        <f t="shared" si="3"/>
        <v>3381.607942270994</v>
      </c>
      <c r="J61" s="89">
        <v>0</v>
      </c>
      <c r="K61" s="90">
        <f t="shared" si="1"/>
        <v>0.13400000000000001</v>
      </c>
      <c r="L61" s="91">
        <f t="shared" si="4"/>
        <v>37.761288688692765</v>
      </c>
      <c r="M61" s="87">
        <f t="shared" si="2"/>
        <v>0.183</v>
      </c>
      <c r="N61" s="87">
        <f t="shared" si="5"/>
        <v>6.9103158300307763</v>
      </c>
      <c r="O61" s="92">
        <f t="shared" si="6"/>
        <v>2.33</v>
      </c>
    </row>
    <row r="62" spans="1:15" ht="16.5" x14ac:dyDescent="0.3">
      <c r="A62" s="69">
        <v>56</v>
      </c>
      <c r="B62" s="70" t="s">
        <v>2989</v>
      </c>
      <c r="C62" s="101" t="s">
        <v>2990</v>
      </c>
      <c r="D62" s="101" t="s">
        <v>2992</v>
      </c>
      <c r="E62" s="101" t="s">
        <v>1517</v>
      </c>
      <c r="F62" s="85" t="str">
        <f>+IF(B62="SICODI",VLOOKUP(E62,SICODI!$A$3:$C$99,2,FALSE),VLOOKUP(E62,'MOV_INV 2021'!$C$17:$G$2724,2,FALSE))</f>
        <v>Torre de anclaje, retención intermedia y terminal (15°) Tipo RS1±0</v>
      </c>
      <c r="G62" s="86">
        <f>IF(B62="SICODI",VLOOKUP(E62,SICODI!$A$3:$C$99,3,FALSE),VLOOKUP(E62,'MOV_INV 2021'!$C$17:$G$2724,5,FALSE))</f>
        <v>16150.407874324499</v>
      </c>
      <c r="H62" s="87">
        <f t="shared" si="0"/>
        <v>0.84299999999999997</v>
      </c>
      <c r="I62" s="88">
        <f t="shared" si="3"/>
        <v>29765.201712380051</v>
      </c>
      <c r="J62" s="89">
        <v>0</v>
      </c>
      <c r="K62" s="90">
        <f t="shared" si="1"/>
        <v>0.13400000000000001</v>
      </c>
      <c r="L62" s="91">
        <f t="shared" si="4"/>
        <v>332.37808578824394</v>
      </c>
      <c r="M62" s="87">
        <f t="shared" si="2"/>
        <v>0.183</v>
      </c>
      <c r="N62" s="87">
        <f t="shared" si="5"/>
        <v>60.825189699248639</v>
      </c>
      <c r="O62" s="92">
        <f t="shared" si="6"/>
        <v>20.47</v>
      </c>
    </row>
    <row r="63" spans="1:15" ht="16.5" x14ac:dyDescent="0.3">
      <c r="A63" s="69">
        <v>57</v>
      </c>
      <c r="B63" s="70" t="s">
        <v>2989</v>
      </c>
      <c r="C63" s="101" t="s">
        <v>2991</v>
      </c>
      <c r="D63" s="101" t="s">
        <v>2992</v>
      </c>
      <c r="E63" s="101" t="s">
        <v>1517</v>
      </c>
      <c r="F63" s="85" t="str">
        <f>+IF(B63="SICODI",VLOOKUP(E63,SICODI!$A$3:$C$99,2,FALSE),VLOOKUP(E63,'MOV_INV 2021'!$C$17:$G$2724,2,FALSE))</f>
        <v>Torre de anclaje, retención intermedia y terminal (15°) Tipo RS1±0</v>
      </c>
      <c r="G63" s="86">
        <f>IF(B63="SICODI",VLOOKUP(E63,SICODI!$A$3:$C$99,3,FALSE),VLOOKUP(E63,'MOV_INV 2021'!$C$17:$G$2724,5,FALSE))</f>
        <v>16150.407874324499</v>
      </c>
      <c r="H63" s="87">
        <f t="shared" si="0"/>
        <v>0.84299999999999997</v>
      </c>
      <c r="I63" s="88">
        <f t="shared" si="3"/>
        <v>29765.201712380051</v>
      </c>
      <c r="J63" s="89">
        <v>0</v>
      </c>
      <c r="K63" s="90">
        <f t="shared" si="1"/>
        <v>0.13400000000000001</v>
      </c>
      <c r="L63" s="91">
        <f t="shared" si="4"/>
        <v>332.37808578824394</v>
      </c>
      <c r="M63" s="87">
        <f t="shared" si="2"/>
        <v>0.183</v>
      </c>
      <c r="N63" s="87">
        <f t="shared" si="5"/>
        <v>60.825189699248639</v>
      </c>
      <c r="O63" s="92">
        <f t="shared" si="6"/>
        <v>20.47</v>
      </c>
    </row>
    <row r="65" spans="1:1" ht="15.75" x14ac:dyDescent="0.25">
      <c r="A65" s="102" t="s">
        <v>2994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="70" zoomScaleNormal="70" workbookViewId="0">
      <selection activeCell="C58" sqref="C58"/>
    </sheetView>
  </sheetViews>
  <sheetFormatPr baseColWidth="10" defaultRowHeight="15" x14ac:dyDescent="0.25"/>
  <cols>
    <col min="2" max="2" width="13.140625" customWidth="1"/>
    <col min="3" max="3" width="41.5703125" customWidth="1"/>
    <col min="4" max="4" width="21.28515625" customWidth="1"/>
  </cols>
  <sheetData>
    <row r="1" spans="1:5" ht="51" x14ac:dyDescent="0.25">
      <c r="A1" s="95" t="s">
        <v>2950</v>
      </c>
      <c r="B1" s="95" t="s">
        <v>2951</v>
      </c>
      <c r="C1" s="95" t="s">
        <v>2937</v>
      </c>
      <c r="D1" s="95" t="s">
        <v>2934</v>
      </c>
      <c r="E1" s="95" t="s">
        <v>2952</v>
      </c>
    </row>
    <row r="2" spans="1:5" x14ac:dyDescent="0.25">
      <c r="A2" s="96">
        <v>1</v>
      </c>
      <c r="B2" s="96" t="s">
        <v>2842</v>
      </c>
      <c r="C2" s="97" t="s">
        <v>2953</v>
      </c>
      <c r="D2" s="96" t="s">
        <v>2954</v>
      </c>
      <c r="E2" s="98">
        <v>0.1</v>
      </c>
    </row>
    <row r="3" spans="1:5" x14ac:dyDescent="0.25">
      <c r="A3" s="96">
        <v>2</v>
      </c>
      <c r="B3" s="96" t="s">
        <v>2840</v>
      </c>
      <c r="C3" s="97" t="s">
        <v>2955</v>
      </c>
      <c r="D3" s="96" t="s">
        <v>2954</v>
      </c>
      <c r="E3" s="98">
        <v>0.1</v>
      </c>
    </row>
    <row r="4" spans="1:5" x14ac:dyDescent="0.25">
      <c r="A4" s="96">
        <v>3</v>
      </c>
      <c r="B4" s="96" t="s">
        <v>2740</v>
      </c>
      <c r="C4" s="97" t="s">
        <v>2956</v>
      </c>
      <c r="D4" s="96" t="s">
        <v>2954</v>
      </c>
      <c r="E4" s="98">
        <v>0.1</v>
      </c>
    </row>
    <row r="5" spans="1:5" x14ac:dyDescent="0.25">
      <c r="A5" s="96">
        <v>4</v>
      </c>
      <c r="B5" s="96" t="s">
        <v>2852</v>
      </c>
      <c r="C5" s="97" t="s">
        <v>2957</v>
      </c>
      <c r="D5" s="96" t="s">
        <v>2954</v>
      </c>
      <c r="E5" s="98">
        <v>0.1</v>
      </c>
    </row>
    <row r="6" spans="1:5" x14ac:dyDescent="0.25">
      <c r="A6" s="96">
        <v>5</v>
      </c>
      <c r="B6" s="96" t="s">
        <v>2746</v>
      </c>
      <c r="C6" s="97" t="s">
        <v>2958</v>
      </c>
      <c r="D6" s="96" t="s">
        <v>2954</v>
      </c>
      <c r="E6" s="98">
        <v>0.1</v>
      </c>
    </row>
    <row r="7" spans="1:5" x14ac:dyDescent="0.25">
      <c r="A7" s="96">
        <v>6</v>
      </c>
      <c r="B7" s="96" t="s">
        <v>2850</v>
      </c>
      <c r="C7" s="97" t="s">
        <v>2959</v>
      </c>
      <c r="D7" s="96" t="s">
        <v>2954</v>
      </c>
      <c r="E7" s="98">
        <v>0.14000000000000001</v>
      </c>
    </row>
    <row r="8" spans="1:5" x14ac:dyDescent="0.25">
      <c r="A8" s="96">
        <v>7</v>
      </c>
      <c r="B8" s="96" t="s">
        <v>16</v>
      </c>
      <c r="C8" s="97" t="s">
        <v>2960</v>
      </c>
      <c r="D8" s="96" t="s">
        <v>2954</v>
      </c>
      <c r="E8" s="98">
        <v>0.1</v>
      </c>
    </row>
    <row r="9" spans="1:5" x14ac:dyDescent="0.25">
      <c r="A9" s="96">
        <v>8</v>
      </c>
      <c r="B9" s="96" t="s">
        <v>2748</v>
      </c>
      <c r="C9" s="97" t="s">
        <v>2961</v>
      </c>
      <c r="D9" s="96" t="s">
        <v>2954</v>
      </c>
      <c r="E9" s="98">
        <v>0.1</v>
      </c>
    </row>
    <row r="10" spans="1:5" x14ac:dyDescent="0.25">
      <c r="A10" s="96">
        <v>9</v>
      </c>
      <c r="B10" s="96" t="s">
        <v>8</v>
      </c>
      <c r="C10" s="97" t="s">
        <v>2962</v>
      </c>
      <c r="D10" s="96" t="s">
        <v>2954</v>
      </c>
      <c r="E10" s="98">
        <v>0.1</v>
      </c>
    </row>
    <row r="11" spans="1:5" x14ac:dyDescent="0.25">
      <c r="A11" s="96">
        <v>10</v>
      </c>
      <c r="B11" s="96" t="s">
        <v>2731</v>
      </c>
      <c r="C11" s="97" t="s">
        <v>2963</v>
      </c>
      <c r="D11" s="96" t="s">
        <v>2954</v>
      </c>
      <c r="E11" s="98">
        <v>0.1</v>
      </c>
    </row>
    <row r="12" spans="1:5" x14ac:dyDescent="0.25">
      <c r="A12" s="96">
        <v>11</v>
      </c>
      <c r="B12" s="96" t="s">
        <v>2826</v>
      </c>
      <c r="C12" s="97" t="s">
        <v>2964</v>
      </c>
      <c r="D12" s="96" t="s">
        <v>2954</v>
      </c>
      <c r="E12" s="98">
        <v>0.12</v>
      </c>
    </row>
    <row r="13" spans="1:5" x14ac:dyDescent="0.25">
      <c r="A13" s="96">
        <v>12</v>
      </c>
      <c r="B13" s="96" t="s">
        <v>2733</v>
      </c>
      <c r="C13" s="97" t="s">
        <v>2965</v>
      </c>
      <c r="D13" s="96" t="s">
        <v>2954</v>
      </c>
      <c r="E13" s="96">
        <v>0.13</v>
      </c>
    </row>
    <row r="14" spans="1:5" x14ac:dyDescent="0.25">
      <c r="A14" s="96">
        <v>13</v>
      </c>
      <c r="B14" s="96" t="s">
        <v>2727</v>
      </c>
      <c r="C14" s="97" t="s">
        <v>2966</v>
      </c>
      <c r="D14" s="96" t="s">
        <v>2954</v>
      </c>
      <c r="E14" s="96">
        <v>0.26</v>
      </c>
    </row>
    <row r="15" spans="1:5" x14ac:dyDescent="0.25">
      <c r="A15" s="96">
        <v>14</v>
      </c>
      <c r="B15" s="96" t="s">
        <v>2720</v>
      </c>
      <c r="C15" s="97" t="s">
        <v>2967</v>
      </c>
      <c r="D15" s="96" t="s">
        <v>2954</v>
      </c>
      <c r="E15" s="96">
        <v>0.15</v>
      </c>
    </row>
    <row r="16" spans="1:5" x14ac:dyDescent="0.25">
      <c r="A16" s="96">
        <v>15</v>
      </c>
      <c r="B16" s="96" t="s">
        <v>2725</v>
      </c>
      <c r="C16" s="97" t="s">
        <v>2968</v>
      </c>
      <c r="D16" s="96" t="s">
        <v>2954</v>
      </c>
      <c r="E16" s="96">
        <v>0.19</v>
      </c>
    </row>
    <row r="17" spans="1:5" x14ac:dyDescent="0.25">
      <c r="A17" s="96">
        <v>16</v>
      </c>
      <c r="B17" s="99" t="s">
        <v>6</v>
      </c>
      <c r="C17" s="100" t="s">
        <v>2969</v>
      </c>
      <c r="D17" s="99" t="s">
        <v>2954</v>
      </c>
      <c r="E17" s="99">
        <v>0.17</v>
      </c>
    </row>
    <row r="18" spans="1:5" x14ac:dyDescent="0.25">
      <c r="A18" s="96">
        <v>17</v>
      </c>
      <c r="B18" s="99" t="s">
        <v>0</v>
      </c>
      <c r="C18" s="100" t="s">
        <v>2970</v>
      </c>
      <c r="D18" s="99" t="s">
        <v>2954</v>
      </c>
      <c r="E18" s="99">
        <v>0.22</v>
      </c>
    </row>
    <row r="19" spans="1:5" x14ac:dyDescent="0.25">
      <c r="A19" s="96">
        <v>18</v>
      </c>
      <c r="B19" s="99" t="s">
        <v>2810</v>
      </c>
      <c r="C19" s="100" t="s">
        <v>2971</v>
      </c>
      <c r="D19" s="99" t="s">
        <v>2954</v>
      </c>
      <c r="E19" s="99">
        <v>0.22</v>
      </c>
    </row>
    <row r="20" spans="1:5" x14ac:dyDescent="0.25">
      <c r="A20" s="96">
        <v>19</v>
      </c>
      <c r="B20" s="99" t="s">
        <v>2852</v>
      </c>
      <c r="C20" s="100" t="s">
        <v>2957</v>
      </c>
      <c r="D20" s="99" t="s">
        <v>2972</v>
      </c>
      <c r="E20" s="99">
        <v>0.13</v>
      </c>
    </row>
    <row r="21" spans="1:5" x14ac:dyDescent="0.25">
      <c r="A21" s="96">
        <v>20</v>
      </c>
      <c r="B21" s="99" t="s">
        <v>2748</v>
      </c>
      <c r="C21" s="100" t="s">
        <v>2961</v>
      </c>
      <c r="D21" s="99" t="s">
        <v>2972</v>
      </c>
      <c r="E21" s="99">
        <v>0.15</v>
      </c>
    </row>
    <row r="22" spans="1:5" x14ac:dyDescent="0.25">
      <c r="A22" s="96">
        <v>21</v>
      </c>
      <c r="B22" s="99" t="s">
        <v>8</v>
      </c>
      <c r="C22" s="100" t="s">
        <v>2962</v>
      </c>
      <c r="D22" s="99" t="s">
        <v>2972</v>
      </c>
      <c r="E22" s="99">
        <v>0.17</v>
      </c>
    </row>
    <row r="23" spans="1:5" x14ac:dyDescent="0.25">
      <c r="A23" s="96">
        <v>22</v>
      </c>
      <c r="B23" s="99" t="s">
        <v>2731</v>
      </c>
      <c r="C23" s="100" t="s">
        <v>2963</v>
      </c>
      <c r="D23" s="99" t="s">
        <v>2972</v>
      </c>
      <c r="E23" s="99">
        <v>0.17</v>
      </c>
    </row>
    <row r="24" spans="1:5" x14ac:dyDescent="0.25">
      <c r="A24" s="96">
        <v>23</v>
      </c>
      <c r="B24" s="99" t="s">
        <v>2721</v>
      </c>
      <c r="C24" s="100" t="s">
        <v>2973</v>
      </c>
      <c r="D24" s="99" t="s">
        <v>2972</v>
      </c>
      <c r="E24" s="99">
        <v>0.3</v>
      </c>
    </row>
    <row r="25" spans="1:5" x14ac:dyDescent="0.25">
      <c r="A25" s="96">
        <v>24</v>
      </c>
      <c r="B25" s="99" t="s">
        <v>2826</v>
      </c>
      <c r="C25" s="100" t="s">
        <v>2964</v>
      </c>
      <c r="D25" s="99" t="s">
        <v>2972</v>
      </c>
      <c r="E25" s="99">
        <v>0.21</v>
      </c>
    </row>
    <row r="26" spans="1:5" x14ac:dyDescent="0.25">
      <c r="A26" s="96">
        <v>25</v>
      </c>
      <c r="B26" s="99" t="s">
        <v>2736</v>
      </c>
      <c r="C26" s="100" t="s">
        <v>2974</v>
      </c>
      <c r="D26" s="99" t="s">
        <v>2972</v>
      </c>
      <c r="E26" s="99">
        <v>0.37</v>
      </c>
    </row>
    <row r="27" spans="1:5" x14ac:dyDescent="0.25">
      <c r="A27" s="96">
        <v>26</v>
      </c>
      <c r="B27" s="99" t="s">
        <v>2722</v>
      </c>
      <c r="C27" s="100" t="s">
        <v>2975</v>
      </c>
      <c r="D27" s="99" t="s">
        <v>2972</v>
      </c>
      <c r="E27" s="99">
        <v>0.23</v>
      </c>
    </row>
    <row r="28" spans="1:5" x14ac:dyDescent="0.25">
      <c r="A28" s="96">
        <v>27</v>
      </c>
      <c r="B28" s="99" t="s">
        <v>2733</v>
      </c>
      <c r="C28" s="100" t="s">
        <v>2965</v>
      </c>
      <c r="D28" s="99" t="s">
        <v>2972</v>
      </c>
      <c r="E28" s="99">
        <v>0.24</v>
      </c>
    </row>
    <row r="29" spans="1:5" x14ac:dyDescent="0.25">
      <c r="A29" s="96">
        <v>28</v>
      </c>
      <c r="B29" s="99" t="s">
        <v>4</v>
      </c>
      <c r="C29" s="100" t="s">
        <v>2976</v>
      </c>
      <c r="D29" s="99" t="s">
        <v>2972</v>
      </c>
      <c r="E29" s="99">
        <v>0.23</v>
      </c>
    </row>
    <row r="30" spans="1:5" x14ac:dyDescent="0.25">
      <c r="A30" s="96">
        <v>29</v>
      </c>
      <c r="B30" s="99" t="s">
        <v>2728</v>
      </c>
      <c r="C30" s="100" t="s">
        <v>2977</v>
      </c>
      <c r="D30" s="99" t="s">
        <v>2972</v>
      </c>
      <c r="E30" s="99">
        <v>0.25</v>
      </c>
    </row>
    <row r="31" spans="1:5" x14ac:dyDescent="0.25">
      <c r="A31" s="96">
        <v>30</v>
      </c>
      <c r="B31" s="99" t="s">
        <v>2727</v>
      </c>
      <c r="C31" s="100" t="s">
        <v>2966</v>
      </c>
      <c r="D31" s="99" t="s">
        <v>2972</v>
      </c>
      <c r="E31" s="99">
        <v>0.46</v>
      </c>
    </row>
    <row r="32" spans="1:5" x14ac:dyDescent="0.25">
      <c r="A32" s="96">
        <v>31</v>
      </c>
      <c r="B32" s="99" t="s">
        <v>2720</v>
      </c>
      <c r="C32" s="100" t="s">
        <v>2967</v>
      </c>
      <c r="D32" s="99" t="s">
        <v>2972</v>
      </c>
      <c r="E32" s="99">
        <v>0.26</v>
      </c>
    </row>
    <row r="33" spans="1:5" x14ac:dyDescent="0.25">
      <c r="A33" s="96">
        <v>32</v>
      </c>
      <c r="B33" s="99" t="s">
        <v>2725</v>
      </c>
      <c r="C33" s="100" t="s">
        <v>2968</v>
      </c>
      <c r="D33" s="99" t="s">
        <v>2972</v>
      </c>
      <c r="E33" s="99">
        <v>0.34</v>
      </c>
    </row>
    <row r="34" spans="1:5" x14ac:dyDescent="0.25">
      <c r="A34" s="96">
        <v>33</v>
      </c>
      <c r="B34" s="99" t="s">
        <v>2730</v>
      </c>
      <c r="C34" s="100" t="s">
        <v>2978</v>
      </c>
      <c r="D34" s="99" t="s">
        <v>2972</v>
      </c>
      <c r="E34" s="99">
        <v>0.33</v>
      </c>
    </row>
    <row r="35" spans="1:5" x14ac:dyDescent="0.25">
      <c r="A35" s="96">
        <v>34</v>
      </c>
      <c r="B35" s="99" t="s">
        <v>6</v>
      </c>
      <c r="C35" s="100" t="s">
        <v>2969</v>
      </c>
      <c r="D35" s="99" t="s">
        <v>2972</v>
      </c>
      <c r="E35" s="99">
        <v>0.3</v>
      </c>
    </row>
    <row r="36" spans="1:5" x14ac:dyDescent="0.25">
      <c r="A36" s="96">
        <v>35</v>
      </c>
      <c r="B36" s="99" t="s">
        <v>2729</v>
      </c>
      <c r="C36" s="100" t="s">
        <v>2979</v>
      </c>
      <c r="D36" s="99" t="s">
        <v>2972</v>
      </c>
      <c r="E36" s="99">
        <v>0.45</v>
      </c>
    </row>
    <row r="37" spans="1:5" x14ac:dyDescent="0.25">
      <c r="A37" s="96">
        <v>36</v>
      </c>
      <c r="B37" s="99" t="s">
        <v>0</v>
      </c>
      <c r="C37" s="100" t="s">
        <v>2970</v>
      </c>
      <c r="D37" s="99" t="s">
        <v>2972</v>
      </c>
      <c r="E37" s="99">
        <v>0.39</v>
      </c>
    </row>
    <row r="38" spans="1:5" x14ac:dyDescent="0.25">
      <c r="A38" s="96">
        <v>37</v>
      </c>
      <c r="B38" s="99" t="s">
        <v>2810</v>
      </c>
      <c r="C38" s="100" t="s">
        <v>2971</v>
      </c>
      <c r="D38" s="99" t="s">
        <v>2972</v>
      </c>
      <c r="E38" s="99">
        <v>0.39</v>
      </c>
    </row>
    <row r="39" spans="1:5" x14ac:dyDescent="0.25">
      <c r="A39" s="96">
        <v>38</v>
      </c>
      <c r="B39" s="99" t="s">
        <v>2767</v>
      </c>
      <c r="C39" s="100" t="s">
        <v>2980</v>
      </c>
      <c r="D39" s="99" t="s">
        <v>2972</v>
      </c>
      <c r="E39" s="99">
        <v>0.79</v>
      </c>
    </row>
    <row r="40" spans="1:5" x14ac:dyDescent="0.25">
      <c r="A40" s="96">
        <v>39</v>
      </c>
      <c r="B40" s="99" t="s">
        <v>2735</v>
      </c>
      <c r="C40" s="100" t="s">
        <v>2981</v>
      </c>
      <c r="D40" s="99" t="s">
        <v>2972</v>
      </c>
      <c r="E40" s="99">
        <v>0.35</v>
      </c>
    </row>
    <row r="41" spans="1:5" x14ac:dyDescent="0.25">
      <c r="A41" s="96">
        <v>40</v>
      </c>
      <c r="B41" s="99" t="s">
        <v>2734</v>
      </c>
      <c r="C41" s="100" t="s">
        <v>2982</v>
      </c>
      <c r="D41" s="99" t="s">
        <v>2972</v>
      </c>
      <c r="E41" s="99">
        <v>0.56000000000000005</v>
      </c>
    </row>
    <row r="42" spans="1:5" x14ac:dyDescent="0.25">
      <c r="A42" s="96">
        <v>41</v>
      </c>
      <c r="B42" s="99" t="s">
        <v>2814</v>
      </c>
      <c r="C42" s="100" t="s">
        <v>2983</v>
      </c>
      <c r="D42" s="99" t="s">
        <v>2972</v>
      </c>
      <c r="E42" s="99">
        <v>0.56000000000000005</v>
      </c>
    </row>
    <row r="43" spans="1:5" x14ac:dyDescent="0.25">
      <c r="A43" s="96">
        <v>42</v>
      </c>
      <c r="B43" s="99" t="s">
        <v>2778</v>
      </c>
      <c r="C43" s="100" t="s">
        <v>2984</v>
      </c>
      <c r="D43" s="99" t="s">
        <v>2972</v>
      </c>
      <c r="E43" s="99">
        <v>0.72</v>
      </c>
    </row>
    <row r="44" spans="1:5" x14ac:dyDescent="0.25">
      <c r="A44" s="96">
        <v>43</v>
      </c>
      <c r="B44" s="99" t="s">
        <v>4</v>
      </c>
      <c r="C44" s="100" t="s">
        <v>2976</v>
      </c>
      <c r="D44" s="99" t="s">
        <v>2985</v>
      </c>
      <c r="E44" s="99">
        <v>0.23</v>
      </c>
    </row>
    <row r="45" spans="1:5" x14ac:dyDescent="0.25">
      <c r="A45" s="96">
        <v>44</v>
      </c>
      <c r="B45" s="99" t="s">
        <v>2727</v>
      </c>
      <c r="C45" s="100" t="s">
        <v>2966</v>
      </c>
      <c r="D45" s="99" t="s">
        <v>2985</v>
      </c>
      <c r="E45" s="99">
        <v>0.46</v>
      </c>
    </row>
    <row r="46" spans="1:5" x14ac:dyDescent="0.25">
      <c r="A46" s="96">
        <v>45</v>
      </c>
      <c r="B46" s="99" t="s">
        <v>2729</v>
      </c>
      <c r="C46" s="100" t="s">
        <v>2979</v>
      </c>
      <c r="D46" s="99" t="s">
        <v>2985</v>
      </c>
      <c r="E46" s="99">
        <v>0.45</v>
      </c>
    </row>
    <row r="47" spans="1:5" x14ac:dyDescent="0.25">
      <c r="A47" s="96">
        <v>46</v>
      </c>
      <c r="B47" s="99" t="s">
        <v>0</v>
      </c>
      <c r="C47" s="100" t="s">
        <v>2970</v>
      </c>
      <c r="D47" s="99" t="s">
        <v>2985</v>
      </c>
      <c r="E47" s="99">
        <v>0.39</v>
      </c>
    </row>
    <row r="48" spans="1:5" x14ac:dyDescent="0.25">
      <c r="A48" s="96">
        <v>47</v>
      </c>
      <c r="B48" s="99" t="s">
        <v>2767</v>
      </c>
      <c r="C48" s="100" t="s">
        <v>2980</v>
      </c>
      <c r="D48" s="99" t="s">
        <v>2985</v>
      </c>
      <c r="E48" s="99">
        <v>0.79</v>
      </c>
    </row>
    <row r="49" spans="1:5" x14ac:dyDescent="0.25">
      <c r="A49" s="96">
        <v>48</v>
      </c>
      <c r="B49" s="99" t="s">
        <v>2735</v>
      </c>
      <c r="C49" s="100" t="s">
        <v>2981</v>
      </c>
      <c r="D49" s="99" t="s">
        <v>2985</v>
      </c>
      <c r="E49" s="99">
        <v>0.35</v>
      </c>
    </row>
    <row r="50" spans="1:5" x14ac:dyDescent="0.25">
      <c r="A50" s="96">
        <v>49</v>
      </c>
      <c r="B50" s="99" t="s">
        <v>2776</v>
      </c>
      <c r="C50" s="100" t="s">
        <v>2986</v>
      </c>
      <c r="D50" s="99" t="s">
        <v>2985</v>
      </c>
      <c r="E50" s="99">
        <v>0.41</v>
      </c>
    </row>
    <row r="51" spans="1:5" x14ac:dyDescent="0.25">
      <c r="A51" s="96">
        <v>50</v>
      </c>
      <c r="B51" s="99" t="s">
        <v>2734</v>
      </c>
      <c r="C51" s="100" t="s">
        <v>2982</v>
      </c>
      <c r="D51" s="99" t="s">
        <v>2985</v>
      </c>
      <c r="E51" s="99">
        <v>0.56000000000000005</v>
      </c>
    </row>
    <row r="52" spans="1:5" x14ac:dyDescent="0.25">
      <c r="A52" s="96">
        <v>51</v>
      </c>
      <c r="B52" s="99" t="s">
        <v>2778</v>
      </c>
      <c r="C52" s="100" t="s">
        <v>2984</v>
      </c>
      <c r="D52" s="99" t="s">
        <v>2985</v>
      </c>
      <c r="E52" s="99">
        <v>0.72</v>
      </c>
    </row>
    <row r="53" spans="1:5" x14ac:dyDescent="0.25">
      <c r="A53" s="96">
        <v>52</v>
      </c>
      <c r="B53" s="99" t="s">
        <v>2213</v>
      </c>
      <c r="C53" s="100" t="s">
        <v>2909</v>
      </c>
      <c r="D53" s="99" t="s">
        <v>2985</v>
      </c>
      <c r="E53" s="99">
        <v>3</v>
      </c>
    </row>
    <row r="54" spans="1:5" x14ac:dyDescent="0.25">
      <c r="A54" s="96">
        <v>53</v>
      </c>
      <c r="B54" s="99" t="s">
        <v>2612</v>
      </c>
      <c r="C54" s="100" t="s">
        <v>2987</v>
      </c>
      <c r="D54" s="99" t="s">
        <v>2985</v>
      </c>
      <c r="E54" s="99">
        <v>1.86</v>
      </c>
    </row>
    <row r="55" spans="1:5" x14ac:dyDescent="0.25">
      <c r="A55" s="96">
        <v>54</v>
      </c>
      <c r="B55" s="99" t="s">
        <v>2636</v>
      </c>
      <c r="C55" s="100" t="s">
        <v>2987</v>
      </c>
      <c r="D55" s="99" t="s">
        <v>2972</v>
      </c>
      <c r="E55" s="99">
        <v>2.33</v>
      </c>
    </row>
    <row r="56" spans="1:5" x14ac:dyDescent="0.25">
      <c r="A56" s="96">
        <v>55</v>
      </c>
      <c r="B56" s="99" t="s">
        <v>2636</v>
      </c>
      <c r="C56" s="100" t="s">
        <v>2987</v>
      </c>
      <c r="D56" s="99" t="s">
        <v>2985</v>
      </c>
      <c r="E56" s="99">
        <v>2.33</v>
      </c>
    </row>
    <row r="57" spans="1:5" x14ac:dyDescent="0.25">
      <c r="A57" s="96">
        <v>56</v>
      </c>
      <c r="B57" s="99" t="s">
        <v>1517</v>
      </c>
      <c r="C57" s="100" t="s">
        <v>2988</v>
      </c>
      <c r="D57" s="99" t="s">
        <v>2972</v>
      </c>
      <c r="E57" s="99">
        <v>20.47</v>
      </c>
    </row>
    <row r="58" spans="1:5" x14ac:dyDescent="0.25">
      <c r="A58" s="96">
        <v>57</v>
      </c>
      <c r="B58" s="99" t="s">
        <v>1517</v>
      </c>
      <c r="C58" s="100" t="s">
        <v>2988</v>
      </c>
      <c r="D58" s="99" t="s">
        <v>2985</v>
      </c>
      <c r="E58" s="99">
        <v>20.47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SICODI</vt:lpstr>
      <vt:lpstr>MOV_INV 2021</vt:lpstr>
      <vt:lpstr>Cálculo de la contraprestación</vt:lpstr>
      <vt:lpstr>Hoja2</vt:lpstr>
      <vt:lpstr>SICODI!Área_de_impresión</vt:lpstr>
      <vt:lpstr>SICODI!Títulos_a_imprimir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OSIPTEL</dc:creator>
  <cp:lastModifiedBy>Renzo Silva Miranda</cp:lastModifiedBy>
  <dcterms:created xsi:type="dcterms:W3CDTF">2019-01-17T14:30:16Z</dcterms:created>
  <dcterms:modified xsi:type="dcterms:W3CDTF">2022-10-28T20:42:31Z</dcterms:modified>
</cp:coreProperties>
</file>