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GAF\GAF (Convenios, Direc, Transparencia)\Transparencia 2022\III Trimestre\15. Luz y Agua\"/>
    </mc:Choice>
  </mc:AlternateContent>
  <bookViews>
    <workbookView xWindow="0" yWindow="0" windowWidth="28800" windowHeight="12300" tabRatio="824" activeTab="4"/>
  </bookViews>
  <sheets>
    <sheet name="Luz LIMA y CO" sheetId="1" r:id="rId1"/>
    <sheet name="Agua LIMA y CO" sheetId="2" r:id="rId2"/>
    <sheet name="Luz OD" sheetId="3" r:id="rId3"/>
    <sheet name="Agua OD" sheetId="8" r:id="rId4"/>
    <sheet name="Renteseg Agua y Luz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5" l="1"/>
  <c r="E21" i="5"/>
  <c r="H42" i="1" l="1"/>
  <c r="H41" i="1"/>
  <c r="H38" i="1"/>
  <c r="H37" i="1"/>
  <c r="H34" i="1"/>
  <c r="H33" i="1"/>
  <c r="R116" i="8"/>
  <c r="R115" i="8"/>
  <c r="R114" i="8"/>
  <c r="L116" i="8"/>
  <c r="L115" i="8"/>
  <c r="L114" i="8"/>
  <c r="F116" i="8"/>
  <c r="F115" i="8"/>
  <c r="F114" i="8"/>
  <c r="X96" i="8"/>
  <c r="X95" i="8"/>
  <c r="X94" i="8"/>
  <c r="R96" i="8"/>
  <c r="R95" i="8"/>
  <c r="R94" i="8"/>
  <c r="L96" i="8"/>
  <c r="L95" i="8"/>
  <c r="L94" i="8"/>
  <c r="F96" i="8"/>
  <c r="F95" i="8"/>
  <c r="F94" i="8"/>
  <c r="L76" i="8"/>
  <c r="L75" i="8"/>
  <c r="L74" i="8"/>
  <c r="F76" i="8"/>
  <c r="F75" i="8"/>
  <c r="F74" i="8"/>
  <c r="X56" i="8"/>
  <c r="X55" i="8"/>
  <c r="X54" i="8"/>
  <c r="R56" i="8"/>
  <c r="R55" i="8"/>
  <c r="R54" i="8"/>
  <c r="L56" i="8"/>
  <c r="L55" i="8"/>
  <c r="L54" i="8"/>
  <c r="F56" i="8"/>
  <c r="F55" i="8"/>
  <c r="F54" i="8"/>
  <c r="X36" i="8"/>
  <c r="X35" i="8"/>
  <c r="X34" i="8"/>
  <c r="R36" i="8"/>
  <c r="R35" i="8"/>
  <c r="R34" i="8"/>
  <c r="L36" i="8"/>
  <c r="L35" i="8"/>
  <c r="L34" i="8"/>
  <c r="F36" i="8"/>
  <c r="F35" i="8"/>
  <c r="F34" i="8"/>
  <c r="X15" i="8"/>
  <c r="X14" i="8"/>
  <c r="X13" i="8"/>
  <c r="R15" i="8"/>
  <c r="R14" i="8"/>
  <c r="R12" i="8"/>
  <c r="R13" i="8"/>
  <c r="L15" i="8"/>
  <c r="L14" i="8"/>
  <c r="L13" i="8"/>
  <c r="F15" i="8"/>
  <c r="F14" i="8"/>
  <c r="F13" i="8"/>
  <c r="X76" i="3"/>
  <c r="X75" i="3"/>
  <c r="X74" i="3"/>
  <c r="R76" i="3"/>
  <c r="R75" i="3"/>
  <c r="R74" i="3"/>
  <c r="L76" i="3"/>
  <c r="L75" i="3"/>
  <c r="L74" i="3"/>
  <c r="F76" i="3"/>
  <c r="F75" i="3"/>
  <c r="F74" i="3"/>
  <c r="X56" i="3"/>
  <c r="X55" i="3"/>
  <c r="X54" i="3"/>
  <c r="R54" i="3"/>
  <c r="R53" i="3"/>
  <c r="R55" i="3"/>
  <c r="R56" i="3"/>
  <c r="R52" i="3"/>
  <c r="L56" i="3"/>
  <c r="L55" i="3"/>
  <c r="L54" i="3"/>
  <c r="F56" i="3"/>
  <c r="F55" i="3"/>
  <c r="F54" i="3"/>
  <c r="X35" i="3"/>
  <c r="X34" i="3"/>
  <c r="X33" i="3"/>
  <c r="R35" i="3"/>
  <c r="R34" i="3"/>
  <c r="R33" i="3"/>
  <c r="L36" i="3"/>
  <c r="L35" i="3"/>
  <c r="L34" i="3"/>
  <c r="L33" i="3"/>
  <c r="F36" i="3"/>
  <c r="F35" i="3"/>
  <c r="F34" i="3"/>
  <c r="R15" i="3"/>
  <c r="X15" i="3"/>
  <c r="X14" i="3"/>
  <c r="X13" i="3"/>
  <c r="R14" i="3"/>
  <c r="R13" i="3"/>
  <c r="R12" i="3"/>
  <c r="L15" i="3"/>
  <c r="L14" i="3"/>
  <c r="L13" i="3"/>
  <c r="F15" i="3"/>
  <c r="F14" i="3"/>
  <c r="F13" i="3"/>
  <c r="R116" i="3"/>
  <c r="R115" i="3"/>
  <c r="R114" i="3"/>
  <c r="L116" i="3"/>
  <c r="L115" i="3"/>
  <c r="L114" i="3"/>
  <c r="F116" i="3"/>
  <c r="F115" i="3"/>
  <c r="F114" i="3"/>
  <c r="X96" i="3"/>
  <c r="X95" i="3"/>
  <c r="X94" i="3"/>
  <c r="R96" i="3"/>
  <c r="R95" i="3"/>
  <c r="R94" i="3"/>
  <c r="L96" i="3"/>
  <c r="L95" i="3"/>
  <c r="L94" i="3"/>
  <c r="F96" i="3"/>
  <c r="F95" i="3"/>
  <c r="F94" i="3"/>
  <c r="H30" i="1" l="1"/>
  <c r="H29" i="1"/>
  <c r="H26" i="1"/>
  <c r="H25" i="1"/>
  <c r="R68" i="8" l="1"/>
  <c r="R69" i="8"/>
  <c r="R70" i="8"/>
  <c r="R51" i="3"/>
  <c r="H22" i="1" l="1"/>
  <c r="H21" i="1"/>
  <c r="O32" i="2"/>
  <c r="O33" i="2"/>
  <c r="O34" i="2"/>
  <c r="O35" i="2"/>
  <c r="O36" i="2"/>
  <c r="O37" i="2"/>
  <c r="O38" i="2"/>
  <c r="O39" i="2"/>
  <c r="O40" i="2"/>
  <c r="O11" i="2"/>
  <c r="O12" i="2"/>
  <c r="O13" i="2"/>
  <c r="O14" i="2"/>
  <c r="O15" i="2"/>
  <c r="O16" i="2"/>
  <c r="O17" i="2"/>
  <c r="O18" i="2"/>
  <c r="O19" i="2"/>
  <c r="O30" i="2" l="1"/>
  <c r="O31" i="2"/>
  <c r="O29" i="2"/>
  <c r="O9" i="2"/>
  <c r="O10" i="2"/>
  <c r="O8" i="2"/>
  <c r="Q29" i="1"/>
  <c r="Q31" i="1"/>
  <c r="Q32" i="1"/>
  <c r="Q33" i="1"/>
  <c r="Q34" i="1"/>
  <c r="Q35" i="1"/>
  <c r="Q36" i="1"/>
  <c r="Q37" i="1"/>
  <c r="Q38" i="1"/>
  <c r="Q39" i="1"/>
  <c r="Q40" i="1"/>
  <c r="Q30" i="1"/>
  <c r="Q9" i="1"/>
  <c r="Q10" i="1"/>
  <c r="Q11" i="1"/>
  <c r="Q12" i="1"/>
  <c r="Q13" i="1"/>
  <c r="Q14" i="1"/>
  <c r="Q15" i="1"/>
  <c r="Q16" i="1"/>
  <c r="Q17" i="1"/>
  <c r="Q18" i="1"/>
  <c r="Q19" i="1"/>
  <c r="Q8" i="1"/>
  <c r="H18" i="1"/>
  <c r="I19" i="1"/>
  <c r="I16" i="1"/>
  <c r="I15" i="1"/>
  <c r="H17" i="1"/>
  <c r="H13" i="1"/>
  <c r="H23" i="2"/>
  <c r="H20" i="2"/>
  <c r="H19" i="2"/>
  <c r="H13" i="2"/>
  <c r="X11" i="3" l="1"/>
  <c r="V120" i="8"/>
  <c r="Q120" i="8"/>
  <c r="P120" i="8"/>
  <c r="O120" i="8"/>
  <c r="K120" i="8"/>
  <c r="J120" i="8"/>
  <c r="I120" i="8"/>
  <c r="E120" i="8"/>
  <c r="D120" i="8"/>
  <c r="C120" i="8"/>
  <c r="R119" i="8"/>
  <c r="L119" i="8"/>
  <c r="F119" i="8"/>
  <c r="R118" i="8"/>
  <c r="L118" i="8"/>
  <c r="F118" i="8"/>
  <c r="R117" i="8"/>
  <c r="L117" i="8"/>
  <c r="F117" i="8"/>
  <c r="R113" i="8"/>
  <c r="L113" i="8"/>
  <c r="F113" i="8"/>
  <c r="R112" i="8"/>
  <c r="L112" i="8"/>
  <c r="F112" i="8"/>
  <c r="R111" i="8"/>
  <c r="L111" i="8"/>
  <c r="F111" i="8"/>
  <c r="R110" i="8"/>
  <c r="L110" i="8"/>
  <c r="F110" i="8"/>
  <c r="R109" i="8"/>
  <c r="L109" i="8"/>
  <c r="F109" i="8"/>
  <c r="R108" i="8"/>
  <c r="L108" i="8"/>
  <c r="F108" i="8"/>
  <c r="W100" i="8"/>
  <c r="V100" i="8"/>
  <c r="U100" i="8"/>
  <c r="Q100" i="8"/>
  <c r="P100" i="8"/>
  <c r="O100" i="8"/>
  <c r="K100" i="8"/>
  <c r="J100" i="8"/>
  <c r="I100" i="8"/>
  <c r="E100" i="8"/>
  <c r="D100" i="8"/>
  <c r="C100" i="8"/>
  <c r="X99" i="8"/>
  <c r="R99" i="8"/>
  <c r="L99" i="8"/>
  <c r="F99" i="8"/>
  <c r="X98" i="8"/>
  <c r="R98" i="8"/>
  <c r="L98" i="8"/>
  <c r="F98" i="8"/>
  <c r="X97" i="8"/>
  <c r="R97" i="8"/>
  <c r="L97" i="8"/>
  <c r="F97" i="8"/>
  <c r="X93" i="8"/>
  <c r="R93" i="8"/>
  <c r="L93" i="8"/>
  <c r="F93" i="8"/>
  <c r="X92" i="8"/>
  <c r="R92" i="8"/>
  <c r="L92" i="8"/>
  <c r="F92" i="8"/>
  <c r="X91" i="8"/>
  <c r="R91" i="8"/>
  <c r="L91" i="8"/>
  <c r="F91" i="8"/>
  <c r="X90" i="8"/>
  <c r="R90" i="8"/>
  <c r="L90" i="8"/>
  <c r="F90" i="8"/>
  <c r="X89" i="8"/>
  <c r="R89" i="8"/>
  <c r="L89" i="8"/>
  <c r="F89" i="8"/>
  <c r="X88" i="8"/>
  <c r="R88" i="8"/>
  <c r="L88" i="8"/>
  <c r="F88" i="8"/>
  <c r="W80" i="8"/>
  <c r="V80" i="8"/>
  <c r="U80" i="8"/>
  <c r="Q80" i="8"/>
  <c r="P80" i="8"/>
  <c r="O80" i="8"/>
  <c r="K80" i="8"/>
  <c r="J80" i="8"/>
  <c r="I80" i="8"/>
  <c r="E80" i="8"/>
  <c r="D80" i="8"/>
  <c r="C80" i="8"/>
  <c r="X79" i="8"/>
  <c r="R79" i="8"/>
  <c r="L79" i="8"/>
  <c r="F79" i="8"/>
  <c r="X78" i="8"/>
  <c r="R78" i="8"/>
  <c r="L78" i="8"/>
  <c r="F78" i="8"/>
  <c r="X77" i="8"/>
  <c r="R77" i="8"/>
  <c r="L77" i="8"/>
  <c r="F77" i="8"/>
  <c r="X76" i="8"/>
  <c r="R76" i="8"/>
  <c r="X75" i="8"/>
  <c r="R75" i="8"/>
  <c r="X74" i="8"/>
  <c r="R74" i="8"/>
  <c r="X73" i="8"/>
  <c r="R73" i="8"/>
  <c r="L73" i="8"/>
  <c r="F73" i="8"/>
  <c r="X72" i="8"/>
  <c r="R72" i="8"/>
  <c r="L72" i="8"/>
  <c r="F72" i="8"/>
  <c r="X71" i="8"/>
  <c r="R71" i="8"/>
  <c r="L71" i="8"/>
  <c r="F71" i="8"/>
  <c r="X70" i="8"/>
  <c r="L70" i="8"/>
  <c r="F70" i="8"/>
  <c r="X69" i="8"/>
  <c r="L69" i="8"/>
  <c r="F69" i="8"/>
  <c r="X68" i="8"/>
  <c r="L68" i="8"/>
  <c r="F68" i="8"/>
  <c r="W60" i="8"/>
  <c r="V60" i="8"/>
  <c r="U60" i="8"/>
  <c r="Q60" i="8"/>
  <c r="P60" i="8"/>
  <c r="O60" i="8"/>
  <c r="K60" i="8"/>
  <c r="J60" i="8"/>
  <c r="I60" i="8"/>
  <c r="E60" i="8"/>
  <c r="D60" i="8"/>
  <c r="C60" i="8"/>
  <c r="X59" i="8"/>
  <c r="R59" i="8"/>
  <c r="L59" i="8"/>
  <c r="F59" i="8"/>
  <c r="X58" i="8"/>
  <c r="R58" i="8"/>
  <c r="L58" i="8"/>
  <c r="F58" i="8"/>
  <c r="X57" i="8"/>
  <c r="R57" i="8"/>
  <c r="L57" i="8"/>
  <c r="F57" i="8"/>
  <c r="X53" i="8"/>
  <c r="R53" i="8"/>
  <c r="L53" i="8"/>
  <c r="F53" i="8"/>
  <c r="X52" i="8"/>
  <c r="R52" i="8"/>
  <c r="L52" i="8"/>
  <c r="F52" i="8"/>
  <c r="X51" i="8"/>
  <c r="R51" i="8"/>
  <c r="L51" i="8"/>
  <c r="F51" i="8"/>
  <c r="X50" i="8"/>
  <c r="R50" i="8"/>
  <c r="L50" i="8"/>
  <c r="F50" i="8"/>
  <c r="X49" i="8"/>
  <c r="R49" i="8"/>
  <c r="L49" i="8"/>
  <c r="F49" i="8"/>
  <c r="X48" i="8"/>
  <c r="X60" i="8" s="1"/>
  <c r="R48" i="8"/>
  <c r="L48" i="8"/>
  <c r="F48" i="8"/>
  <c r="W40" i="8"/>
  <c r="V40" i="8"/>
  <c r="U40" i="8"/>
  <c r="Q40" i="8"/>
  <c r="P40" i="8"/>
  <c r="O40" i="8"/>
  <c r="K40" i="8"/>
  <c r="J40" i="8"/>
  <c r="I40" i="8"/>
  <c r="E40" i="8"/>
  <c r="D40" i="8"/>
  <c r="C40" i="8"/>
  <c r="X39" i="8"/>
  <c r="R39" i="8"/>
  <c r="L39" i="8"/>
  <c r="F39" i="8"/>
  <c r="X38" i="8"/>
  <c r="R38" i="8"/>
  <c r="L38" i="8"/>
  <c r="F38" i="8"/>
  <c r="X37" i="8"/>
  <c r="R37" i="8"/>
  <c r="L37" i="8"/>
  <c r="F37" i="8"/>
  <c r="X33" i="8"/>
  <c r="R33" i="8"/>
  <c r="L33" i="8"/>
  <c r="F33" i="8"/>
  <c r="X32" i="8"/>
  <c r="R32" i="8"/>
  <c r="L32" i="8"/>
  <c r="F32" i="8"/>
  <c r="X31" i="8"/>
  <c r="R31" i="8"/>
  <c r="L31" i="8"/>
  <c r="F31" i="8"/>
  <c r="X30" i="8"/>
  <c r="R30" i="8"/>
  <c r="L30" i="8"/>
  <c r="F30" i="8"/>
  <c r="X29" i="8"/>
  <c r="R29" i="8"/>
  <c r="L29" i="8"/>
  <c r="F29" i="8"/>
  <c r="X28" i="8"/>
  <c r="R28" i="8"/>
  <c r="L28" i="8"/>
  <c r="F28" i="8"/>
  <c r="W19" i="8"/>
  <c r="V19" i="8"/>
  <c r="U19" i="8"/>
  <c r="Q19" i="8"/>
  <c r="P19" i="8"/>
  <c r="O19" i="8"/>
  <c r="K19" i="8"/>
  <c r="J19" i="8"/>
  <c r="I19" i="8"/>
  <c r="E19" i="8"/>
  <c r="D19" i="8"/>
  <c r="C19" i="8"/>
  <c r="X18" i="8"/>
  <c r="R18" i="8"/>
  <c r="L18" i="8"/>
  <c r="F18" i="8"/>
  <c r="X17" i="8"/>
  <c r="R17" i="8"/>
  <c r="L17" i="8"/>
  <c r="F17" i="8"/>
  <c r="X16" i="8"/>
  <c r="R16" i="8"/>
  <c r="L16" i="8"/>
  <c r="F16" i="8"/>
  <c r="X12" i="8"/>
  <c r="L12" i="8"/>
  <c r="F12" i="8"/>
  <c r="X11" i="8"/>
  <c r="R11" i="8"/>
  <c r="L11" i="8"/>
  <c r="F11" i="8"/>
  <c r="X10" i="8"/>
  <c r="R10" i="8"/>
  <c r="L10" i="8"/>
  <c r="F10" i="8"/>
  <c r="X9" i="8"/>
  <c r="R9" i="8"/>
  <c r="L9" i="8"/>
  <c r="F9" i="8"/>
  <c r="X8" i="8"/>
  <c r="R8" i="8"/>
  <c r="L8" i="8"/>
  <c r="F8" i="8"/>
  <c r="X7" i="8"/>
  <c r="R7" i="8"/>
  <c r="L7" i="8"/>
  <c r="F7" i="8"/>
  <c r="R28" i="3"/>
  <c r="R29" i="3"/>
  <c r="R30" i="3"/>
  <c r="R31" i="3"/>
  <c r="R32" i="3"/>
  <c r="R36" i="3"/>
  <c r="R37" i="3"/>
  <c r="R38" i="3"/>
  <c r="R39" i="3"/>
  <c r="P40" i="3"/>
  <c r="Q40" i="3"/>
  <c r="F88" i="3"/>
  <c r="F89" i="3"/>
  <c r="F90" i="3"/>
  <c r="F91" i="3"/>
  <c r="F92" i="3"/>
  <c r="F93" i="3"/>
  <c r="F97" i="3"/>
  <c r="F98" i="3"/>
  <c r="F99" i="3"/>
  <c r="D100" i="3"/>
  <c r="E100" i="3"/>
  <c r="L108" i="3"/>
  <c r="L109" i="3"/>
  <c r="L110" i="3"/>
  <c r="L111" i="3"/>
  <c r="L112" i="3"/>
  <c r="L113" i="3"/>
  <c r="L117" i="3"/>
  <c r="L118" i="3"/>
  <c r="L119" i="3"/>
  <c r="J120" i="3"/>
  <c r="K120" i="3"/>
  <c r="X68" i="3"/>
  <c r="X69" i="3"/>
  <c r="X70" i="3"/>
  <c r="X71" i="3"/>
  <c r="X72" i="3"/>
  <c r="X73" i="3"/>
  <c r="X77" i="3"/>
  <c r="X78" i="3"/>
  <c r="X79" i="3"/>
  <c r="V80" i="3"/>
  <c r="W80" i="3"/>
  <c r="F68" i="3"/>
  <c r="F69" i="3"/>
  <c r="F70" i="3"/>
  <c r="F71" i="3"/>
  <c r="F72" i="3"/>
  <c r="F73" i="3"/>
  <c r="F77" i="3"/>
  <c r="F78" i="3"/>
  <c r="F79" i="3"/>
  <c r="D80" i="3"/>
  <c r="E80" i="3"/>
  <c r="F80" i="8" l="1"/>
  <c r="R60" i="8"/>
  <c r="X40" i="8"/>
  <c r="X80" i="8"/>
  <c r="F19" i="8"/>
  <c r="F100" i="8"/>
  <c r="L60" i="8"/>
  <c r="L120" i="8"/>
  <c r="F60" i="8"/>
  <c r="L19" i="8"/>
  <c r="F40" i="8"/>
  <c r="R40" i="8"/>
  <c r="X19" i="8"/>
  <c r="X100" i="8"/>
  <c r="L100" i="8"/>
  <c r="R100" i="8"/>
  <c r="F120" i="8"/>
  <c r="R80" i="8"/>
  <c r="R120" i="8"/>
  <c r="L80" i="8"/>
  <c r="L40" i="8"/>
  <c r="R19" i="8"/>
  <c r="L120" i="3"/>
  <c r="X80" i="3"/>
  <c r="F80" i="3"/>
  <c r="F100" i="3"/>
  <c r="R40" i="3"/>
  <c r="L68" i="3"/>
  <c r="L69" i="3"/>
  <c r="I11" i="1"/>
  <c r="H15" i="2"/>
  <c r="I8" i="1"/>
  <c r="H9" i="1"/>
  <c r="H10" i="1"/>
  <c r="I12" i="1"/>
  <c r="H16" i="2"/>
  <c r="H12" i="2"/>
  <c r="U19" i="3" l="1"/>
  <c r="I80" i="3" l="1"/>
  <c r="L70" i="3"/>
  <c r="L71" i="3"/>
  <c r="L72" i="3"/>
  <c r="L73" i="3"/>
  <c r="L77" i="3"/>
  <c r="L78" i="3"/>
  <c r="L79" i="3"/>
  <c r="L80" i="3"/>
  <c r="C80" i="3"/>
  <c r="J19" i="3"/>
  <c r="K19" i="3"/>
  <c r="I19" i="3"/>
  <c r="L8" i="3"/>
  <c r="L9" i="3"/>
  <c r="L10" i="3"/>
  <c r="L11" i="3"/>
  <c r="L12" i="3"/>
  <c r="L16" i="3"/>
  <c r="L17" i="3"/>
  <c r="L18" i="3"/>
  <c r="L7" i="3"/>
  <c r="R69" i="3"/>
  <c r="R70" i="3"/>
  <c r="R71" i="3"/>
  <c r="R72" i="3"/>
  <c r="R73" i="3"/>
  <c r="R77" i="3"/>
  <c r="R78" i="3"/>
  <c r="R79" i="3"/>
  <c r="R68" i="3"/>
  <c r="O80" i="3"/>
  <c r="C120" i="3"/>
  <c r="F109" i="3"/>
  <c r="F110" i="3"/>
  <c r="F111" i="3"/>
  <c r="F112" i="3"/>
  <c r="F113" i="3"/>
  <c r="F117" i="3"/>
  <c r="F118" i="3"/>
  <c r="F119" i="3"/>
  <c r="F108" i="3"/>
  <c r="U80" i="3"/>
  <c r="P100" i="3"/>
  <c r="Q100" i="3"/>
  <c r="O100" i="3"/>
  <c r="R89" i="3"/>
  <c r="R90" i="3"/>
  <c r="R91" i="3"/>
  <c r="R92" i="3"/>
  <c r="R93" i="3"/>
  <c r="R97" i="3"/>
  <c r="R98" i="3"/>
  <c r="R99" i="3"/>
  <c r="R88" i="3"/>
  <c r="U60" i="3"/>
  <c r="X49" i="3"/>
  <c r="X50" i="3"/>
  <c r="X51" i="3"/>
  <c r="X52" i="3"/>
  <c r="X53" i="3"/>
  <c r="X57" i="3"/>
  <c r="X58" i="3"/>
  <c r="X59" i="3"/>
  <c r="X48" i="3"/>
  <c r="O120" i="3"/>
  <c r="R109" i="3"/>
  <c r="R110" i="3"/>
  <c r="R111" i="3"/>
  <c r="R112" i="3"/>
  <c r="R113" i="3"/>
  <c r="R117" i="3"/>
  <c r="R118" i="3"/>
  <c r="R119" i="3"/>
  <c r="R108" i="3"/>
  <c r="Q120" i="3"/>
  <c r="R57" i="3"/>
  <c r="R58" i="3"/>
  <c r="R59" i="3"/>
  <c r="X89" i="3"/>
  <c r="X90" i="3"/>
  <c r="X91" i="3"/>
  <c r="X92" i="3"/>
  <c r="X93" i="3"/>
  <c r="X97" i="3"/>
  <c r="X98" i="3"/>
  <c r="X99" i="3"/>
  <c r="X88" i="3"/>
  <c r="L89" i="3"/>
  <c r="L90" i="3"/>
  <c r="L91" i="3"/>
  <c r="L92" i="3"/>
  <c r="L93" i="3"/>
  <c r="L97" i="3"/>
  <c r="L98" i="3"/>
  <c r="L99" i="3"/>
  <c r="L88" i="3"/>
  <c r="L57" i="3"/>
  <c r="L58" i="3"/>
  <c r="L59" i="3"/>
  <c r="F49" i="3"/>
  <c r="F50" i="3"/>
  <c r="F51" i="3"/>
  <c r="F52" i="3"/>
  <c r="F53" i="3"/>
  <c r="F57" i="3"/>
  <c r="F58" i="3"/>
  <c r="F59" i="3"/>
  <c r="F48" i="3"/>
  <c r="C60" i="3"/>
  <c r="U40" i="3"/>
  <c r="X29" i="3"/>
  <c r="X30" i="3"/>
  <c r="X31" i="3"/>
  <c r="X32" i="3"/>
  <c r="X36" i="3"/>
  <c r="X37" i="3"/>
  <c r="X38" i="3"/>
  <c r="X39" i="3"/>
  <c r="X28" i="3"/>
  <c r="O40" i="3"/>
  <c r="L29" i="3"/>
  <c r="L30" i="3"/>
  <c r="L31" i="3"/>
  <c r="L32" i="3"/>
  <c r="L37" i="3"/>
  <c r="L38" i="3"/>
  <c r="L39" i="3"/>
  <c r="L28" i="3"/>
  <c r="I40" i="3"/>
  <c r="F29" i="3"/>
  <c r="F30" i="3"/>
  <c r="F31" i="3"/>
  <c r="F32" i="3"/>
  <c r="F33" i="3"/>
  <c r="F37" i="3"/>
  <c r="F38" i="3"/>
  <c r="F39" i="3"/>
  <c r="F28" i="3"/>
  <c r="C40" i="3"/>
  <c r="X16" i="3"/>
  <c r="X17" i="3"/>
  <c r="X18" i="3"/>
  <c r="O19" i="3"/>
  <c r="R8" i="3"/>
  <c r="R9" i="3"/>
  <c r="R10" i="3"/>
  <c r="R11" i="3"/>
  <c r="R16" i="3"/>
  <c r="R17" i="3"/>
  <c r="R18" i="3"/>
  <c r="R7" i="3"/>
  <c r="F8" i="3"/>
  <c r="F9" i="3"/>
  <c r="F10" i="3"/>
  <c r="F11" i="3"/>
  <c r="F12" i="3"/>
  <c r="F16" i="3"/>
  <c r="F17" i="3"/>
  <c r="F18" i="3"/>
  <c r="F7" i="3"/>
  <c r="C19" i="3"/>
  <c r="H58" i="2"/>
  <c r="H54" i="2"/>
  <c r="H53" i="2"/>
  <c r="H55" i="2"/>
  <c r="H48" i="2"/>
  <c r="H50" i="2"/>
  <c r="H51" i="2"/>
  <c r="G60" i="2"/>
  <c r="F60" i="2"/>
  <c r="H59" i="2"/>
  <c r="H57" i="2"/>
  <c r="H56" i="2"/>
  <c r="H52" i="2"/>
  <c r="H49" i="2"/>
  <c r="I45" i="1"/>
  <c r="I46" i="1"/>
  <c r="I47" i="1"/>
  <c r="I48" i="1"/>
  <c r="I49" i="1"/>
  <c r="I50" i="1"/>
  <c r="I51" i="1"/>
  <c r="I52" i="1"/>
  <c r="I53" i="1"/>
  <c r="I54" i="1"/>
  <c r="I55" i="1"/>
  <c r="I44" i="1"/>
  <c r="N16" i="5"/>
  <c r="N17" i="5"/>
  <c r="N18" i="5"/>
  <c r="F120" i="3" l="1"/>
  <c r="R120" i="3"/>
  <c r="R100" i="3"/>
  <c r="L100" i="3"/>
  <c r="R80" i="3"/>
  <c r="F19" i="3"/>
  <c r="F40" i="3"/>
  <c r="X60" i="3"/>
  <c r="F60" i="3"/>
  <c r="X40" i="3"/>
  <c r="L40" i="3"/>
  <c r="R19" i="3"/>
  <c r="L19" i="3"/>
  <c r="X10" i="3"/>
  <c r="X12" i="3"/>
  <c r="N13" i="5"/>
  <c r="N14" i="5"/>
  <c r="N15" i="5"/>
  <c r="I43" i="1"/>
  <c r="I41" i="1"/>
  <c r="I40" i="1"/>
  <c r="I39" i="1"/>
  <c r="I36" i="1" s="1"/>
  <c r="I37" i="1"/>
  <c r="I33" i="1"/>
  <c r="H47" i="2"/>
  <c r="H45" i="2"/>
  <c r="H44" i="2"/>
  <c r="H43" i="2"/>
  <c r="H41" i="2"/>
  <c r="H40" i="2"/>
  <c r="H37" i="2"/>
  <c r="N10" i="5" l="1"/>
  <c r="N11" i="5"/>
  <c r="N12" i="5"/>
  <c r="L51" i="3"/>
  <c r="L52" i="3"/>
  <c r="L53" i="3"/>
  <c r="I21" i="1"/>
  <c r="I25" i="1"/>
  <c r="I27" i="1"/>
  <c r="I24" i="1" s="1"/>
  <c r="I28" i="1"/>
  <c r="I29" i="1"/>
  <c r="I31" i="1"/>
  <c r="H32" i="2"/>
  <c r="H35" i="2"/>
  <c r="H31" i="2"/>
  <c r="H28" i="2"/>
  <c r="H33" i="2"/>
  <c r="H29" i="2"/>
  <c r="H25" i="2" l="1"/>
  <c r="I17" i="1" l="1"/>
  <c r="N20" i="2"/>
  <c r="M20" i="2"/>
  <c r="L20" i="2"/>
  <c r="I13" i="1" l="1"/>
  <c r="M19" i="5" l="1"/>
  <c r="L19" i="5"/>
  <c r="K19" i="5"/>
  <c r="N9" i="5"/>
  <c r="N8" i="5"/>
  <c r="N7" i="5"/>
  <c r="F21" i="5"/>
  <c r="D21" i="5"/>
  <c r="G21" i="5"/>
  <c r="N19" i="5" l="1"/>
  <c r="H21" i="5"/>
  <c r="Q80" i="3"/>
  <c r="H21" i="2"/>
  <c r="H17" i="2"/>
  <c r="F56" i="1" l="1"/>
  <c r="G56" i="1"/>
  <c r="E56" i="1"/>
  <c r="D56" i="1"/>
  <c r="P41" i="1" l="1"/>
  <c r="O41" i="1"/>
  <c r="N41" i="1"/>
  <c r="M41" i="1"/>
  <c r="L41" i="1"/>
  <c r="Q41" i="1"/>
  <c r="O41" i="2" l="1"/>
  <c r="N41" i="2"/>
  <c r="M41" i="2"/>
  <c r="L41" i="2"/>
  <c r="H60" i="2" l="1"/>
  <c r="V120" i="3" l="1"/>
  <c r="P80" i="3"/>
  <c r="K80" i="3"/>
  <c r="J80" i="3"/>
  <c r="E120" i="3"/>
  <c r="D120" i="3"/>
  <c r="W60" i="3"/>
  <c r="V60" i="3"/>
  <c r="P120" i="3"/>
  <c r="I120" i="3"/>
  <c r="Q60" i="3"/>
  <c r="P60" i="3"/>
  <c r="O60" i="3"/>
  <c r="R50" i="3"/>
  <c r="R49" i="3"/>
  <c r="R48" i="3"/>
  <c r="W100" i="3"/>
  <c r="V100" i="3"/>
  <c r="U100" i="3"/>
  <c r="K100" i="3"/>
  <c r="J100" i="3"/>
  <c r="I100" i="3"/>
  <c r="C100" i="3"/>
  <c r="K60" i="3"/>
  <c r="J60" i="3"/>
  <c r="I60" i="3"/>
  <c r="L50" i="3"/>
  <c r="L49" i="3"/>
  <c r="L48" i="3"/>
  <c r="E60" i="3"/>
  <c r="D60" i="3"/>
  <c r="W40" i="3"/>
  <c r="V40" i="3"/>
  <c r="K40" i="3"/>
  <c r="J40" i="3"/>
  <c r="E40" i="3"/>
  <c r="D40" i="3"/>
  <c r="W19" i="3"/>
  <c r="V19" i="3"/>
  <c r="Q19" i="3"/>
  <c r="P19" i="3"/>
  <c r="E19" i="3"/>
  <c r="D19" i="3"/>
  <c r="X9" i="3"/>
  <c r="X8" i="3"/>
  <c r="X7" i="3"/>
  <c r="O20" i="1"/>
  <c r="N20" i="1"/>
  <c r="M20" i="1"/>
  <c r="L20" i="1"/>
  <c r="I9" i="1"/>
  <c r="X19" i="3" l="1"/>
  <c r="I56" i="1"/>
  <c r="H56" i="1"/>
  <c r="P20" i="1"/>
  <c r="X100" i="3"/>
  <c r="R60" i="3"/>
  <c r="L60" i="3"/>
  <c r="Q20" i="1"/>
  <c r="E60" i="2"/>
</calcChain>
</file>

<file path=xl/sharedStrings.xml><?xml version="1.0" encoding="utf-8"?>
<sst xmlns="http://schemas.openxmlformats.org/spreadsheetml/2006/main" count="568" uniqueCount="77">
  <si>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</si>
  <si>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</si>
  <si>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</si>
  <si>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</si>
  <si>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</si>
  <si>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</si>
  <si>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</si>
  <si>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</si>
  <si>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</si>
  <si>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</si>
  <si>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</si>
  <si>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</si>
  <si>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</si>
  <si>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</si>
  <si>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</si>
  <si>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</si>
  <si>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</si>
  <si>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</si>
  <si>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</si>
  <si>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</si>
  <si>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</si>
  <si>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</si>
  <si>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</si>
  <si>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</si>
  <si>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</si>
  <si>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</si>
  <si>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</si>
  <si>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</si>
  <si>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</si>
  <si>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</si>
  <si>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</si>
  <si>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</si>
  <si>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</si>
  <si>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</si>
  <si>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</si>
  <si>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</si>
  <si>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</si>
  <si>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</si>
  <si>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</si>
  <si>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</si>
  <si>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</si>
  <si>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</si>
  <si>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</si>
  <si>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</si>
  <si>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</si>
  <si>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</si>
  <si>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</si>
  <si>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</si>
  <si>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</si>
  <si>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</si>
  <si>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</si>
  <si>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</si>
  <si>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</si>
  <si>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</si>
  <si>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</si>
  <si>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</si>
  <si>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</si>
  <si>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</si>
  <si>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</si>
  <si>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</si>
  <si>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</si>
  <si>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OFICINA DE RENTESEG</t>
  </si>
  <si>
    <t xml:space="preserve">OFICINA DE RENTESEG </t>
  </si>
  <si>
    <t>(*) convenio de pago con el propietario por S/. 400.00 soles mensuales</t>
  </si>
  <si>
    <t>PROMEDIO</t>
  </si>
  <si>
    <t>Pueblo Libre</t>
  </si>
  <si>
    <t>Pueblo libre</t>
  </si>
  <si>
    <t>SEDE Peblo libre Suministro Nº</t>
  </si>
  <si>
    <t>CONSUMO DE AGUA POTABLE - 2022</t>
  </si>
  <si>
    <t>CONSUMO DE AGUA PARQUE NORTE - 2022</t>
  </si>
  <si>
    <t>CONSUMO DE ENERGIA ELECTRICA - 2022</t>
  </si>
  <si>
    <t>(*)Hay un convenio con el propietario por S/15,00 mensuales</t>
  </si>
  <si>
    <t>Sede Ancash</t>
  </si>
  <si>
    <r>
      <t>Indice de consumo de agua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 número de personas)</t>
    </r>
  </si>
  <si>
    <t>CONSUMO DE AGUA LA PROSA - 2022</t>
  </si>
  <si>
    <r>
      <t xml:space="preserve">SEDE PARQUE NORTE Sumistro Nº </t>
    </r>
    <r>
      <rPr>
        <b/>
        <sz val="11"/>
        <color rgb="FFFF0000"/>
        <rFont val="Arial"/>
        <family val="2"/>
      </rPr>
      <t>404026</t>
    </r>
  </si>
  <si>
    <t>(*) Paga 65% del 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</si>
</sst>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S/&quot;\ * #,##0.00_ ;_ &quot;S/&quot;\ * \-#,##0.00_ ;_ &quot;S/&quot;\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0" fillId="0" borderId="0" applyFont="0" applyFill="0" applyBorder="0" applyAlignment="0" applyProtection="0"/>
  </cellStyleXfs>
  <cellXfs count="351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7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/>
    <xf numFmtId="0" fontId="7" fillId="2" borderId="21" xfId="0" applyFont="1" applyFill="1" applyBorder="1" applyAlignment="1">
      <alignment horizontal="center" vertical="center" wrapText="1"/>
    </xf>
    <xf numFmtId="17" fontId="7" fillId="2" borderId="43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4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47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3" fontId="3" fillId="0" borderId="6" xfId="1" applyNumberFormat="1" applyFont="1" applyFill="1" applyBorder="1" applyAlignment="1">
      <alignment horizontal="center"/>
    </xf>
    <xf numFmtId="4" fontId="3" fillId="0" borderId="37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48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6" fillId="0" borderId="4" xfId="0" applyNumberFormat="1" applyFont="1" applyFill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38" xfId="0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7" fillId="2" borderId="3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0" fontId="0" fillId="0" borderId="0" xfId="0" applyAlignment="1">
      <alignment horizontal="center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" fontId="5" fillId="2" borderId="55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7" fillId="0" borderId="22" xfId="1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  <xf numFmtId="4" fontId="6" fillId="0" borderId="22" xfId="0" applyNumberFormat="1" applyFont="1" applyFill="1" applyBorder="1"/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19" fillId="0" borderId="4" xfId="0" applyNumberFormat="1" applyFont="1" applyBorder="1"/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 wrapText="1"/>
    </xf>
    <xf numFmtId="2" fontId="19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4" xfId="1" applyNumberFormat="1" applyFont="1" applyFill="1" applyBorder="1" applyAlignment="1">
      <alignment horizontal="center"/>
    </xf>
    <xf numFmtId="4" fontId="19" fillId="0" borderId="22" xfId="0" applyNumberFormat="1" applyFont="1" applyFill="1" applyBorder="1" applyAlignment="1">
      <alignment horizontal="center"/>
    </xf>
    <xf numFmtId="4" fontId="19" fillId="0" borderId="4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5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/>
    </xf>
    <xf numFmtId="0" fontId="1" fillId="0" borderId="53" xfId="0" applyFont="1" applyFill="1" applyBorder="1"/>
    <xf numFmtId="0" fontId="1" fillId="0" borderId="45" xfId="0" applyFont="1" applyFill="1" applyBorder="1"/>
    <xf numFmtId="2" fontId="1" fillId="0" borderId="53" xfId="0" applyNumberFormat="1" applyFont="1" applyFill="1" applyBorder="1" applyAlignment="1">
      <alignment horizontal="center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22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5" fillId="2" borderId="19" xfId="1" applyNumberFormat="1" applyFont="1" applyFill="1" applyBorder="1" applyAlignment="1">
      <alignment horizontal="center"/>
    </xf>
    <xf numFmtId="17" fontId="7" fillId="2" borderId="42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7" fillId="0" borderId="2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/>
    </xf>
    <xf numFmtId="4" fontId="7" fillId="0" borderId="29" xfId="1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0" fontId="9" fillId="2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5" fillId="2" borderId="5" xfId="1" applyNumberFormat="1" applyFont="1" applyFill="1" applyBorder="1" applyAlignment="1">
      <alignment horizontal="center"/>
    </xf>
    <xf numFmtId="17" fontId="7" fillId="2" borderId="57" xfId="0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6" fillId="2" borderId="0" xfId="0" applyFont="1" applyFill="1" applyAlignment="1">
      <alignment horizontal="left"/>
    </xf>
    <xf numFmtId="4" fontId="7" fillId="2" borderId="58" xfId="0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4" fontId="7" fillId="0" borderId="9" xfId="1" applyNumberFormat="1" applyFont="1" applyFill="1" applyBorder="1" applyAlignment="1">
      <alignment horizontal="center"/>
    </xf>
    <xf numFmtId="2" fontId="0" fillId="0" borderId="22" xfId="2" applyNumberFormat="1" applyFont="1" applyBorder="1" applyAlignment="1">
      <alignment horizontal="center"/>
    </xf>
    <xf numFmtId="4" fontId="7" fillId="2" borderId="21" xfId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47" xfId="0" applyFont="1" applyFill="1" applyBorder="1"/>
    <xf numFmtId="0" fontId="1" fillId="0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42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17" fontId="7" fillId="0" borderId="34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7" fillId="0" borderId="10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2" borderId="46" xfId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89"/>
  <sheetViews>
    <sheetView topLeftCell="A37" zoomScale="90" zoomScaleNormal="90" workbookViewId="0">
      <selection activeCell="T24" sqref="T24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0" max="10" width="9.7109375" customWidth="1"/>
    <col min="12" max="12" width="13.28515625" customWidth="1"/>
    <col min="13" max="13" width="11.42578125" style="115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273" t="s">
        <v>70</v>
      </c>
      <c r="C2" s="274"/>
      <c r="D2" s="274"/>
      <c r="E2" s="274"/>
      <c r="F2" s="274"/>
      <c r="G2" s="274"/>
      <c r="H2" s="274"/>
      <c r="I2" s="275"/>
      <c r="K2" s="249" t="s">
        <v>70</v>
      </c>
      <c r="L2" s="250"/>
      <c r="M2" s="250"/>
      <c r="N2" s="250"/>
      <c r="O2" s="250"/>
      <c r="P2" s="250"/>
      <c r="Q2" s="251"/>
    </row>
    <row r="3" spans="2:17" ht="15.75" thickBot="1" x14ac:dyDescent="0.3">
      <c r="K3" s="252" t="s">
        <v>60</v>
      </c>
      <c r="L3" s="253"/>
      <c r="M3" s="253"/>
      <c r="N3" s="253"/>
      <c r="O3" s="253"/>
      <c r="P3" s="253"/>
      <c r="Q3" s="254"/>
    </row>
    <row r="4" spans="2:17" ht="16.5" customHeight="1" x14ac:dyDescent="0.25">
      <c r="B4" s="276" t="s">
        <v>0</v>
      </c>
      <c r="C4" s="277" t="s">
        <v>1</v>
      </c>
      <c r="D4" s="278" t="s">
        <v>2</v>
      </c>
      <c r="E4" s="279" t="s">
        <v>3</v>
      </c>
      <c r="F4" s="280" t="s">
        <v>4</v>
      </c>
      <c r="G4" s="281"/>
      <c r="H4" s="282"/>
      <c r="I4" s="286" t="s">
        <v>5</v>
      </c>
      <c r="J4" s="1"/>
      <c r="K4" s="255" t="s">
        <v>1</v>
      </c>
      <c r="L4" s="258" t="s">
        <v>2</v>
      </c>
      <c r="M4" s="263" t="s">
        <v>3</v>
      </c>
      <c r="N4" s="267" t="s">
        <v>14</v>
      </c>
      <c r="O4" s="268"/>
      <c r="P4" s="269"/>
      <c r="Q4" s="263" t="s">
        <v>5</v>
      </c>
    </row>
    <row r="5" spans="2:17" ht="9" customHeight="1" thickBot="1" x14ac:dyDescent="0.3">
      <c r="B5" s="276"/>
      <c r="C5" s="277"/>
      <c r="D5" s="278"/>
      <c r="E5" s="279"/>
      <c r="F5" s="283"/>
      <c r="G5" s="284"/>
      <c r="H5" s="285"/>
      <c r="I5" s="286"/>
      <c r="J5" s="1"/>
      <c r="K5" s="256"/>
      <c r="L5" s="259"/>
      <c r="M5" s="264"/>
      <c r="N5" s="270"/>
      <c r="O5" s="271"/>
      <c r="P5" s="272"/>
      <c r="Q5" s="264"/>
    </row>
    <row r="6" spans="2:17" x14ac:dyDescent="0.25">
      <c r="B6" s="276"/>
      <c r="C6" s="277"/>
      <c r="D6" s="278"/>
      <c r="E6" s="279"/>
      <c r="F6" s="286" t="s">
        <v>6</v>
      </c>
      <c r="G6" s="286" t="s">
        <v>7</v>
      </c>
      <c r="H6" s="286" t="s">
        <v>8</v>
      </c>
      <c r="I6" s="286"/>
      <c r="J6" s="1"/>
      <c r="K6" s="256"/>
      <c r="L6" s="259"/>
      <c r="M6" s="264"/>
      <c r="N6" s="266" t="s">
        <v>15</v>
      </c>
      <c r="O6" s="261" t="s">
        <v>16</v>
      </c>
      <c r="P6" s="261" t="s">
        <v>17</v>
      </c>
      <c r="Q6" s="264"/>
    </row>
    <row r="7" spans="2:17" ht="16.5" customHeight="1" thickBot="1" x14ac:dyDescent="0.3">
      <c r="B7" s="276"/>
      <c r="C7" s="277"/>
      <c r="D7" s="278"/>
      <c r="E7" s="279"/>
      <c r="F7" s="286"/>
      <c r="G7" s="286"/>
      <c r="H7" s="286"/>
      <c r="I7" s="286"/>
      <c r="J7" s="1"/>
      <c r="K7" s="257"/>
      <c r="L7" s="260"/>
      <c r="M7" s="265"/>
      <c r="N7" s="262"/>
      <c r="O7" s="262"/>
      <c r="P7" s="262"/>
      <c r="Q7" s="265"/>
    </row>
    <row r="8" spans="2:17" ht="15.75" thickBot="1" x14ac:dyDescent="0.3">
      <c r="B8" s="2" t="s">
        <v>9</v>
      </c>
      <c r="C8" s="246">
        <v>44562</v>
      </c>
      <c r="D8" s="3">
        <v>1</v>
      </c>
      <c r="E8" s="4">
        <v>364.68</v>
      </c>
      <c r="F8" s="5">
        <v>87406</v>
      </c>
      <c r="G8" s="6">
        <v>86959</v>
      </c>
      <c r="H8" s="7">
        <v>447</v>
      </c>
      <c r="I8" s="8">
        <f t="shared" ref="I8:I31" si="0">+H8/D8</f>
        <v>447</v>
      </c>
      <c r="J8" s="1"/>
      <c r="K8" s="19">
        <v>44562</v>
      </c>
      <c r="L8" s="98">
        <v>99</v>
      </c>
      <c r="M8" s="140">
        <v>25351.42</v>
      </c>
      <c r="N8" s="113">
        <v>5402.26</v>
      </c>
      <c r="O8" s="113">
        <v>24616.23</v>
      </c>
      <c r="P8" s="114">
        <v>30018.49</v>
      </c>
      <c r="Q8" s="138">
        <f>+P8/L8</f>
        <v>303.21707070707072</v>
      </c>
    </row>
    <row r="9" spans="2:17" ht="19.5" customHeight="1" thickBot="1" x14ac:dyDescent="0.3">
      <c r="B9" s="9" t="s">
        <v>66</v>
      </c>
      <c r="C9" s="247"/>
      <c r="D9" s="3">
        <v>2</v>
      </c>
      <c r="E9" s="4">
        <v>128</v>
      </c>
      <c r="F9" s="6">
        <v>840</v>
      </c>
      <c r="G9" s="6">
        <v>610</v>
      </c>
      <c r="H9" s="7">
        <f t="shared" ref="H9:H10" si="1">+F9-G9</f>
        <v>230</v>
      </c>
      <c r="I9" s="8">
        <f t="shared" si="0"/>
        <v>115</v>
      </c>
      <c r="J9" s="10"/>
      <c r="K9" s="19">
        <v>44593</v>
      </c>
      <c r="L9" s="60">
        <v>99</v>
      </c>
      <c r="M9" s="141">
        <v>27302.080000000002</v>
      </c>
      <c r="N9" s="20">
        <v>5450.61</v>
      </c>
      <c r="O9" s="20">
        <v>24836.43</v>
      </c>
      <c r="P9" s="21">
        <v>30287.040000000001</v>
      </c>
      <c r="Q9" s="138">
        <f t="shared" ref="Q9:Q19" si="2">+P9/L9</f>
        <v>305.92969696969698</v>
      </c>
    </row>
    <row r="10" spans="2:17" ht="15.75" thickBot="1" x14ac:dyDescent="0.3">
      <c r="B10" s="9" t="s">
        <v>11</v>
      </c>
      <c r="C10" s="247"/>
      <c r="D10" s="105">
        <v>0</v>
      </c>
      <c r="E10" s="11">
        <v>0</v>
      </c>
      <c r="F10" s="12">
        <v>0</v>
      </c>
      <c r="G10" s="12">
        <v>0</v>
      </c>
      <c r="H10" s="7">
        <f t="shared" si="1"/>
        <v>0</v>
      </c>
      <c r="I10" s="8">
        <v>0</v>
      </c>
      <c r="J10" s="1"/>
      <c r="K10" s="19">
        <v>44621</v>
      </c>
      <c r="L10" s="60">
        <v>99</v>
      </c>
      <c r="M10" s="142">
        <v>29858.66</v>
      </c>
      <c r="N10" s="20">
        <v>5498.34</v>
      </c>
      <c r="O10" s="20">
        <v>25054.73</v>
      </c>
      <c r="P10" s="97">
        <v>30553.07</v>
      </c>
      <c r="Q10" s="138">
        <f t="shared" si="2"/>
        <v>308.61686868686866</v>
      </c>
    </row>
    <row r="11" spans="2:17" ht="15.75" thickBot="1" x14ac:dyDescent="0.3">
      <c r="B11" s="9" t="s">
        <v>12</v>
      </c>
      <c r="C11" s="248"/>
      <c r="D11" s="3">
        <v>3</v>
      </c>
      <c r="E11" s="4">
        <v>283.64</v>
      </c>
      <c r="F11" s="6">
        <v>2856</v>
      </c>
      <c r="G11" s="6">
        <v>2515</v>
      </c>
      <c r="H11" s="7">
        <v>341</v>
      </c>
      <c r="I11" s="8">
        <f t="shared" si="0"/>
        <v>113.66666666666667</v>
      </c>
      <c r="J11" s="1"/>
      <c r="K11" s="19">
        <v>44652</v>
      </c>
      <c r="L11" s="60">
        <v>99</v>
      </c>
      <c r="M11" s="143">
        <v>28928.560000000001</v>
      </c>
      <c r="N11" s="20">
        <v>5543.67</v>
      </c>
      <c r="O11" s="20">
        <v>25282.02</v>
      </c>
      <c r="P11" s="97">
        <v>30825.69</v>
      </c>
      <c r="Q11" s="138">
        <f t="shared" si="2"/>
        <v>311.37060606060606</v>
      </c>
    </row>
    <row r="12" spans="2:17" ht="15.75" thickBot="1" x14ac:dyDescent="0.3">
      <c r="B12" s="2" t="s">
        <v>9</v>
      </c>
      <c r="C12" s="246">
        <v>44593</v>
      </c>
      <c r="D12" s="3">
        <v>1</v>
      </c>
      <c r="E12" s="4">
        <v>330.36</v>
      </c>
      <c r="F12" s="5">
        <v>87804</v>
      </c>
      <c r="G12" s="216">
        <v>87406</v>
      </c>
      <c r="H12" s="7">
        <v>398</v>
      </c>
      <c r="I12" s="8">
        <f t="shared" si="0"/>
        <v>398</v>
      </c>
      <c r="J12" s="10"/>
      <c r="K12" s="19">
        <v>44682</v>
      </c>
      <c r="L12" s="60">
        <v>99</v>
      </c>
      <c r="M12" s="143">
        <v>29561.33</v>
      </c>
      <c r="N12" s="20">
        <v>5594.34</v>
      </c>
      <c r="O12" s="20">
        <v>25505.62</v>
      </c>
      <c r="P12" s="97">
        <v>31099.96</v>
      </c>
      <c r="Q12" s="138">
        <f t="shared" si="2"/>
        <v>314.14101010101007</v>
      </c>
    </row>
    <row r="13" spans="2:17" ht="15.75" thickBot="1" x14ac:dyDescent="0.3">
      <c r="B13" s="9" t="s">
        <v>66</v>
      </c>
      <c r="C13" s="247"/>
      <c r="D13" s="3">
        <v>2</v>
      </c>
      <c r="E13" s="4">
        <v>128</v>
      </c>
      <c r="F13" s="6">
        <v>840</v>
      </c>
      <c r="G13" s="6">
        <v>610</v>
      </c>
      <c r="H13" s="7">
        <f t="shared" ref="H13" si="3">+F13-G13</f>
        <v>230</v>
      </c>
      <c r="I13" s="8">
        <f t="shared" si="0"/>
        <v>115</v>
      </c>
      <c r="J13" s="1"/>
      <c r="K13" s="19">
        <v>44713</v>
      </c>
      <c r="L13" s="60">
        <v>99</v>
      </c>
      <c r="M13" s="143">
        <v>28564.33</v>
      </c>
      <c r="N13" s="20">
        <v>5593.34</v>
      </c>
      <c r="O13" s="20">
        <v>25504.02</v>
      </c>
      <c r="P13" s="97">
        <v>31099</v>
      </c>
      <c r="Q13" s="138">
        <f t="shared" si="2"/>
        <v>314.13131313131311</v>
      </c>
    </row>
    <row r="14" spans="2:17" ht="15.75" thickBot="1" x14ac:dyDescent="0.3">
      <c r="B14" s="9" t="s">
        <v>11</v>
      </c>
      <c r="C14" s="247"/>
      <c r="D14" s="105">
        <v>0</v>
      </c>
      <c r="E14" s="4">
        <v>0</v>
      </c>
      <c r="F14" s="6">
        <v>0</v>
      </c>
      <c r="G14" s="6">
        <v>0</v>
      </c>
      <c r="H14" s="7">
        <v>0</v>
      </c>
      <c r="I14" s="8">
        <v>0</v>
      </c>
      <c r="J14" s="10"/>
      <c r="K14" s="19">
        <v>44743</v>
      </c>
      <c r="L14" s="60">
        <v>99</v>
      </c>
      <c r="M14" s="141">
        <v>27302.080000000002</v>
      </c>
      <c r="N14" s="20">
        <v>5450.61</v>
      </c>
      <c r="O14" s="20">
        <v>24836.43</v>
      </c>
      <c r="P14" s="21">
        <v>30287.040000000001</v>
      </c>
      <c r="Q14" s="138">
        <f t="shared" si="2"/>
        <v>305.92969696969698</v>
      </c>
    </row>
    <row r="15" spans="2:17" ht="15.75" thickBot="1" x14ac:dyDescent="0.3">
      <c r="B15" s="9" t="s">
        <v>12</v>
      </c>
      <c r="C15" s="248"/>
      <c r="D15" s="3">
        <v>3</v>
      </c>
      <c r="E15" s="4">
        <v>298</v>
      </c>
      <c r="F15" s="6">
        <v>3208</v>
      </c>
      <c r="G15" s="6">
        <v>2856</v>
      </c>
      <c r="H15" s="7">
        <v>352</v>
      </c>
      <c r="I15" s="8">
        <f>+H15/D15</f>
        <v>117.33333333333333</v>
      </c>
      <c r="J15" s="13"/>
      <c r="K15" s="19">
        <v>44774</v>
      </c>
      <c r="L15" s="60">
        <v>99</v>
      </c>
      <c r="M15" s="142">
        <v>29858.66</v>
      </c>
      <c r="N15" s="20">
        <v>5498.34</v>
      </c>
      <c r="O15" s="20">
        <v>25054.73</v>
      </c>
      <c r="P15" s="97">
        <v>30553.07</v>
      </c>
      <c r="Q15" s="138">
        <f t="shared" si="2"/>
        <v>308.61686868686866</v>
      </c>
    </row>
    <row r="16" spans="2:17" ht="15.75" thickBot="1" x14ac:dyDescent="0.3">
      <c r="B16" s="2" t="s">
        <v>9</v>
      </c>
      <c r="C16" s="246">
        <v>44621</v>
      </c>
      <c r="D16" s="3">
        <v>1</v>
      </c>
      <c r="E16" s="4">
        <v>309.25</v>
      </c>
      <c r="F16" s="6">
        <v>88176</v>
      </c>
      <c r="G16" s="6">
        <v>87804</v>
      </c>
      <c r="H16" s="7">
        <v>372</v>
      </c>
      <c r="I16" s="8">
        <f>+H16/D16</f>
        <v>372</v>
      </c>
      <c r="J16" s="1"/>
      <c r="K16" s="19">
        <v>44805</v>
      </c>
      <c r="L16" s="60">
        <v>99</v>
      </c>
      <c r="M16" s="143">
        <v>28928.560000000001</v>
      </c>
      <c r="N16" s="20">
        <v>5543.67</v>
      </c>
      <c r="O16" s="20">
        <v>25282.02</v>
      </c>
      <c r="P16" s="97">
        <v>30825.69</v>
      </c>
      <c r="Q16" s="138">
        <f t="shared" si="2"/>
        <v>311.37060606060606</v>
      </c>
    </row>
    <row r="17" spans="2:17" ht="15.75" thickBot="1" x14ac:dyDescent="0.3">
      <c r="B17" s="9" t="s">
        <v>66</v>
      </c>
      <c r="C17" s="247"/>
      <c r="D17" s="3">
        <v>2</v>
      </c>
      <c r="E17" s="4">
        <v>128</v>
      </c>
      <c r="F17" s="6">
        <v>840</v>
      </c>
      <c r="G17" s="6">
        <v>610</v>
      </c>
      <c r="H17" s="7">
        <f t="shared" ref="H17:H18" si="4">+F17-G17</f>
        <v>230</v>
      </c>
      <c r="I17" s="8">
        <f t="shared" si="0"/>
        <v>115</v>
      </c>
      <c r="J17" s="10"/>
      <c r="K17" s="19">
        <v>44835</v>
      </c>
      <c r="L17" s="60"/>
      <c r="M17" s="157"/>
      <c r="N17" s="20"/>
      <c r="O17" s="20"/>
      <c r="P17" s="21"/>
      <c r="Q17" s="138" t="e">
        <f t="shared" si="2"/>
        <v>#DIV/0!</v>
      </c>
    </row>
    <row r="18" spans="2:17" ht="15.75" thickBot="1" x14ac:dyDescent="0.3">
      <c r="B18" s="9" t="s">
        <v>11</v>
      </c>
      <c r="C18" s="247"/>
      <c r="D18" s="105">
        <v>0</v>
      </c>
      <c r="E18" s="11">
        <v>0</v>
      </c>
      <c r="F18" s="12">
        <v>0</v>
      </c>
      <c r="G18" s="12">
        <v>0</v>
      </c>
      <c r="H18" s="7">
        <f t="shared" si="4"/>
        <v>0</v>
      </c>
      <c r="I18" s="8">
        <v>0</v>
      </c>
      <c r="J18" s="1"/>
      <c r="K18" s="19">
        <v>44866</v>
      </c>
      <c r="L18" s="60"/>
      <c r="M18" s="157"/>
      <c r="N18" s="20"/>
      <c r="O18" s="20"/>
      <c r="P18" s="21"/>
      <c r="Q18" s="138" t="e">
        <f t="shared" si="2"/>
        <v>#DIV/0!</v>
      </c>
    </row>
    <row r="19" spans="2:17" ht="15.75" thickBot="1" x14ac:dyDescent="0.3">
      <c r="B19" s="9" t="s">
        <v>12</v>
      </c>
      <c r="C19" s="248"/>
      <c r="D19" s="3">
        <v>3</v>
      </c>
      <c r="E19" s="4">
        <v>298</v>
      </c>
      <c r="F19" s="6">
        <v>3208</v>
      </c>
      <c r="G19" s="6">
        <v>2856</v>
      </c>
      <c r="H19" s="7">
        <v>352</v>
      </c>
      <c r="I19" s="8">
        <f>+H19/D19</f>
        <v>117.33333333333333</v>
      </c>
      <c r="J19" s="10"/>
      <c r="K19" s="19">
        <v>44896</v>
      </c>
      <c r="L19" s="60"/>
      <c r="M19" s="164"/>
      <c r="N19" s="132"/>
      <c r="O19" s="132"/>
      <c r="P19" s="37"/>
      <c r="Q19" s="138" t="e">
        <f t="shared" si="2"/>
        <v>#DIV/0!</v>
      </c>
    </row>
    <row r="20" spans="2:17" ht="15.75" thickBot="1" x14ac:dyDescent="0.3">
      <c r="B20" s="2" t="s">
        <v>9</v>
      </c>
      <c r="C20" s="246">
        <v>44652</v>
      </c>
      <c r="D20" s="3">
        <v>1</v>
      </c>
      <c r="E20" s="4">
        <v>309.25</v>
      </c>
      <c r="F20" s="6">
        <v>88176</v>
      </c>
      <c r="G20" s="6">
        <v>87804</v>
      </c>
      <c r="H20" s="7">
        <v>372</v>
      </c>
      <c r="I20" s="8">
        <v>0</v>
      </c>
      <c r="J20" s="1"/>
      <c r="K20" s="24" t="s">
        <v>18</v>
      </c>
      <c r="L20" s="106">
        <f t="shared" ref="L20:Q20" si="5">AVERAGE(L8:L19)</f>
        <v>99</v>
      </c>
      <c r="M20" s="25">
        <f t="shared" si="5"/>
        <v>28406.186666666668</v>
      </c>
      <c r="N20" s="25">
        <f>AVERAGE(N8:N19)</f>
        <v>5508.3533333333326</v>
      </c>
      <c r="O20" s="25">
        <f>AVERAGE(O8:O19)</f>
        <v>25108.025555555552</v>
      </c>
      <c r="P20" s="25">
        <f>AVERAGE(P8:P19)</f>
        <v>30616.56111111111</v>
      </c>
      <c r="Q20" s="26" t="e">
        <f t="shared" si="5"/>
        <v>#DIV/0!</v>
      </c>
    </row>
    <row r="21" spans="2:17" x14ac:dyDescent="0.25">
      <c r="B21" s="9" t="s">
        <v>66</v>
      </c>
      <c r="C21" s="247"/>
      <c r="D21" s="3">
        <v>2</v>
      </c>
      <c r="E21" s="4">
        <v>382.5</v>
      </c>
      <c r="F21" s="6">
        <v>44105</v>
      </c>
      <c r="G21" s="6">
        <v>43646</v>
      </c>
      <c r="H21" s="7">
        <f t="shared" ref="H21:H22" si="6">+F21-G21</f>
        <v>459</v>
      </c>
      <c r="I21" s="8">
        <f t="shared" si="0"/>
        <v>229.5</v>
      </c>
      <c r="J21" s="1"/>
      <c r="L21" s="107"/>
    </row>
    <row r="22" spans="2:17" ht="15.75" thickBot="1" x14ac:dyDescent="0.3">
      <c r="B22" s="9" t="s">
        <v>11</v>
      </c>
      <c r="C22" s="247"/>
      <c r="D22" s="105">
        <v>0</v>
      </c>
      <c r="E22" s="11">
        <v>0</v>
      </c>
      <c r="F22" s="12">
        <v>0</v>
      </c>
      <c r="G22" s="12">
        <v>0</v>
      </c>
      <c r="H22" s="7">
        <f t="shared" si="6"/>
        <v>0</v>
      </c>
      <c r="I22" s="8">
        <v>0</v>
      </c>
      <c r="J22" s="10"/>
    </row>
    <row r="23" spans="2:17" ht="16.5" thickBot="1" x14ac:dyDescent="0.3">
      <c r="B23" s="9" t="s">
        <v>12</v>
      </c>
      <c r="C23" s="248"/>
      <c r="D23" s="3">
        <v>3</v>
      </c>
      <c r="E23" s="4">
        <v>298</v>
      </c>
      <c r="F23" s="6">
        <v>3208</v>
      </c>
      <c r="G23" s="6">
        <v>2856</v>
      </c>
      <c r="H23" s="7">
        <v>352</v>
      </c>
      <c r="I23" s="8">
        <v>0</v>
      </c>
      <c r="J23" s="1"/>
      <c r="K23" s="249" t="s">
        <v>70</v>
      </c>
      <c r="L23" s="250"/>
      <c r="M23" s="250"/>
      <c r="N23" s="250"/>
      <c r="O23" s="250"/>
      <c r="P23" s="250"/>
      <c r="Q23" s="251"/>
    </row>
    <row r="24" spans="2:17" ht="15.75" thickBot="1" x14ac:dyDescent="0.3">
      <c r="B24" s="2" t="s">
        <v>9</v>
      </c>
      <c r="C24" s="246">
        <v>44682</v>
      </c>
      <c r="D24" s="3">
        <v>1</v>
      </c>
      <c r="E24" s="4">
        <v>309.25</v>
      </c>
      <c r="F24" s="6">
        <v>88176</v>
      </c>
      <c r="G24" s="6">
        <v>87804</v>
      </c>
      <c r="H24" s="7">
        <v>372</v>
      </c>
      <c r="I24" s="8">
        <f>I27</f>
        <v>117.33333333333333</v>
      </c>
      <c r="J24" s="10"/>
      <c r="K24" s="252" t="s">
        <v>75</v>
      </c>
      <c r="L24" s="253"/>
      <c r="M24" s="253"/>
      <c r="N24" s="253"/>
      <c r="O24" s="253"/>
      <c r="P24" s="253"/>
      <c r="Q24" s="254"/>
    </row>
    <row r="25" spans="2:17" x14ac:dyDescent="0.25">
      <c r="B25" s="9" t="s">
        <v>66</v>
      </c>
      <c r="C25" s="247"/>
      <c r="D25" s="3">
        <v>2</v>
      </c>
      <c r="E25" s="4">
        <v>382.5</v>
      </c>
      <c r="F25" s="6">
        <v>44105</v>
      </c>
      <c r="G25" s="6">
        <v>43646</v>
      </c>
      <c r="H25" s="7">
        <f t="shared" ref="H25:H26" si="7">+F25-G25</f>
        <v>459</v>
      </c>
      <c r="I25" s="8">
        <f t="shared" si="0"/>
        <v>229.5</v>
      </c>
      <c r="J25" s="1"/>
      <c r="K25" s="255" t="s">
        <v>1</v>
      </c>
      <c r="L25" s="258" t="s">
        <v>2</v>
      </c>
      <c r="M25" s="288" t="s">
        <v>3</v>
      </c>
      <c r="N25" s="267" t="s">
        <v>14</v>
      </c>
      <c r="O25" s="268"/>
      <c r="P25" s="269"/>
      <c r="Q25" s="263" t="s">
        <v>5</v>
      </c>
    </row>
    <row r="26" spans="2:17" ht="15.75" thickBot="1" x14ac:dyDescent="0.3">
      <c r="B26" s="9" t="s">
        <v>11</v>
      </c>
      <c r="C26" s="247"/>
      <c r="D26" s="105">
        <v>0</v>
      </c>
      <c r="E26" s="11">
        <v>0</v>
      </c>
      <c r="F26" s="12">
        <v>0</v>
      </c>
      <c r="G26" s="12">
        <v>0</v>
      </c>
      <c r="H26" s="7">
        <f t="shared" si="7"/>
        <v>0</v>
      </c>
      <c r="I26" s="8">
        <v>0</v>
      </c>
      <c r="J26" s="14"/>
      <c r="K26" s="256"/>
      <c r="L26" s="259"/>
      <c r="M26" s="289"/>
      <c r="N26" s="270"/>
      <c r="O26" s="271"/>
      <c r="P26" s="272"/>
      <c r="Q26" s="264"/>
    </row>
    <row r="27" spans="2:17" x14ac:dyDescent="0.25">
      <c r="B27" s="9" t="s">
        <v>12</v>
      </c>
      <c r="C27" s="248"/>
      <c r="D27" s="3">
        <v>3</v>
      </c>
      <c r="E27" s="4">
        <v>298</v>
      </c>
      <c r="F27" s="6">
        <v>3208</v>
      </c>
      <c r="G27" s="6">
        <v>2856</v>
      </c>
      <c r="H27" s="7">
        <v>352</v>
      </c>
      <c r="I27" s="8">
        <f t="shared" si="0"/>
        <v>117.33333333333333</v>
      </c>
      <c r="J27" s="10"/>
      <c r="K27" s="256"/>
      <c r="L27" s="259"/>
      <c r="M27" s="289"/>
      <c r="N27" s="266" t="s">
        <v>15</v>
      </c>
      <c r="O27" s="261" t="s">
        <v>16</v>
      </c>
      <c r="P27" s="261" t="s">
        <v>17</v>
      </c>
      <c r="Q27" s="264"/>
    </row>
    <row r="28" spans="2:17" ht="15.75" thickBot="1" x14ac:dyDescent="0.3">
      <c r="B28" s="2" t="s">
        <v>9</v>
      </c>
      <c r="C28" s="246">
        <v>44713</v>
      </c>
      <c r="D28" s="3">
        <v>1</v>
      </c>
      <c r="E28" s="4">
        <v>309.25</v>
      </c>
      <c r="F28" s="6">
        <v>88176</v>
      </c>
      <c r="G28" s="6">
        <v>87804</v>
      </c>
      <c r="H28" s="7">
        <v>372</v>
      </c>
      <c r="I28" s="8">
        <f t="shared" si="0"/>
        <v>372</v>
      </c>
      <c r="J28" s="1"/>
      <c r="K28" s="257"/>
      <c r="L28" s="260"/>
      <c r="M28" s="290"/>
      <c r="N28" s="262"/>
      <c r="O28" s="262"/>
      <c r="P28" s="262"/>
      <c r="Q28" s="265"/>
    </row>
    <row r="29" spans="2:17" ht="15.75" thickBot="1" x14ac:dyDescent="0.3">
      <c r="B29" s="9" t="s">
        <v>66</v>
      </c>
      <c r="C29" s="247"/>
      <c r="D29" s="3">
        <v>2</v>
      </c>
      <c r="E29" s="4">
        <v>382.5</v>
      </c>
      <c r="F29" s="6">
        <v>44105</v>
      </c>
      <c r="G29" s="6">
        <v>43646</v>
      </c>
      <c r="H29" s="7">
        <f t="shared" ref="H29:H30" si="8">+F29-G29</f>
        <v>459</v>
      </c>
      <c r="I29" s="8">
        <f t="shared" si="0"/>
        <v>229.5</v>
      </c>
      <c r="J29" s="10"/>
      <c r="K29" s="19">
        <v>44562</v>
      </c>
      <c r="L29" s="108">
        <v>67</v>
      </c>
      <c r="M29" s="158">
        <v>8670.2999999999993</v>
      </c>
      <c r="N29" s="20">
        <v>13621.6</v>
      </c>
      <c r="O29" s="20">
        <v>60142.1</v>
      </c>
      <c r="P29" s="21">
        <v>73763.7</v>
      </c>
      <c r="Q29" s="96">
        <f>+P29/L29</f>
        <v>1100.9507462686568</v>
      </c>
    </row>
    <row r="30" spans="2:17" ht="15.75" thickBot="1" x14ac:dyDescent="0.3">
      <c r="B30" s="9" t="s">
        <v>11</v>
      </c>
      <c r="C30" s="247"/>
      <c r="D30" s="105">
        <v>0</v>
      </c>
      <c r="E30" s="11">
        <v>0</v>
      </c>
      <c r="F30" s="12">
        <v>0</v>
      </c>
      <c r="G30" s="12">
        <v>0</v>
      </c>
      <c r="H30" s="7">
        <f t="shared" si="8"/>
        <v>0</v>
      </c>
      <c r="I30" s="8">
        <v>0</v>
      </c>
      <c r="J30" s="10"/>
      <c r="K30" s="19">
        <v>44593</v>
      </c>
      <c r="L30" s="108">
        <v>67</v>
      </c>
      <c r="M30" s="159">
        <v>9865.74</v>
      </c>
      <c r="N30" s="20">
        <v>13647.6</v>
      </c>
      <c r="O30" s="20">
        <v>60246.5</v>
      </c>
      <c r="P30" s="21">
        <v>73894.100000000006</v>
      </c>
      <c r="Q30" s="96">
        <f>+P30/L30</f>
        <v>1102.8970149253732</v>
      </c>
    </row>
    <row r="31" spans="2:17" ht="15.75" thickBot="1" x14ac:dyDescent="0.3">
      <c r="B31" s="9" t="s">
        <v>12</v>
      </c>
      <c r="C31" s="248"/>
      <c r="D31" s="3">
        <v>3</v>
      </c>
      <c r="E31" s="4">
        <v>298</v>
      </c>
      <c r="F31" s="6">
        <v>3208</v>
      </c>
      <c r="G31" s="6">
        <v>2856</v>
      </c>
      <c r="H31" s="7">
        <v>352</v>
      </c>
      <c r="I31" s="8">
        <f t="shared" si="0"/>
        <v>117.33333333333333</v>
      </c>
      <c r="J31" s="1"/>
      <c r="K31" s="19">
        <v>44621</v>
      </c>
      <c r="L31" s="108">
        <v>67</v>
      </c>
      <c r="M31" s="157">
        <v>13736.37</v>
      </c>
      <c r="N31" s="20">
        <v>13675.5</v>
      </c>
      <c r="O31" s="20">
        <v>60365.7</v>
      </c>
      <c r="P31" s="21">
        <v>74041.2</v>
      </c>
      <c r="Q31" s="96">
        <f t="shared" ref="Q31:Q40" si="9">+P31/L31</f>
        <v>1105.0925373134328</v>
      </c>
    </row>
    <row r="32" spans="2:17" ht="15" customHeight="1" thickBot="1" x14ac:dyDescent="0.3">
      <c r="B32" s="15" t="s">
        <v>9</v>
      </c>
      <c r="C32" s="246">
        <v>44743</v>
      </c>
      <c r="D32" s="3">
        <v>1</v>
      </c>
      <c r="E32" s="4">
        <v>309.25</v>
      </c>
      <c r="F32" s="6">
        <v>88176</v>
      </c>
      <c r="G32" s="6">
        <v>87804</v>
      </c>
      <c r="H32" s="7">
        <v>372</v>
      </c>
      <c r="I32" s="8">
        <v>0</v>
      </c>
      <c r="J32" s="10"/>
      <c r="K32" s="19">
        <v>44652</v>
      </c>
      <c r="L32" s="60">
        <v>67</v>
      </c>
      <c r="M32" s="160">
        <v>12486.17</v>
      </c>
      <c r="N32" s="20">
        <v>13700.9</v>
      </c>
      <c r="O32" s="20">
        <v>60487.9</v>
      </c>
      <c r="P32" s="21">
        <v>74188.800000000003</v>
      </c>
      <c r="Q32" s="96">
        <f t="shared" si="9"/>
        <v>1107.2955223880597</v>
      </c>
    </row>
    <row r="33" spans="2:17" ht="15.75" thickBot="1" x14ac:dyDescent="0.3">
      <c r="B33" s="16" t="s">
        <v>10</v>
      </c>
      <c r="C33" s="247"/>
      <c r="D33" s="3">
        <v>2</v>
      </c>
      <c r="E33" s="4">
        <v>382.5</v>
      </c>
      <c r="F33" s="6">
        <v>44105</v>
      </c>
      <c r="G33" s="6">
        <v>43646</v>
      </c>
      <c r="H33" s="7">
        <f t="shared" ref="H33:H34" si="10">+F33-G33</f>
        <v>459</v>
      </c>
      <c r="I33" s="8">
        <f t="shared" ref="I33" si="11">+H33/D33</f>
        <v>229.5</v>
      </c>
      <c r="J33" s="1"/>
      <c r="K33" s="19">
        <v>44682</v>
      </c>
      <c r="L33" s="60">
        <v>67</v>
      </c>
      <c r="M33" s="160">
        <v>14351.96</v>
      </c>
      <c r="N33" s="20">
        <v>13731.6</v>
      </c>
      <c r="O33" s="20">
        <v>60619.3</v>
      </c>
      <c r="P33" s="21">
        <v>74350.899999999994</v>
      </c>
      <c r="Q33" s="96">
        <f t="shared" si="9"/>
        <v>1109.7149253731343</v>
      </c>
    </row>
    <row r="34" spans="2:17" ht="15" customHeight="1" thickBot="1" x14ac:dyDescent="0.3">
      <c r="B34" s="9" t="s">
        <v>66</v>
      </c>
      <c r="C34" s="247"/>
      <c r="D34" s="105">
        <v>0</v>
      </c>
      <c r="E34" s="11">
        <v>0</v>
      </c>
      <c r="F34" s="12">
        <v>0</v>
      </c>
      <c r="G34" s="12">
        <v>0</v>
      </c>
      <c r="H34" s="7">
        <f t="shared" si="10"/>
        <v>0</v>
      </c>
      <c r="I34" s="8">
        <v>0</v>
      </c>
      <c r="J34" s="10"/>
      <c r="K34" s="19">
        <v>44713</v>
      </c>
      <c r="L34" s="60">
        <v>67</v>
      </c>
      <c r="M34" s="160">
        <v>14351.96</v>
      </c>
      <c r="N34" s="20">
        <v>13731.6</v>
      </c>
      <c r="O34" s="20">
        <v>60619.3</v>
      </c>
      <c r="P34" s="21">
        <v>74350.899999999994</v>
      </c>
      <c r="Q34" s="96">
        <f t="shared" si="9"/>
        <v>1109.7149253731343</v>
      </c>
    </row>
    <row r="35" spans="2:17" ht="15.75" thickBot="1" x14ac:dyDescent="0.3">
      <c r="B35" s="16" t="s">
        <v>12</v>
      </c>
      <c r="C35" s="248"/>
      <c r="D35" s="3">
        <v>3</v>
      </c>
      <c r="E35" s="4">
        <v>298</v>
      </c>
      <c r="F35" s="6">
        <v>3208</v>
      </c>
      <c r="G35" s="6">
        <v>2856</v>
      </c>
      <c r="H35" s="7">
        <v>352</v>
      </c>
      <c r="I35" s="8">
        <v>0</v>
      </c>
      <c r="J35" s="10"/>
      <c r="K35" s="19">
        <v>44743</v>
      </c>
      <c r="L35" s="60">
        <v>67</v>
      </c>
      <c r="M35" s="157">
        <v>13736.37</v>
      </c>
      <c r="N35" s="20">
        <v>13675.5</v>
      </c>
      <c r="O35" s="20">
        <v>60365.7</v>
      </c>
      <c r="P35" s="21">
        <v>74041.2</v>
      </c>
      <c r="Q35" s="96">
        <f t="shared" si="9"/>
        <v>1105.0925373134328</v>
      </c>
    </row>
    <row r="36" spans="2:17" ht="15.75" thickBot="1" x14ac:dyDescent="0.3">
      <c r="B36" s="15" t="s">
        <v>9</v>
      </c>
      <c r="C36" s="246">
        <v>44774</v>
      </c>
      <c r="D36" s="3">
        <v>1</v>
      </c>
      <c r="E36" s="4">
        <v>309.25</v>
      </c>
      <c r="F36" s="6">
        <v>88176</v>
      </c>
      <c r="G36" s="6">
        <v>87804</v>
      </c>
      <c r="H36" s="7">
        <v>372</v>
      </c>
      <c r="I36" s="8">
        <f>I39</f>
        <v>117.33333333333333</v>
      </c>
      <c r="J36" s="1"/>
      <c r="K36" s="19">
        <v>44774</v>
      </c>
      <c r="L36" s="60">
        <v>67</v>
      </c>
      <c r="M36" s="160">
        <v>12486.17</v>
      </c>
      <c r="N36" s="20">
        <v>13700.9</v>
      </c>
      <c r="O36" s="20">
        <v>60487.9</v>
      </c>
      <c r="P36" s="21">
        <v>74188.800000000003</v>
      </c>
      <c r="Q36" s="96">
        <f t="shared" si="9"/>
        <v>1107.2955223880597</v>
      </c>
    </row>
    <row r="37" spans="2:17" ht="15.75" thickBot="1" x14ac:dyDescent="0.3">
      <c r="B37" s="9" t="s">
        <v>66</v>
      </c>
      <c r="C37" s="247"/>
      <c r="D37" s="3">
        <v>2</v>
      </c>
      <c r="E37" s="4">
        <v>382.5</v>
      </c>
      <c r="F37" s="6">
        <v>44105</v>
      </c>
      <c r="G37" s="6">
        <v>43646</v>
      </c>
      <c r="H37" s="7">
        <f t="shared" ref="H37:H38" si="12">+F37-G37</f>
        <v>459</v>
      </c>
      <c r="I37" s="8">
        <f t="shared" ref="I37" si="13">+H37/D37</f>
        <v>229.5</v>
      </c>
      <c r="J37" s="10"/>
      <c r="K37" s="19">
        <v>44805</v>
      </c>
      <c r="L37" s="60">
        <v>67</v>
      </c>
      <c r="M37" s="160">
        <v>14351.96</v>
      </c>
      <c r="N37" s="20">
        <v>13731.6</v>
      </c>
      <c r="O37" s="20">
        <v>60619.3</v>
      </c>
      <c r="P37" s="21">
        <v>74350.899999999994</v>
      </c>
      <c r="Q37" s="96">
        <f t="shared" si="9"/>
        <v>1109.7149253731343</v>
      </c>
    </row>
    <row r="38" spans="2:17" ht="15.75" thickBot="1" x14ac:dyDescent="0.3">
      <c r="B38" s="16" t="s">
        <v>11</v>
      </c>
      <c r="C38" s="247"/>
      <c r="D38" s="105">
        <v>0</v>
      </c>
      <c r="E38" s="11">
        <v>0</v>
      </c>
      <c r="F38" s="12">
        <v>0</v>
      </c>
      <c r="G38" s="12">
        <v>0</v>
      </c>
      <c r="H38" s="7">
        <f t="shared" si="12"/>
        <v>0</v>
      </c>
      <c r="I38" s="8">
        <v>0</v>
      </c>
      <c r="J38" s="1"/>
      <c r="K38" s="19">
        <v>44835</v>
      </c>
      <c r="L38" s="60"/>
      <c r="M38" s="157"/>
      <c r="N38" s="20"/>
      <c r="O38" s="20"/>
      <c r="P38" s="21"/>
      <c r="Q38" s="96" t="e">
        <f t="shared" si="9"/>
        <v>#DIV/0!</v>
      </c>
    </row>
    <row r="39" spans="2:17" ht="15" customHeight="1" thickBot="1" x14ac:dyDescent="0.3">
      <c r="B39" s="16" t="s">
        <v>12</v>
      </c>
      <c r="C39" s="248"/>
      <c r="D39" s="3">
        <v>3</v>
      </c>
      <c r="E39" s="4">
        <v>298</v>
      </c>
      <c r="F39" s="6">
        <v>3208</v>
      </c>
      <c r="G39" s="6">
        <v>2856</v>
      </c>
      <c r="H39" s="7">
        <v>352</v>
      </c>
      <c r="I39" s="8">
        <f t="shared" ref="I39:I41" si="14">+H39/D39</f>
        <v>117.33333333333333</v>
      </c>
      <c r="J39" s="10"/>
      <c r="K39" s="19">
        <v>44866</v>
      </c>
      <c r="L39" s="60"/>
      <c r="M39" s="157"/>
      <c r="N39" s="20"/>
      <c r="O39" s="20"/>
      <c r="P39" s="21"/>
      <c r="Q39" s="96" t="e">
        <f t="shared" si="9"/>
        <v>#DIV/0!</v>
      </c>
    </row>
    <row r="40" spans="2:17" ht="15.75" thickBot="1" x14ac:dyDescent="0.3">
      <c r="B40" s="15" t="s">
        <v>9</v>
      </c>
      <c r="C40" s="246">
        <v>44805</v>
      </c>
      <c r="D40" s="3">
        <v>1</v>
      </c>
      <c r="E40" s="4">
        <v>309.25</v>
      </c>
      <c r="F40" s="6">
        <v>88176</v>
      </c>
      <c r="G40" s="6">
        <v>87804</v>
      </c>
      <c r="H40" s="7">
        <v>372</v>
      </c>
      <c r="I40" s="8">
        <f t="shared" si="14"/>
        <v>372</v>
      </c>
      <c r="J40" s="10"/>
      <c r="K40" s="19">
        <v>44896</v>
      </c>
      <c r="L40" s="60"/>
      <c r="M40" s="164"/>
      <c r="N40" s="132"/>
      <c r="O40" s="132"/>
      <c r="P40" s="37"/>
      <c r="Q40" s="96" t="e">
        <f t="shared" si="9"/>
        <v>#DIV/0!</v>
      </c>
    </row>
    <row r="41" spans="2:17" ht="15.75" thickBot="1" x14ac:dyDescent="0.3">
      <c r="B41" s="9" t="s">
        <v>66</v>
      </c>
      <c r="C41" s="247"/>
      <c r="D41" s="3">
        <v>2</v>
      </c>
      <c r="E41" s="4">
        <v>382.5</v>
      </c>
      <c r="F41" s="6">
        <v>44105</v>
      </c>
      <c r="G41" s="6">
        <v>43646</v>
      </c>
      <c r="H41" s="7">
        <f t="shared" ref="H41:H42" si="15">+F41-G41</f>
        <v>459</v>
      </c>
      <c r="I41" s="8">
        <f t="shared" si="14"/>
        <v>229.5</v>
      </c>
      <c r="J41" s="1"/>
      <c r="K41" s="24" t="s">
        <v>18</v>
      </c>
      <c r="L41" s="106">
        <f t="shared" ref="L41:M41" si="16">AVERAGE(L29:L40)</f>
        <v>67</v>
      </c>
      <c r="M41" s="25">
        <f t="shared" si="16"/>
        <v>12670.777777777777</v>
      </c>
      <c r="N41" s="25">
        <f>AVERAGE(N29:N40)</f>
        <v>13690.755555555555</v>
      </c>
      <c r="O41" s="25">
        <f>AVERAGE(O29:O40)</f>
        <v>60439.30000000001</v>
      </c>
      <c r="P41" s="25">
        <f>AVERAGE(P29:P40)</f>
        <v>74130.055555555562</v>
      </c>
      <c r="Q41" s="26" t="e">
        <f t="shared" ref="Q41" si="17">AVERAGE(Q29:Q40)</f>
        <v>#DIV/0!</v>
      </c>
    </row>
    <row r="42" spans="2:17" x14ac:dyDescent="0.25">
      <c r="B42" s="16" t="s">
        <v>11</v>
      </c>
      <c r="C42" s="247"/>
      <c r="D42" s="105">
        <v>0</v>
      </c>
      <c r="E42" s="11">
        <v>0</v>
      </c>
      <c r="F42" s="12">
        <v>0</v>
      </c>
      <c r="G42" s="12">
        <v>0</v>
      </c>
      <c r="H42" s="7">
        <f t="shared" si="15"/>
        <v>0</v>
      </c>
      <c r="I42" s="8">
        <v>0</v>
      </c>
      <c r="J42" s="17"/>
    </row>
    <row r="43" spans="2:17" x14ac:dyDescent="0.25">
      <c r="B43" s="16" t="s">
        <v>12</v>
      </c>
      <c r="C43" s="248"/>
      <c r="D43" s="3">
        <v>3</v>
      </c>
      <c r="E43" s="4">
        <v>298</v>
      </c>
      <c r="F43" s="6">
        <v>3208</v>
      </c>
      <c r="G43" s="6">
        <v>2856</v>
      </c>
      <c r="H43" s="7">
        <v>352</v>
      </c>
      <c r="I43" s="8">
        <f t="shared" ref="I43:I55" si="18">+H43/D43</f>
        <v>117.33333333333333</v>
      </c>
      <c r="J43" s="1"/>
    </row>
    <row r="44" spans="2:17" x14ac:dyDescent="0.25">
      <c r="B44" s="15" t="s">
        <v>9</v>
      </c>
      <c r="C44" s="246">
        <v>44835</v>
      </c>
      <c r="D44" s="3"/>
      <c r="E44" s="4"/>
      <c r="F44" s="6"/>
      <c r="G44" s="6"/>
      <c r="H44" s="7"/>
      <c r="I44" s="8" t="e">
        <f t="shared" si="18"/>
        <v>#DIV/0!</v>
      </c>
      <c r="J44" s="10"/>
    </row>
    <row r="45" spans="2:17" x14ac:dyDescent="0.25">
      <c r="B45" s="9" t="s">
        <v>66</v>
      </c>
      <c r="C45" s="247"/>
      <c r="D45" s="3"/>
      <c r="E45" s="4"/>
      <c r="F45" s="6"/>
      <c r="G45" s="6"/>
      <c r="H45" s="7"/>
      <c r="I45" s="8" t="e">
        <f t="shared" si="18"/>
        <v>#DIV/0!</v>
      </c>
      <c r="J45" s="10"/>
    </row>
    <row r="46" spans="2:17" x14ac:dyDescent="0.25">
      <c r="B46" s="16" t="s">
        <v>11</v>
      </c>
      <c r="C46" s="247"/>
      <c r="D46" s="3"/>
      <c r="E46" s="4"/>
      <c r="F46" s="6"/>
      <c r="G46" s="6"/>
      <c r="H46" s="7"/>
      <c r="I46" s="8" t="e">
        <f t="shared" si="18"/>
        <v>#DIV/0!</v>
      </c>
      <c r="J46" s="1"/>
    </row>
    <row r="47" spans="2:17" x14ac:dyDescent="0.25">
      <c r="B47" s="16" t="s">
        <v>12</v>
      </c>
      <c r="C47" s="248"/>
      <c r="D47" s="3"/>
      <c r="E47" s="4"/>
      <c r="F47" s="6"/>
      <c r="G47" s="6"/>
      <c r="H47" s="7"/>
      <c r="I47" s="8" t="e">
        <f t="shared" si="18"/>
        <v>#DIV/0!</v>
      </c>
      <c r="J47" s="10"/>
    </row>
    <row r="48" spans="2:17" x14ac:dyDescent="0.25">
      <c r="B48" s="15" t="s">
        <v>9</v>
      </c>
      <c r="C48" s="246">
        <v>44866</v>
      </c>
      <c r="D48" s="3"/>
      <c r="E48" s="4"/>
      <c r="F48" s="6"/>
      <c r="G48" s="6"/>
      <c r="H48" s="7"/>
      <c r="I48" s="8" t="e">
        <f t="shared" si="18"/>
        <v>#DIV/0!</v>
      </c>
      <c r="J48" s="1"/>
    </row>
    <row r="49" spans="2:13" x14ac:dyDescent="0.25">
      <c r="B49" s="9" t="s">
        <v>66</v>
      </c>
      <c r="C49" s="247"/>
      <c r="D49" s="3"/>
      <c r="E49" s="4"/>
      <c r="F49" s="6"/>
      <c r="G49" s="6"/>
      <c r="H49" s="7"/>
      <c r="I49" s="8" t="e">
        <f t="shared" si="18"/>
        <v>#DIV/0!</v>
      </c>
      <c r="J49" s="10"/>
    </row>
    <row r="50" spans="2:13" x14ac:dyDescent="0.25">
      <c r="B50" s="16" t="s">
        <v>11</v>
      </c>
      <c r="C50" s="247"/>
      <c r="D50" s="3"/>
      <c r="E50" s="4"/>
      <c r="F50" s="6"/>
      <c r="G50" s="6"/>
      <c r="H50" s="7"/>
      <c r="I50" s="8" t="e">
        <f t="shared" si="18"/>
        <v>#DIV/0!</v>
      </c>
      <c r="J50" s="10"/>
    </row>
    <row r="51" spans="2:13" x14ac:dyDescent="0.25">
      <c r="B51" s="16" t="s">
        <v>12</v>
      </c>
      <c r="C51" s="248"/>
      <c r="D51" s="3"/>
      <c r="E51" s="4"/>
      <c r="F51" s="6"/>
      <c r="G51" s="6"/>
      <c r="H51" s="7"/>
      <c r="I51" s="8" t="e">
        <f t="shared" si="18"/>
        <v>#DIV/0!</v>
      </c>
      <c r="J51" s="1"/>
    </row>
    <row r="52" spans="2:13" x14ac:dyDescent="0.25">
      <c r="B52" s="15" t="s">
        <v>9</v>
      </c>
      <c r="C52" s="246">
        <v>44896</v>
      </c>
      <c r="D52" s="3"/>
      <c r="E52" s="4"/>
      <c r="F52" s="6"/>
      <c r="G52" s="6"/>
      <c r="H52" s="7"/>
      <c r="I52" s="8" t="e">
        <f t="shared" si="18"/>
        <v>#DIV/0!</v>
      </c>
      <c r="J52" s="10"/>
    </row>
    <row r="53" spans="2:13" x14ac:dyDescent="0.25">
      <c r="B53" s="9" t="s">
        <v>66</v>
      </c>
      <c r="C53" s="247"/>
      <c r="D53" s="3"/>
      <c r="E53" s="4"/>
      <c r="F53" s="6"/>
      <c r="G53" s="6"/>
      <c r="H53" s="7"/>
      <c r="I53" s="8" t="e">
        <f t="shared" si="18"/>
        <v>#DIV/0!</v>
      </c>
      <c r="J53" s="1"/>
      <c r="L53" s="1"/>
      <c r="M53" s="165"/>
    </row>
    <row r="54" spans="2:13" x14ac:dyDescent="0.25">
      <c r="B54" s="16" t="s">
        <v>11</v>
      </c>
      <c r="C54" s="247"/>
      <c r="D54" s="3"/>
      <c r="E54" s="4"/>
      <c r="F54" s="6"/>
      <c r="G54" s="6"/>
      <c r="H54" s="7"/>
      <c r="I54" s="8" t="e">
        <f t="shared" si="18"/>
        <v>#DIV/0!</v>
      </c>
      <c r="J54" s="10"/>
    </row>
    <row r="55" spans="2:13" ht="15.75" thickBot="1" x14ac:dyDescent="0.3">
      <c r="B55" s="126" t="s">
        <v>13</v>
      </c>
      <c r="C55" s="248"/>
      <c r="D55" s="3"/>
      <c r="E55" s="4"/>
      <c r="F55" s="6"/>
      <c r="G55" s="6"/>
      <c r="H55" s="7"/>
      <c r="I55" s="8" t="e">
        <f t="shared" si="18"/>
        <v>#DIV/0!</v>
      </c>
      <c r="J55" s="10"/>
    </row>
    <row r="56" spans="2:13" ht="15.75" thickBot="1" x14ac:dyDescent="0.3">
      <c r="B56" s="127"/>
      <c r="C56" s="178"/>
      <c r="D56" s="128">
        <f t="shared" ref="D56:I56" si="19">AVERAGE(D8:D55)</f>
        <v>1.5</v>
      </c>
      <c r="E56" s="129">
        <f t="shared" si="19"/>
        <v>227.95638888888891</v>
      </c>
      <c r="F56" s="129">
        <f t="shared" si="19"/>
        <v>30225.333333333332</v>
      </c>
      <c r="G56" s="129">
        <f t="shared" si="19"/>
        <v>29946.166666666668</v>
      </c>
      <c r="H56" s="129">
        <f t="shared" si="19"/>
        <v>279.16666666666669</v>
      </c>
      <c r="I56" s="130" t="e">
        <f t="shared" si="19"/>
        <v>#DIV/0!</v>
      </c>
      <c r="J56" s="1"/>
    </row>
    <row r="57" spans="2:13" x14ac:dyDescent="0.25">
      <c r="B57" s="287"/>
      <c r="C57" s="287"/>
      <c r="D57" s="287"/>
      <c r="E57" s="287"/>
      <c r="F57" s="287"/>
      <c r="G57" s="287"/>
      <c r="H57" s="1"/>
      <c r="I57" s="1"/>
      <c r="J57" s="10"/>
    </row>
    <row r="58" spans="2:13" x14ac:dyDescent="0.25">
      <c r="J58" s="1"/>
    </row>
    <row r="59" spans="2:13" ht="19.5" customHeight="1" x14ac:dyDescent="0.25">
      <c r="B59" s="287"/>
      <c r="C59" s="287"/>
      <c r="D59" s="287"/>
      <c r="E59" s="287"/>
      <c r="F59" s="287"/>
      <c r="G59" s="287"/>
      <c r="H59" s="1"/>
      <c r="I59" s="1"/>
      <c r="J59" s="10"/>
    </row>
    <row r="60" spans="2:13" x14ac:dyDescent="0.25">
      <c r="J60" s="10"/>
    </row>
    <row r="61" spans="2:13" x14ac:dyDescent="0.25">
      <c r="J61" s="1"/>
    </row>
    <row r="62" spans="2:13" x14ac:dyDescent="0.25">
      <c r="J62" s="10"/>
    </row>
    <row r="63" spans="2:13" x14ac:dyDescent="0.25">
      <c r="J63" s="1"/>
    </row>
    <row r="64" spans="2:13" x14ac:dyDescent="0.25">
      <c r="J64" s="10"/>
    </row>
    <row r="65" spans="10:13" x14ac:dyDescent="0.25">
      <c r="J65" s="10"/>
    </row>
    <row r="66" spans="10:13" ht="15.75" customHeight="1" x14ac:dyDescent="0.25">
      <c r="J66" s="1"/>
    </row>
    <row r="67" spans="10:13" x14ac:dyDescent="0.25">
      <c r="J67" s="10"/>
    </row>
    <row r="68" spans="10:13" x14ac:dyDescent="0.25">
      <c r="J68" s="1"/>
    </row>
    <row r="69" spans="10:13" x14ac:dyDescent="0.25">
      <c r="J69" s="1"/>
      <c r="M69" s="166"/>
    </row>
    <row r="89" ht="72.75" customHeight="1" x14ac:dyDescent="0.25"/>
  </sheetData>
  <mergeCells count="44">
    <mergeCell ref="B59:G59"/>
    <mergeCell ref="B57:G57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48:C51"/>
    <mergeCell ref="C52:C55"/>
    <mergeCell ref="C28:C31"/>
    <mergeCell ref="C32:C35"/>
    <mergeCell ref="C36:C39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M4:M7"/>
    <mergeCell ref="N4:P5"/>
    <mergeCell ref="C40:C43"/>
    <mergeCell ref="C44:C47"/>
    <mergeCell ref="C8:C11"/>
    <mergeCell ref="C12:C15"/>
    <mergeCell ref="C16:C19"/>
    <mergeCell ref="C20:C23"/>
    <mergeCell ref="C24:C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Q68"/>
  <sheetViews>
    <sheetView topLeftCell="A19" zoomScale="90" zoomScaleNormal="90" workbookViewId="0">
      <selection activeCell="S18" sqref="S18"/>
    </sheetView>
  </sheetViews>
  <sheetFormatPr baseColWidth="10" defaultRowHeight="15" x14ac:dyDescent="0.25"/>
  <cols>
    <col min="1" max="1" width="7.42578125" customWidth="1"/>
    <col min="2" max="2" width="11.42578125" hidden="1" customWidth="1"/>
    <col min="3" max="3" width="13.42578125" customWidth="1"/>
    <col min="8" max="8" width="23.42578125" customWidth="1"/>
    <col min="12" max="12" width="14.140625" customWidth="1"/>
    <col min="15" max="15" width="26" customWidth="1"/>
  </cols>
  <sheetData>
    <row r="2" spans="2:16" ht="15.75" thickBot="1" x14ac:dyDescent="0.3">
      <c r="K2" s="65"/>
      <c r="L2" s="65"/>
      <c r="M2" s="65"/>
      <c r="N2" s="65"/>
      <c r="O2" s="65"/>
    </row>
    <row r="3" spans="2:16" ht="15.75" thickBot="1" x14ac:dyDescent="0.3">
      <c r="B3" s="65"/>
      <c r="C3" s="273" t="s">
        <v>68</v>
      </c>
      <c r="D3" s="274"/>
      <c r="E3" s="274"/>
      <c r="F3" s="274"/>
      <c r="G3" s="274"/>
      <c r="H3" s="275"/>
      <c r="I3" s="65"/>
      <c r="J3" s="65"/>
      <c r="K3" s="273" t="s">
        <v>74</v>
      </c>
      <c r="L3" s="274"/>
      <c r="M3" s="274"/>
      <c r="N3" s="274"/>
      <c r="O3" s="275"/>
      <c r="P3" s="65"/>
    </row>
    <row r="4" spans="2:16" x14ac:dyDescent="0.25">
      <c r="B4" s="65"/>
      <c r="C4" s="65"/>
      <c r="D4" s="65"/>
      <c r="E4" s="66"/>
      <c r="F4" s="66"/>
      <c r="G4" s="66"/>
      <c r="H4" s="66"/>
      <c r="I4" s="65"/>
      <c r="J4" s="65"/>
      <c r="K4" s="309" t="s">
        <v>54</v>
      </c>
      <c r="L4" s="309"/>
      <c r="M4" s="309"/>
      <c r="N4" s="309"/>
      <c r="O4" s="309"/>
      <c r="P4" s="65"/>
    </row>
    <row r="5" spans="2:16" ht="15.75" thickBot="1" x14ac:dyDescent="0.3">
      <c r="B5" s="65"/>
      <c r="C5" s="294" t="s">
        <v>51</v>
      </c>
      <c r="D5" s="294"/>
      <c r="E5" s="294"/>
      <c r="F5" s="294"/>
      <c r="G5" s="294"/>
      <c r="H5" s="66"/>
      <c r="I5" s="65"/>
      <c r="J5" s="65"/>
      <c r="K5" s="67"/>
      <c r="L5" s="67"/>
      <c r="M5" s="67"/>
      <c r="N5" s="67"/>
      <c r="O5" s="66"/>
      <c r="P5" s="65"/>
    </row>
    <row r="6" spans="2:16" x14ac:dyDescent="0.25">
      <c r="B6" s="65"/>
      <c r="C6" s="295" t="s">
        <v>67</v>
      </c>
      <c r="D6" s="295"/>
      <c r="E6" s="295"/>
      <c r="F6" s="295"/>
      <c r="G6" s="295"/>
      <c r="H6" s="66"/>
      <c r="I6" s="65"/>
      <c r="J6" s="65"/>
      <c r="K6" s="315" t="s">
        <v>1</v>
      </c>
      <c r="L6" s="317" t="s">
        <v>2</v>
      </c>
      <c r="M6" s="317" t="s">
        <v>43</v>
      </c>
      <c r="N6" s="317" t="s">
        <v>44</v>
      </c>
      <c r="O6" s="310" t="s">
        <v>45</v>
      </c>
      <c r="P6" s="65"/>
    </row>
    <row r="7" spans="2:16" ht="15.75" customHeight="1" thickBot="1" x14ac:dyDescent="0.3">
      <c r="B7" s="65"/>
      <c r="C7" s="294" t="s">
        <v>52</v>
      </c>
      <c r="D7" s="294"/>
      <c r="E7" s="294"/>
      <c r="F7" s="294"/>
      <c r="G7" s="294"/>
      <c r="H7" s="66"/>
      <c r="I7" s="65"/>
      <c r="J7" s="65"/>
      <c r="K7" s="316"/>
      <c r="L7" s="318"/>
      <c r="M7" s="318"/>
      <c r="N7" s="318"/>
      <c r="O7" s="311"/>
      <c r="P7" s="65"/>
    </row>
    <row r="8" spans="2:16" x14ac:dyDescent="0.25">
      <c r="B8" s="65"/>
      <c r="C8" s="294" t="s">
        <v>53</v>
      </c>
      <c r="D8" s="294"/>
      <c r="E8" s="294"/>
      <c r="F8" s="294"/>
      <c r="G8" s="294"/>
      <c r="H8" s="66"/>
      <c r="I8" s="65"/>
      <c r="J8" s="65"/>
      <c r="K8" s="71">
        <v>44562</v>
      </c>
      <c r="L8" s="60">
        <v>99</v>
      </c>
      <c r="M8" s="51">
        <v>50</v>
      </c>
      <c r="N8" s="144">
        <v>361.5</v>
      </c>
      <c r="O8" s="53">
        <f>+M8/L8</f>
        <v>0.50505050505050508</v>
      </c>
      <c r="P8" s="65"/>
    </row>
    <row r="9" spans="2:16" ht="15.75" thickBot="1" x14ac:dyDescent="0.3">
      <c r="B9" s="65"/>
      <c r="C9" s="294" t="s">
        <v>59</v>
      </c>
      <c r="D9" s="294"/>
      <c r="E9" s="294"/>
      <c r="F9" s="294"/>
      <c r="G9" s="294"/>
      <c r="H9" s="66"/>
      <c r="I9" s="65"/>
      <c r="J9" s="65"/>
      <c r="K9" s="71">
        <v>44593</v>
      </c>
      <c r="L9" s="60">
        <v>99</v>
      </c>
      <c r="M9" s="46">
        <v>62</v>
      </c>
      <c r="N9" s="145">
        <v>446.3</v>
      </c>
      <c r="O9" s="53">
        <f t="shared" ref="O9:O19" si="0">+M9/L9</f>
        <v>0.6262626262626263</v>
      </c>
      <c r="P9" s="65"/>
    </row>
    <row r="10" spans="2:16" ht="15" customHeight="1" x14ac:dyDescent="0.25">
      <c r="B10" s="306"/>
      <c r="C10" s="307" t="s">
        <v>0</v>
      </c>
      <c r="D10" s="298" t="s">
        <v>1</v>
      </c>
      <c r="E10" s="296" t="s">
        <v>2</v>
      </c>
      <c r="F10" s="298" t="s">
        <v>49</v>
      </c>
      <c r="G10" s="298" t="s">
        <v>44</v>
      </c>
      <c r="H10" s="312" t="s">
        <v>73</v>
      </c>
      <c r="I10" s="306"/>
      <c r="J10" s="314"/>
      <c r="K10" s="71">
        <v>44621</v>
      </c>
      <c r="L10" s="60">
        <v>99</v>
      </c>
      <c r="M10" s="131">
        <v>63</v>
      </c>
      <c r="N10" s="145">
        <v>456</v>
      </c>
      <c r="O10" s="53">
        <f t="shared" si="0"/>
        <v>0.63636363636363635</v>
      </c>
      <c r="P10" s="65"/>
    </row>
    <row r="11" spans="2:16" ht="15" customHeight="1" thickBot="1" x14ac:dyDescent="0.3">
      <c r="B11" s="306"/>
      <c r="C11" s="308"/>
      <c r="D11" s="299"/>
      <c r="E11" s="297"/>
      <c r="F11" s="299"/>
      <c r="G11" s="299"/>
      <c r="H11" s="313"/>
      <c r="I11" s="306"/>
      <c r="J11" s="314"/>
      <c r="K11" s="71">
        <v>44652</v>
      </c>
      <c r="L11" s="60">
        <v>99</v>
      </c>
      <c r="M11" s="79">
        <v>70</v>
      </c>
      <c r="N11" s="146">
        <v>503.1</v>
      </c>
      <c r="O11" s="53">
        <f t="shared" si="0"/>
        <v>0.70707070707070707</v>
      </c>
      <c r="P11" s="65"/>
    </row>
    <row r="12" spans="2:16" x14ac:dyDescent="0.25">
      <c r="B12" s="65"/>
      <c r="C12" s="68" t="s">
        <v>9</v>
      </c>
      <c r="D12" s="291">
        <v>44562</v>
      </c>
      <c r="E12" s="239">
        <v>1</v>
      </c>
      <c r="F12" s="69">
        <v>4</v>
      </c>
      <c r="G12" s="179">
        <v>35.299999999999997</v>
      </c>
      <c r="H12" s="70">
        <f>F12/E12</f>
        <v>4</v>
      </c>
      <c r="I12" s="65"/>
      <c r="J12" s="65"/>
      <c r="K12" s="71">
        <v>44682</v>
      </c>
      <c r="L12" s="60">
        <v>99</v>
      </c>
      <c r="M12" s="46">
        <v>84</v>
      </c>
      <c r="N12" s="146">
        <v>602.29999999999995</v>
      </c>
      <c r="O12" s="53">
        <f t="shared" si="0"/>
        <v>0.84848484848484851</v>
      </c>
      <c r="P12" s="65"/>
    </row>
    <row r="13" spans="2:16" x14ac:dyDescent="0.25">
      <c r="B13" s="65"/>
      <c r="C13" s="72" t="s">
        <v>65</v>
      </c>
      <c r="D13" s="292"/>
      <c r="E13" s="3">
        <v>2</v>
      </c>
      <c r="F13" s="73">
        <v>9</v>
      </c>
      <c r="G13" s="155">
        <v>75.900000000000006</v>
      </c>
      <c r="H13" s="74">
        <f>F13/E13</f>
        <v>4.5</v>
      </c>
      <c r="I13" s="65"/>
      <c r="J13" s="65"/>
      <c r="K13" s="71">
        <v>44713</v>
      </c>
      <c r="L13" s="28">
        <v>99</v>
      </c>
      <c r="M13" s="50">
        <v>173</v>
      </c>
      <c r="N13" s="161">
        <v>1233.4000000000001</v>
      </c>
      <c r="O13" s="53">
        <f t="shared" si="0"/>
        <v>1.7474747474747474</v>
      </c>
      <c r="P13" s="65"/>
    </row>
    <row r="14" spans="2:16" x14ac:dyDescent="0.25">
      <c r="B14" s="65"/>
      <c r="C14" s="72" t="s">
        <v>11</v>
      </c>
      <c r="D14" s="292"/>
      <c r="E14" s="3">
        <v>0</v>
      </c>
      <c r="F14" s="73">
        <v>0</v>
      </c>
      <c r="G14" s="180">
        <v>0</v>
      </c>
      <c r="H14" s="74">
        <v>0</v>
      </c>
      <c r="I14" s="65"/>
      <c r="J14" s="65"/>
      <c r="K14" s="71">
        <v>44743</v>
      </c>
      <c r="L14" s="28">
        <v>99</v>
      </c>
      <c r="M14" s="245">
        <v>63</v>
      </c>
      <c r="N14" s="145">
        <v>456</v>
      </c>
      <c r="O14" s="53">
        <f t="shared" si="0"/>
        <v>0.63636363636363635</v>
      </c>
      <c r="P14" s="65"/>
    </row>
    <row r="15" spans="2:16" ht="15.75" thickBot="1" x14ac:dyDescent="0.3">
      <c r="B15" s="65"/>
      <c r="C15" s="80" t="s">
        <v>12</v>
      </c>
      <c r="D15" s="293"/>
      <c r="E15" s="244">
        <v>3</v>
      </c>
      <c r="F15" s="81">
        <v>23</v>
      </c>
      <c r="G15" s="181">
        <v>67</v>
      </c>
      <c r="H15" s="86">
        <f t="shared" ref="H15:H25" si="1">+F15/E15</f>
        <v>7.666666666666667</v>
      </c>
      <c r="I15" s="10"/>
      <c r="J15" s="65"/>
      <c r="K15" s="71">
        <v>44774</v>
      </c>
      <c r="L15" s="46">
        <v>99</v>
      </c>
      <c r="M15" s="79">
        <v>70</v>
      </c>
      <c r="N15" s="146">
        <v>503.1</v>
      </c>
      <c r="O15" s="53">
        <f t="shared" si="0"/>
        <v>0.70707070707070707</v>
      </c>
      <c r="P15" s="65"/>
    </row>
    <row r="16" spans="2:16" x14ac:dyDescent="0.25">
      <c r="B16" s="65"/>
      <c r="C16" s="241" t="s">
        <v>9</v>
      </c>
      <c r="D16" s="248">
        <v>44593</v>
      </c>
      <c r="E16" s="240">
        <v>1</v>
      </c>
      <c r="F16" s="242">
        <v>5</v>
      </c>
      <c r="G16" s="243">
        <v>42.4</v>
      </c>
      <c r="H16" s="78">
        <f t="shared" si="1"/>
        <v>5</v>
      </c>
      <c r="I16" s="65"/>
      <c r="J16" s="65"/>
      <c r="K16" s="71">
        <v>44805</v>
      </c>
      <c r="L16" s="28">
        <v>99</v>
      </c>
      <c r="M16" s="46">
        <v>84</v>
      </c>
      <c r="N16" s="146">
        <v>602.29999999999995</v>
      </c>
      <c r="O16" s="53">
        <f t="shared" si="0"/>
        <v>0.84848484848484851</v>
      </c>
      <c r="P16" s="65"/>
    </row>
    <row r="17" spans="2:16" x14ac:dyDescent="0.25">
      <c r="B17" s="65"/>
      <c r="C17" s="72" t="s">
        <v>65</v>
      </c>
      <c r="D17" s="292"/>
      <c r="E17" s="3">
        <v>2</v>
      </c>
      <c r="F17" s="73">
        <v>9</v>
      </c>
      <c r="G17" s="155">
        <v>75.900000000000006</v>
      </c>
      <c r="H17" s="74">
        <f t="shared" si="1"/>
        <v>4.5</v>
      </c>
      <c r="I17" s="75"/>
      <c r="J17" s="65"/>
      <c r="K17" s="71">
        <v>44835</v>
      </c>
      <c r="L17" s="46"/>
      <c r="M17" s="54"/>
      <c r="N17" s="162"/>
      <c r="O17" s="53" t="e">
        <f t="shared" si="0"/>
        <v>#DIV/0!</v>
      </c>
      <c r="P17" s="65"/>
    </row>
    <row r="18" spans="2:16" x14ac:dyDescent="0.25">
      <c r="B18" s="65"/>
      <c r="C18" s="72" t="s">
        <v>11</v>
      </c>
      <c r="D18" s="292"/>
      <c r="E18" s="3">
        <v>0</v>
      </c>
      <c r="F18" s="73">
        <v>0</v>
      </c>
      <c r="G18" s="180">
        <v>0</v>
      </c>
      <c r="H18" s="74">
        <v>0</v>
      </c>
      <c r="I18" s="65"/>
      <c r="J18" s="65"/>
      <c r="K18" s="71">
        <v>44866</v>
      </c>
      <c r="L18" s="169"/>
      <c r="M18" s="170"/>
      <c r="N18" s="171"/>
      <c r="O18" s="53" t="e">
        <f t="shared" si="0"/>
        <v>#DIV/0!</v>
      </c>
      <c r="P18" s="65"/>
    </row>
    <row r="19" spans="2:16" ht="15.75" thickBot="1" x14ac:dyDescent="0.3">
      <c r="B19" s="65"/>
      <c r="C19" s="80" t="s">
        <v>12</v>
      </c>
      <c r="D19" s="293"/>
      <c r="E19" s="112">
        <v>3</v>
      </c>
      <c r="F19" s="81">
        <v>25</v>
      </c>
      <c r="G19" s="181">
        <v>67</v>
      </c>
      <c r="H19" s="86">
        <f>+F19/E19</f>
        <v>8.3333333333333339</v>
      </c>
      <c r="I19" s="65"/>
      <c r="J19" s="65"/>
      <c r="K19" s="71">
        <v>44896</v>
      </c>
      <c r="L19" s="176"/>
      <c r="M19" s="176"/>
      <c r="N19" s="177"/>
      <c r="O19" s="53" t="e">
        <f t="shared" si="0"/>
        <v>#DIV/0!</v>
      </c>
      <c r="P19" s="83"/>
    </row>
    <row r="20" spans="2:16" ht="15.75" thickBot="1" x14ac:dyDescent="0.3">
      <c r="B20" s="65"/>
      <c r="C20" s="68" t="s">
        <v>9</v>
      </c>
      <c r="D20" s="291">
        <v>44621</v>
      </c>
      <c r="E20" s="111">
        <v>1</v>
      </c>
      <c r="F20" s="69">
        <v>4</v>
      </c>
      <c r="G20" s="182">
        <v>35.200000000000003</v>
      </c>
      <c r="H20" s="70">
        <f>+F20/E20</f>
        <v>4</v>
      </c>
      <c r="I20" s="10"/>
      <c r="J20" s="65"/>
      <c r="K20" s="125" t="s">
        <v>64</v>
      </c>
      <c r="L20" s="172">
        <f>AVERAGE(L9:L19)</f>
        <v>99</v>
      </c>
      <c r="M20" s="173">
        <f>AVERAGE(M9:M19)</f>
        <v>83.625</v>
      </c>
      <c r="N20" s="174">
        <f>AVERAGE(N9:N19)</f>
        <v>600.31250000000011</v>
      </c>
      <c r="O20" s="175">
        <v>0</v>
      </c>
      <c r="P20" s="83"/>
    </row>
    <row r="21" spans="2:16" ht="15.75" thickBot="1" x14ac:dyDescent="0.3">
      <c r="B21" s="65"/>
      <c r="C21" s="72" t="s">
        <v>65</v>
      </c>
      <c r="D21" s="292"/>
      <c r="E21" s="3">
        <v>2</v>
      </c>
      <c r="F21" s="73">
        <v>9</v>
      </c>
      <c r="G21" s="155">
        <v>75.900000000000006</v>
      </c>
      <c r="H21" s="74">
        <f t="shared" si="1"/>
        <v>4.5</v>
      </c>
      <c r="I21" s="65"/>
      <c r="J21" s="65"/>
      <c r="K21" s="65"/>
      <c r="L21" s="65"/>
      <c r="M21" s="92"/>
      <c r="N21" s="93"/>
      <c r="O21" s="94"/>
      <c r="P21" s="83"/>
    </row>
    <row r="22" spans="2:16" ht="15.75" thickBot="1" x14ac:dyDescent="0.3">
      <c r="B22" s="65"/>
      <c r="C22" s="72" t="s">
        <v>11</v>
      </c>
      <c r="D22" s="292"/>
      <c r="E22" s="3">
        <v>0</v>
      </c>
      <c r="F22" s="73">
        <v>0</v>
      </c>
      <c r="G22" s="180">
        <v>0</v>
      </c>
      <c r="H22" s="74">
        <v>0</v>
      </c>
      <c r="I22" s="75"/>
      <c r="J22" s="65"/>
      <c r="K22" s="273" t="s">
        <v>69</v>
      </c>
      <c r="L22" s="274"/>
      <c r="M22" s="274"/>
      <c r="N22" s="274"/>
      <c r="O22" s="275"/>
      <c r="P22" s="83"/>
    </row>
    <row r="23" spans="2:16" ht="15.75" thickBot="1" x14ac:dyDescent="0.3">
      <c r="B23" s="65"/>
      <c r="C23" s="80" t="s">
        <v>12</v>
      </c>
      <c r="D23" s="293"/>
      <c r="E23" s="112">
        <v>3</v>
      </c>
      <c r="F23" s="81">
        <v>25</v>
      </c>
      <c r="G23" s="150">
        <v>67</v>
      </c>
      <c r="H23" s="86">
        <f>+F23/E23</f>
        <v>8.3333333333333339</v>
      </c>
      <c r="I23" s="65"/>
      <c r="J23" s="65"/>
      <c r="K23" s="300" t="s">
        <v>56</v>
      </c>
      <c r="L23" s="301"/>
      <c r="M23" s="301"/>
      <c r="N23" s="301"/>
      <c r="O23" s="302"/>
      <c r="P23" s="83"/>
    </row>
    <row r="24" spans="2:16" x14ac:dyDescent="0.25">
      <c r="B24" s="65"/>
      <c r="C24" s="68" t="s">
        <v>9</v>
      </c>
      <c r="D24" s="291">
        <v>44652</v>
      </c>
      <c r="E24" s="111">
        <v>1</v>
      </c>
      <c r="F24" s="69">
        <v>4</v>
      </c>
      <c r="G24" s="182">
        <v>35.200000000000003</v>
      </c>
      <c r="H24" s="70">
        <v>0</v>
      </c>
      <c r="I24" s="65"/>
      <c r="J24" s="65"/>
      <c r="K24" s="303" t="s">
        <v>1</v>
      </c>
      <c r="L24" s="303" t="s">
        <v>2</v>
      </c>
      <c r="M24" s="303" t="s">
        <v>43</v>
      </c>
      <c r="N24" s="303" t="s">
        <v>44</v>
      </c>
      <c r="O24" s="303" t="s">
        <v>45</v>
      </c>
      <c r="P24" s="83"/>
    </row>
    <row r="25" spans="2:16" x14ac:dyDescent="0.25">
      <c r="B25" s="65"/>
      <c r="C25" s="72" t="s">
        <v>65</v>
      </c>
      <c r="D25" s="292"/>
      <c r="E25" s="3">
        <v>3</v>
      </c>
      <c r="F25" s="73">
        <v>33</v>
      </c>
      <c r="G25" s="149">
        <v>178.9</v>
      </c>
      <c r="H25" s="74">
        <f t="shared" si="1"/>
        <v>11</v>
      </c>
      <c r="I25" s="10"/>
      <c r="J25" s="65"/>
      <c r="K25" s="304"/>
      <c r="L25" s="304"/>
      <c r="M25" s="304"/>
      <c r="N25" s="304"/>
      <c r="O25" s="304"/>
      <c r="P25" s="83"/>
    </row>
    <row r="26" spans="2:16" x14ac:dyDescent="0.25">
      <c r="B26" s="65"/>
      <c r="C26" s="72" t="s">
        <v>11</v>
      </c>
      <c r="D26" s="292"/>
      <c r="E26" s="3">
        <v>0</v>
      </c>
      <c r="F26" s="73">
        <v>0</v>
      </c>
      <c r="G26" s="180">
        <v>0</v>
      </c>
      <c r="H26" s="74">
        <v>0</v>
      </c>
      <c r="I26" s="65"/>
      <c r="J26" s="65"/>
      <c r="K26" s="304"/>
      <c r="L26" s="304"/>
      <c r="M26" s="304"/>
      <c r="N26" s="304"/>
      <c r="O26" s="304"/>
      <c r="P26" s="83"/>
    </row>
    <row r="27" spans="2:16" ht="15.75" thickBot="1" x14ac:dyDescent="0.3">
      <c r="B27" s="65"/>
      <c r="C27" s="80" t="s">
        <v>12</v>
      </c>
      <c r="D27" s="293"/>
      <c r="E27" s="112">
        <v>3</v>
      </c>
      <c r="F27" s="81">
        <v>25</v>
      </c>
      <c r="G27" s="150">
        <v>67</v>
      </c>
      <c r="H27" s="86">
        <v>0</v>
      </c>
      <c r="I27" s="75"/>
      <c r="J27" s="65"/>
      <c r="K27" s="304"/>
      <c r="L27" s="304"/>
      <c r="M27" s="304"/>
      <c r="N27" s="304"/>
      <c r="O27" s="304"/>
      <c r="P27" s="83"/>
    </row>
    <row r="28" spans="2:16" ht="15.75" thickBot="1" x14ac:dyDescent="0.3">
      <c r="B28" s="65"/>
      <c r="C28" s="68" t="s">
        <v>9</v>
      </c>
      <c r="D28" s="291">
        <v>44682</v>
      </c>
      <c r="E28" s="111">
        <v>1</v>
      </c>
      <c r="F28" s="69">
        <v>4</v>
      </c>
      <c r="G28" s="182">
        <v>35.200000000000003</v>
      </c>
      <c r="H28" s="70">
        <f t="shared" ref="H28:H32" si="2">+F28/E28</f>
        <v>4</v>
      </c>
      <c r="I28" s="65"/>
      <c r="J28" s="65"/>
      <c r="K28" s="305"/>
      <c r="L28" s="305"/>
      <c r="M28" s="305"/>
      <c r="N28" s="305"/>
      <c r="O28" s="305"/>
      <c r="P28" s="83"/>
    </row>
    <row r="29" spans="2:16" x14ac:dyDescent="0.25">
      <c r="B29" s="65"/>
      <c r="C29" s="72" t="s">
        <v>65</v>
      </c>
      <c r="D29" s="292"/>
      <c r="E29" s="3">
        <v>3</v>
      </c>
      <c r="F29" s="73">
        <v>33</v>
      </c>
      <c r="G29" s="149">
        <v>178.9</v>
      </c>
      <c r="H29" s="74">
        <f t="shared" si="2"/>
        <v>11</v>
      </c>
      <c r="I29" s="65"/>
      <c r="J29" s="65"/>
      <c r="K29" s="71">
        <v>44562</v>
      </c>
      <c r="L29" s="116">
        <v>67</v>
      </c>
      <c r="M29" s="110">
        <v>73</v>
      </c>
      <c r="N29" s="151">
        <v>802.5</v>
      </c>
      <c r="O29" s="187">
        <f>+M29/L29</f>
        <v>1.0895522388059702</v>
      </c>
      <c r="P29" s="83"/>
    </row>
    <row r="30" spans="2:16" x14ac:dyDescent="0.25">
      <c r="B30" s="65"/>
      <c r="C30" s="72" t="s">
        <v>11</v>
      </c>
      <c r="D30" s="292"/>
      <c r="E30" s="3">
        <v>0</v>
      </c>
      <c r="F30" s="73">
        <v>0</v>
      </c>
      <c r="G30" s="180">
        <v>0</v>
      </c>
      <c r="H30" s="74">
        <v>0</v>
      </c>
      <c r="I30" s="10"/>
      <c r="J30" s="65"/>
      <c r="K30" s="71">
        <v>44593</v>
      </c>
      <c r="L30" s="117">
        <v>67</v>
      </c>
      <c r="M30" s="57">
        <v>74</v>
      </c>
      <c r="N30" s="151">
        <v>813.1</v>
      </c>
      <c r="O30" s="187">
        <f t="shared" ref="O30:O40" si="3">+M30/L30</f>
        <v>1.1044776119402986</v>
      </c>
      <c r="P30" s="83"/>
    </row>
    <row r="31" spans="2:16" ht="15.75" thickBot="1" x14ac:dyDescent="0.3">
      <c r="B31" s="65"/>
      <c r="C31" s="80" t="s">
        <v>12</v>
      </c>
      <c r="D31" s="293"/>
      <c r="E31" s="112">
        <v>3</v>
      </c>
      <c r="F31" s="81">
        <v>25</v>
      </c>
      <c r="G31" s="150">
        <v>67</v>
      </c>
      <c r="H31" s="86">
        <f t="shared" si="2"/>
        <v>8.3333333333333339</v>
      </c>
      <c r="I31" s="65"/>
      <c r="J31" s="65"/>
      <c r="K31" s="71">
        <v>44621</v>
      </c>
      <c r="L31" s="117">
        <v>67</v>
      </c>
      <c r="M31" s="55">
        <v>75</v>
      </c>
      <c r="N31" s="153">
        <v>829.4</v>
      </c>
      <c r="O31" s="187">
        <f t="shared" si="3"/>
        <v>1.1194029850746268</v>
      </c>
      <c r="P31" s="65"/>
    </row>
    <row r="32" spans="2:16" x14ac:dyDescent="0.25">
      <c r="B32" s="65"/>
      <c r="C32" s="68" t="s">
        <v>9</v>
      </c>
      <c r="D32" s="291">
        <v>44713</v>
      </c>
      <c r="E32" s="111">
        <v>1</v>
      </c>
      <c r="F32" s="69">
        <v>4</v>
      </c>
      <c r="G32" s="182">
        <v>35.200000000000003</v>
      </c>
      <c r="H32" s="70">
        <f t="shared" si="2"/>
        <v>4</v>
      </c>
      <c r="I32" s="75"/>
      <c r="J32" s="65"/>
      <c r="K32" s="71">
        <v>44652</v>
      </c>
      <c r="L32" s="117">
        <v>67</v>
      </c>
      <c r="M32" s="55">
        <v>137</v>
      </c>
      <c r="N32" s="152">
        <v>1499.5</v>
      </c>
      <c r="O32" s="187">
        <f t="shared" si="3"/>
        <v>2.044776119402985</v>
      </c>
      <c r="P32" s="65"/>
    </row>
    <row r="33" spans="2:16" x14ac:dyDescent="0.25">
      <c r="B33" s="65"/>
      <c r="C33" s="72" t="s">
        <v>65</v>
      </c>
      <c r="D33" s="292"/>
      <c r="E33" s="3">
        <v>3</v>
      </c>
      <c r="F33" s="73">
        <v>33</v>
      </c>
      <c r="G33" s="149">
        <v>178.9</v>
      </c>
      <c r="H33" s="74">
        <f t="shared" ref="H33:H44" si="4">+F33/E33</f>
        <v>11</v>
      </c>
      <c r="I33" s="65"/>
      <c r="J33" s="76"/>
      <c r="K33" s="71">
        <v>44682</v>
      </c>
      <c r="L33" s="117">
        <v>67</v>
      </c>
      <c r="M33" s="55">
        <v>103</v>
      </c>
      <c r="N33" s="152">
        <v>1129</v>
      </c>
      <c r="O33" s="187">
        <f t="shared" si="3"/>
        <v>1.5373134328358209</v>
      </c>
      <c r="P33" s="65"/>
    </row>
    <row r="34" spans="2:16" x14ac:dyDescent="0.25">
      <c r="B34" s="65"/>
      <c r="C34" s="72" t="s">
        <v>11</v>
      </c>
      <c r="D34" s="292"/>
      <c r="E34" s="3">
        <v>0</v>
      </c>
      <c r="F34" s="73">
        <v>0</v>
      </c>
      <c r="G34" s="180">
        <v>0</v>
      </c>
      <c r="H34" s="74">
        <v>0</v>
      </c>
      <c r="I34" s="10"/>
      <c r="J34" s="76"/>
      <c r="K34" s="71">
        <v>44713</v>
      </c>
      <c r="L34" s="118">
        <v>67</v>
      </c>
      <c r="M34" s="55">
        <v>166</v>
      </c>
      <c r="N34" s="152">
        <v>1815.4</v>
      </c>
      <c r="O34" s="187">
        <f t="shared" si="3"/>
        <v>2.4776119402985075</v>
      </c>
      <c r="P34" s="65"/>
    </row>
    <row r="35" spans="2:16" ht="15.75" thickBot="1" x14ac:dyDescent="0.3">
      <c r="B35" s="65"/>
      <c r="C35" s="80" t="s">
        <v>13</v>
      </c>
      <c r="D35" s="293"/>
      <c r="E35" s="112">
        <v>3</v>
      </c>
      <c r="F35" s="81">
        <v>25</v>
      </c>
      <c r="G35" s="150">
        <v>67</v>
      </c>
      <c r="H35" s="86">
        <f t="shared" si="4"/>
        <v>8.3333333333333339</v>
      </c>
      <c r="I35" s="10"/>
      <c r="J35" s="65"/>
      <c r="K35" s="71">
        <v>44743</v>
      </c>
      <c r="L35" s="117">
        <v>67</v>
      </c>
      <c r="M35" s="55">
        <v>137</v>
      </c>
      <c r="N35" s="152">
        <v>1499.5</v>
      </c>
      <c r="O35" s="187">
        <f t="shared" si="3"/>
        <v>2.044776119402985</v>
      </c>
      <c r="P35" s="65"/>
    </row>
    <row r="36" spans="2:16" x14ac:dyDescent="0.25">
      <c r="B36" s="65"/>
      <c r="C36" s="88" t="s">
        <v>9</v>
      </c>
      <c r="D36" s="291">
        <v>44743</v>
      </c>
      <c r="E36" s="240">
        <v>1</v>
      </c>
      <c r="F36" s="242">
        <v>5</v>
      </c>
      <c r="G36" s="243">
        <v>42.4</v>
      </c>
      <c r="H36" s="70">
        <v>0</v>
      </c>
      <c r="I36" s="65"/>
      <c r="J36" s="65"/>
      <c r="K36" s="71">
        <v>44774</v>
      </c>
      <c r="L36" s="117">
        <v>67</v>
      </c>
      <c r="M36" s="55">
        <v>103</v>
      </c>
      <c r="N36" s="152">
        <v>1129</v>
      </c>
      <c r="O36" s="187">
        <f t="shared" si="3"/>
        <v>1.5373134328358209</v>
      </c>
      <c r="P36" s="65"/>
    </row>
    <row r="37" spans="2:16" x14ac:dyDescent="0.25">
      <c r="B37" s="65"/>
      <c r="C37" s="72" t="s">
        <v>65</v>
      </c>
      <c r="D37" s="292"/>
      <c r="E37" s="3">
        <v>2</v>
      </c>
      <c r="F37" s="73">
        <v>9</v>
      </c>
      <c r="G37" s="155">
        <v>75.900000000000006</v>
      </c>
      <c r="H37" s="74">
        <f t="shared" si="4"/>
        <v>4.5</v>
      </c>
      <c r="I37" s="156"/>
      <c r="J37" s="10"/>
      <c r="K37" s="71">
        <v>44805</v>
      </c>
      <c r="L37" s="118">
        <v>67</v>
      </c>
      <c r="M37" s="55">
        <v>166</v>
      </c>
      <c r="N37" s="152">
        <v>1815.4</v>
      </c>
      <c r="O37" s="187">
        <f t="shared" si="3"/>
        <v>2.4776119402985075</v>
      </c>
      <c r="P37" s="65"/>
    </row>
    <row r="38" spans="2:16" x14ac:dyDescent="0.25">
      <c r="B38" s="65"/>
      <c r="C38" s="89" t="s">
        <v>11</v>
      </c>
      <c r="D38" s="292"/>
      <c r="E38" s="3">
        <v>0</v>
      </c>
      <c r="F38" s="73">
        <v>0</v>
      </c>
      <c r="G38" s="180">
        <v>0</v>
      </c>
      <c r="H38" s="74">
        <v>0</v>
      </c>
      <c r="I38" s="65"/>
      <c r="J38" s="65"/>
      <c r="K38" s="71">
        <v>44835</v>
      </c>
      <c r="L38" s="28"/>
      <c r="M38" s="55"/>
      <c r="N38" s="139"/>
      <c r="O38" s="187" t="e">
        <f t="shared" si="3"/>
        <v>#DIV/0!</v>
      </c>
      <c r="P38" s="65"/>
    </row>
    <row r="39" spans="2:16" ht="15.75" thickBot="1" x14ac:dyDescent="0.3">
      <c r="B39" s="65"/>
      <c r="C39" s="90" t="s">
        <v>12</v>
      </c>
      <c r="D39" s="293"/>
      <c r="E39" s="112">
        <v>3</v>
      </c>
      <c r="F39" s="81">
        <v>25</v>
      </c>
      <c r="G39" s="181">
        <v>67</v>
      </c>
      <c r="H39" s="86">
        <v>0</v>
      </c>
      <c r="I39" s="65"/>
      <c r="J39" s="65"/>
      <c r="K39" s="71">
        <v>44866</v>
      </c>
      <c r="L39" s="28"/>
      <c r="M39" s="55"/>
      <c r="N39" s="154"/>
      <c r="O39" s="187" t="e">
        <f t="shared" si="3"/>
        <v>#DIV/0!</v>
      </c>
      <c r="P39" s="87"/>
    </row>
    <row r="40" spans="2:16" ht="15.75" thickBot="1" x14ac:dyDescent="0.3">
      <c r="B40" s="65"/>
      <c r="C40" s="88" t="s">
        <v>9</v>
      </c>
      <c r="D40" s="291">
        <v>44774</v>
      </c>
      <c r="E40" s="111">
        <v>1</v>
      </c>
      <c r="F40" s="69">
        <v>4</v>
      </c>
      <c r="G40" s="182">
        <v>35.200000000000003</v>
      </c>
      <c r="H40" s="70">
        <f t="shared" si="4"/>
        <v>4</v>
      </c>
      <c r="I40" s="10"/>
      <c r="J40" s="65"/>
      <c r="K40" s="71">
        <v>44896</v>
      </c>
      <c r="L40" s="38"/>
      <c r="M40" s="55"/>
      <c r="N40" s="167"/>
      <c r="O40" s="187" t="e">
        <f t="shared" si="3"/>
        <v>#DIV/0!</v>
      </c>
      <c r="P40" s="87"/>
    </row>
    <row r="41" spans="2:16" ht="15.75" thickBot="1" x14ac:dyDescent="0.3">
      <c r="B41" s="65"/>
      <c r="C41" s="72" t="s">
        <v>65</v>
      </c>
      <c r="D41" s="292"/>
      <c r="E41" s="3">
        <v>2</v>
      </c>
      <c r="F41" s="73">
        <v>9</v>
      </c>
      <c r="G41" s="155">
        <v>75.900000000000006</v>
      </c>
      <c r="H41" s="74">
        <f t="shared" si="4"/>
        <v>4.5</v>
      </c>
      <c r="I41" s="10"/>
      <c r="J41" s="65"/>
      <c r="K41" s="109" t="s">
        <v>18</v>
      </c>
      <c r="L41" s="121">
        <f>AVERAGE(L29:L40)</f>
        <v>67</v>
      </c>
      <c r="M41" s="123">
        <f>AVERAGE(M29:M40)</f>
        <v>114.88888888888889</v>
      </c>
      <c r="N41" s="122">
        <f>AVERAGE(N29:N40)</f>
        <v>1259.1999999999998</v>
      </c>
      <c r="O41" s="56" t="e">
        <f>AVERAGE(O29:O40)</f>
        <v>#DIV/0!</v>
      </c>
      <c r="P41" s="87"/>
    </row>
    <row r="42" spans="2:16" x14ac:dyDescent="0.25">
      <c r="B42" s="65"/>
      <c r="C42" s="89" t="s">
        <v>11</v>
      </c>
      <c r="D42" s="292"/>
      <c r="E42" s="3">
        <v>0</v>
      </c>
      <c r="F42" s="73">
        <v>0</v>
      </c>
      <c r="G42" s="180">
        <v>0</v>
      </c>
      <c r="H42" s="74">
        <v>0</v>
      </c>
      <c r="I42" s="65"/>
      <c r="J42" s="65"/>
      <c r="K42" s="65"/>
      <c r="L42" s="65"/>
      <c r="M42" s="65"/>
      <c r="N42" s="65"/>
      <c r="O42" s="65"/>
      <c r="P42" s="65"/>
    </row>
    <row r="43" spans="2:16" ht="15.75" thickBot="1" x14ac:dyDescent="0.3">
      <c r="B43" s="65"/>
      <c r="C43" s="90" t="s">
        <v>12</v>
      </c>
      <c r="D43" s="293"/>
      <c r="E43" s="112">
        <v>3</v>
      </c>
      <c r="F43" s="81">
        <v>25</v>
      </c>
      <c r="G43" s="150">
        <v>67</v>
      </c>
      <c r="H43" s="86">
        <f t="shared" si="4"/>
        <v>8.3333333333333339</v>
      </c>
      <c r="I43" s="65"/>
      <c r="J43" s="76"/>
      <c r="P43" s="65"/>
    </row>
    <row r="44" spans="2:16" x14ac:dyDescent="0.25">
      <c r="B44" s="65"/>
      <c r="C44" s="91" t="s">
        <v>9</v>
      </c>
      <c r="D44" s="291">
        <v>44805</v>
      </c>
      <c r="E44" s="111">
        <v>1</v>
      </c>
      <c r="F44" s="69">
        <v>4</v>
      </c>
      <c r="G44" s="182">
        <v>35.200000000000003</v>
      </c>
      <c r="H44" s="70">
        <f t="shared" si="4"/>
        <v>4</v>
      </c>
      <c r="I44" s="10"/>
      <c r="J44" s="65"/>
      <c r="P44" s="65"/>
    </row>
    <row r="45" spans="2:16" x14ac:dyDescent="0.25">
      <c r="B45" s="65"/>
      <c r="C45" s="72" t="s">
        <v>65</v>
      </c>
      <c r="D45" s="292"/>
      <c r="E45" s="3">
        <v>2</v>
      </c>
      <c r="F45" s="73">
        <v>9</v>
      </c>
      <c r="G45" s="155">
        <v>75.900000000000006</v>
      </c>
      <c r="H45" s="74">
        <f t="shared" ref="H45:H47" si="5">+F45/E45</f>
        <v>4.5</v>
      </c>
      <c r="I45" s="65"/>
      <c r="J45" s="65"/>
      <c r="P45" s="65"/>
    </row>
    <row r="46" spans="2:16" x14ac:dyDescent="0.25">
      <c r="B46" s="65"/>
      <c r="C46" s="89" t="s">
        <v>11</v>
      </c>
      <c r="D46" s="292"/>
      <c r="E46" s="3">
        <v>0</v>
      </c>
      <c r="F46" s="73">
        <v>0</v>
      </c>
      <c r="G46" s="180">
        <v>0</v>
      </c>
      <c r="H46" s="74">
        <v>0</v>
      </c>
      <c r="I46" s="65"/>
      <c r="J46" s="65"/>
      <c r="P46" s="65"/>
    </row>
    <row r="47" spans="2:16" ht="15.75" thickBot="1" x14ac:dyDescent="0.3">
      <c r="B47" s="65"/>
      <c r="C47" s="90" t="s">
        <v>12</v>
      </c>
      <c r="D47" s="293"/>
      <c r="E47" s="112">
        <v>3</v>
      </c>
      <c r="F47" s="81">
        <v>25</v>
      </c>
      <c r="G47" s="150">
        <v>67</v>
      </c>
      <c r="H47" s="86">
        <f t="shared" si="5"/>
        <v>8.3333333333333339</v>
      </c>
      <c r="I47" s="65"/>
      <c r="J47" s="10"/>
      <c r="P47" s="65"/>
    </row>
    <row r="48" spans="2:16" x14ac:dyDescent="0.25">
      <c r="B48" s="65"/>
      <c r="C48" s="68" t="s">
        <v>9</v>
      </c>
      <c r="D48" s="291">
        <v>44835</v>
      </c>
      <c r="E48" s="111"/>
      <c r="F48" s="69"/>
      <c r="G48" s="179"/>
      <c r="H48" s="74" t="e">
        <f t="shared" ref="H48:H51" si="6">+F48/E48</f>
        <v>#DIV/0!</v>
      </c>
      <c r="I48" s="10"/>
      <c r="J48" s="10"/>
      <c r="P48" s="65"/>
    </row>
    <row r="49" spans="2:17" x14ac:dyDescent="0.25">
      <c r="B49" s="65"/>
      <c r="C49" s="72" t="s">
        <v>65</v>
      </c>
      <c r="D49" s="292"/>
      <c r="E49" s="3"/>
      <c r="F49" s="73"/>
      <c r="G49" s="149"/>
      <c r="H49" s="74" t="e">
        <f t="shared" si="6"/>
        <v>#DIV/0!</v>
      </c>
      <c r="I49" s="65"/>
      <c r="J49" s="65"/>
      <c r="P49" s="65"/>
    </row>
    <row r="50" spans="2:17" x14ac:dyDescent="0.25">
      <c r="B50" s="65"/>
      <c r="C50" s="72" t="s">
        <v>11</v>
      </c>
      <c r="D50" s="292"/>
      <c r="E50" s="105"/>
      <c r="F50" s="73"/>
      <c r="G50" s="180"/>
      <c r="H50" s="74" t="e">
        <f t="shared" si="6"/>
        <v>#DIV/0!</v>
      </c>
      <c r="I50" s="65"/>
      <c r="J50" s="65"/>
      <c r="P50" s="65"/>
    </row>
    <row r="51" spans="2:17" ht="15.75" thickBot="1" x14ac:dyDescent="0.3">
      <c r="B51" s="65"/>
      <c r="C51" s="80" t="s">
        <v>13</v>
      </c>
      <c r="D51" s="293"/>
      <c r="E51" s="112"/>
      <c r="F51" s="81"/>
      <c r="G51" s="181"/>
      <c r="H51" s="74" t="e">
        <f t="shared" si="6"/>
        <v>#DIV/0!</v>
      </c>
      <c r="I51" s="10"/>
      <c r="J51" s="10"/>
      <c r="P51" s="65"/>
    </row>
    <row r="52" spans="2:17" x14ac:dyDescent="0.25">
      <c r="B52" s="65"/>
      <c r="C52" s="68" t="s">
        <v>9</v>
      </c>
      <c r="D52" s="291">
        <v>44866</v>
      </c>
      <c r="E52" s="111"/>
      <c r="F52" s="69"/>
      <c r="G52" s="148"/>
      <c r="H52" s="70" t="e">
        <f t="shared" ref="H52:H54" si="7">+F52/E52</f>
        <v>#DIV/0!</v>
      </c>
      <c r="I52" s="10"/>
      <c r="J52" s="10"/>
      <c r="P52" s="65"/>
    </row>
    <row r="53" spans="2:17" x14ac:dyDescent="0.25">
      <c r="B53" s="65"/>
      <c r="C53" s="72" t="s">
        <v>65</v>
      </c>
      <c r="D53" s="292"/>
      <c r="E53" s="3"/>
      <c r="F53" s="73"/>
      <c r="G53" s="147"/>
      <c r="H53" s="74" t="e">
        <f t="shared" si="7"/>
        <v>#DIV/0!</v>
      </c>
      <c r="I53" s="65"/>
      <c r="J53" s="65"/>
      <c r="P53" s="65"/>
    </row>
    <row r="54" spans="2:17" x14ac:dyDescent="0.25">
      <c r="B54" s="65"/>
      <c r="C54" s="72" t="s">
        <v>11</v>
      </c>
      <c r="D54" s="292"/>
      <c r="E54" s="105"/>
      <c r="F54" s="73"/>
      <c r="G54" s="180"/>
      <c r="H54" s="74" t="e">
        <f t="shared" si="7"/>
        <v>#DIV/0!</v>
      </c>
      <c r="I54" s="65"/>
      <c r="J54" s="65"/>
      <c r="P54" s="65"/>
    </row>
    <row r="55" spans="2:17" ht="15.75" thickBot="1" x14ac:dyDescent="0.3">
      <c r="B55" s="65"/>
      <c r="C55" s="80" t="s">
        <v>12</v>
      </c>
      <c r="D55" s="293"/>
      <c r="E55" s="112"/>
      <c r="F55" s="81"/>
      <c r="G55" s="150"/>
      <c r="H55" s="86" t="e">
        <f t="shared" ref="H55:H58" si="8">+F55/E55</f>
        <v>#DIV/0!</v>
      </c>
      <c r="I55" s="65"/>
      <c r="J55" s="65"/>
      <c r="P55" s="65"/>
    </row>
    <row r="56" spans="2:17" x14ac:dyDescent="0.25">
      <c r="B56" s="65"/>
      <c r="C56" s="68" t="s">
        <v>9</v>
      </c>
      <c r="D56" s="291">
        <v>44896</v>
      </c>
      <c r="E56" s="111"/>
      <c r="F56" s="69"/>
      <c r="G56" s="148"/>
      <c r="H56" s="70" t="e">
        <f t="shared" si="8"/>
        <v>#DIV/0!</v>
      </c>
      <c r="I56" s="10"/>
      <c r="J56" s="10"/>
      <c r="P56" s="65"/>
    </row>
    <row r="57" spans="2:17" x14ac:dyDescent="0.25">
      <c r="B57" s="65"/>
      <c r="C57" s="72" t="s">
        <v>65</v>
      </c>
      <c r="D57" s="292"/>
      <c r="E57" s="3"/>
      <c r="F57" s="73"/>
      <c r="G57" s="149"/>
      <c r="H57" s="74" t="e">
        <f t="shared" si="8"/>
        <v>#DIV/0!</v>
      </c>
      <c r="I57" s="65"/>
      <c r="J57" s="65"/>
      <c r="P57" s="65"/>
    </row>
    <row r="58" spans="2:17" x14ac:dyDescent="0.25">
      <c r="B58" s="65"/>
      <c r="C58" s="72" t="s">
        <v>11</v>
      </c>
      <c r="D58" s="292"/>
      <c r="E58" s="105"/>
      <c r="F58" s="73"/>
      <c r="G58" s="180"/>
      <c r="H58" s="74" t="e">
        <f t="shared" si="8"/>
        <v>#DIV/0!</v>
      </c>
      <c r="I58" s="65"/>
      <c r="J58" s="65"/>
      <c r="P58" s="65"/>
    </row>
    <row r="59" spans="2:17" ht="15.75" thickBot="1" x14ac:dyDescent="0.3">
      <c r="B59" s="65"/>
      <c r="C59" s="80" t="s">
        <v>12</v>
      </c>
      <c r="D59" s="293"/>
      <c r="E59" s="112"/>
      <c r="F59" s="81"/>
      <c r="G59" s="150"/>
      <c r="H59" s="86" t="e">
        <f t="shared" ref="H59" si="9">+F59/E59</f>
        <v>#DIV/0!</v>
      </c>
      <c r="I59" s="65"/>
      <c r="J59" s="65"/>
      <c r="P59" s="65"/>
    </row>
    <row r="60" spans="2:17" ht="15.75" thickBot="1" x14ac:dyDescent="0.3">
      <c r="B60" s="65"/>
      <c r="C60" s="184"/>
      <c r="D60" s="185"/>
      <c r="E60" s="186">
        <f ca="1">AVERAGE(E12:E60)</f>
        <v>0</v>
      </c>
      <c r="F60" s="183">
        <f>AVERAGE(F12:F59)</f>
        <v>11.5</v>
      </c>
      <c r="G60" s="183">
        <f t="shared" ref="G60:H60" si="10">AVERAGE(G12:G59)</f>
        <v>53.511111111111134</v>
      </c>
      <c r="H60" s="183" t="e">
        <f t="shared" si="10"/>
        <v>#DIV/0!</v>
      </c>
      <c r="I60" s="10"/>
      <c r="J60" s="10"/>
      <c r="P60" s="65"/>
      <c r="Q60" t="s">
        <v>57</v>
      </c>
    </row>
    <row r="61" spans="2:17" x14ac:dyDescent="0.25">
      <c r="B61" s="65"/>
      <c r="C61" s="163"/>
      <c r="D61" s="163"/>
      <c r="E61" s="163"/>
      <c r="F61" s="163"/>
      <c r="G61" s="163"/>
      <c r="H61" s="163"/>
      <c r="I61" s="65"/>
      <c r="J61" s="65"/>
      <c r="P61" s="65"/>
    </row>
    <row r="62" spans="2:17" x14ac:dyDescent="0.25">
      <c r="B62" s="65"/>
      <c r="C62" s="18"/>
      <c r="D62" s="18"/>
      <c r="E62" s="18"/>
      <c r="F62" s="18"/>
      <c r="G62" s="18"/>
      <c r="H62" s="66"/>
      <c r="I62" s="65"/>
      <c r="J62" s="65"/>
      <c r="P62" s="65"/>
    </row>
    <row r="63" spans="2:17" x14ac:dyDescent="0.25">
      <c r="B63" s="65"/>
      <c r="C63" s="65"/>
      <c r="D63" s="65"/>
      <c r="E63" s="66"/>
      <c r="F63" s="66"/>
      <c r="G63" s="66"/>
      <c r="H63" s="66"/>
      <c r="I63" s="65"/>
      <c r="J63" s="65"/>
      <c r="P63" s="65"/>
    </row>
    <row r="64" spans="2:17" x14ac:dyDescent="0.25">
      <c r="B64" s="65"/>
      <c r="I64" s="10"/>
      <c r="J64" s="10"/>
      <c r="P64" s="65"/>
    </row>
    <row r="65" spans="2:16" x14ac:dyDescent="0.25">
      <c r="B65" s="65"/>
      <c r="I65" s="65"/>
      <c r="J65" s="65"/>
      <c r="P65" s="65"/>
    </row>
    <row r="66" spans="2:16" x14ac:dyDescent="0.25">
      <c r="B66" s="65"/>
      <c r="I66" s="163"/>
      <c r="J66" s="163"/>
      <c r="P66" s="65"/>
    </row>
    <row r="67" spans="2:16" x14ac:dyDescent="0.25">
      <c r="B67" s="65"/>
      <c r="I67" s="65"/>
      <c r="J67" s="65"/>
      <c r="P67" s="65"/>
    </row>
    <row r="68" spans="2:16" x14ac:dyDescent="0.25">
      <c r="B68" s="65"/>
      <c r="I68" s="65"/>
      <c r="J68" s="65"/>
      <c r="P68" s="65"/>
    </row>
  </sheetData>
  <mergeCells count="40">
    <mergeCell ref="B10:B11"/>
    <mergeCell ref="C10:C11"/>
    <mergeCell ref="D10:D11"/>
    <mergeCell ref="D12:D15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C3:H3"/>
    <mergeCell ref="K22:O22"/>
    <mergeCell ref="K23:O23"/>
    <mergeCell ref="K24:K28"/>
    <mergeCell ref="L24:L28"/>
    <mergeCell ref="M24:M28"/>
    <mergeCell ref="N24:N28"/>
    <mergeCell ref="O24:O28"/>
    <mergeCell ref="D24:D27"/>
    <mergeCell ref="D28:D31"/>
    <mergeCell ref="D32:D35"/>
    <mergeCell ref="C5:G5"/>
    <mergeCell ref="D56:D59"/>
    <mergeCell ref="D36:D39"/>
    <mergeCell ref="D40:D43"/>
    <mergeCell ref="D44:D47"/>
    <mergeCell ref="D48:D51"/>
    <mergeCell ref="D52:D55"/>
    <mergeCell ref="D16:D19"/>
    <mergeCell ref="D20:D23"/>
    <mergeCell ref="C6:G6"/>
    <mergeCell ref="C7:G7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AH141"/>
  <sheetViews>
    <sheetView showGridLines="0" zoomScale="90" zoomScaleNormal="90" workbookViewId="0">
      <selection activeCell="N75" sqref="N75"/>
    </sheetView>
  </sheetViews>
  <sheetFormatPr baseColWidth="10" defaultRowHeight="15" x14ac:dyDescent="0.25"/>
  <cols>
    <col min="1" max="1" width="1.28515625" style="115" customWidth="1"/>
    <col min="2" max="6" width="11.42578125" style="115"/>
    <col min="7" max="7" width="5.42578125" style="115" customWidth="1"/>
    <col min="8" max="12" width="11.42578125" style="115"/>
    <col min="13" max="13" width="5.42578125" style="220" customWidth="1"/>
    <col min="14" max="18" width="11.42578125" style="115"/>
    <col min="19" max="19" width="5.42578125" style="220" customWidth="1"/>
    <col min="20" max="16384" width="11.42578125" style="115"/>
  </cols>
  <sheetData>
    <row r="1" spans="2:34" ht="15.75" thickBot="1" x14ac:dyDescent="0.3">
      <c r="AH1" s="214"/>
    </row>
    <row r="2" spans="2:34" ht="16.5" thickBot="1" x14ac:dyDescent="0.3">
      <c r="B2" s="319" t="s">
        <v>70</v>
      </c>
      <c r="C2" s="320"/>
      <c r="D2" s="320"/>
      <c r="E2" s="320"/>
      <c r="F2" s="321"/>
      <c r="G2" s="43"/>
      <c r="H2" s="319" t="s">
        <v>70</v>
      </c>
      <c r="I2" s="320"/>
      <c r="J2" s="320"/>
      <c r="K2" s="320"/>
      <c r="L2" s="321"/>
      <c r="M2" s="215"/>
      <c r="N2" s="319" t="s">
        <v>70</v>
      </c>
      <c r="O2" s="320"/>
      <c r="P2" s="320"/>
      <c r="Q2" s="320"/>
      <c r="R2" s="321"/>
      <c r="S2" s="215"/>
      <c r="T2" s="319" t="s">
        <v>70</v>
      </c>
      <c r="U2" s="320"/>
      <c r="V2" s="320"/>
      <c r="W2" s="320"/>
      <c r="X2" s="321"/>
      <c r="Z2" s="43"/>
      <c r="AF2" s="43"/>
      <c r="AH2" s="214"/>
    </row>
    <row r="3" spans="2:34" x14ac:dyDescent="0.25">
      <c r="B3" s="322" t="s">
        <v>19</v>
      </c>
      <c r="C3" s="322"/>
      <c r="D3" s="322"/>
      <c r="E3" s="322"/>
      <c r="F3" s="322"/>
      <c r="G3" s="43"/>
      <c r="H3" s="322" t="s">
        <v>72</v>
      </c>
      <c r="I3" s="322"/>
      <c r="J3" s="322"/>
      <c r="K3" s="322"/>
      <c r="L3" s="322"/>
      <c r="M3" s="221"/>
      <c r="N3" s="322" t="s">
        <v>20</v>
      </c>
      <c r="O3" s="322"/>
      <c r="P3" s="322"/>
      <c r="Q3" s="322"/>
      <c r="R3" s="322"/>
      <c r="S3" s="221"/>
      <c r="T3" s="328" t="s">
        <v>21</v>
      </c>
      <c r="U3" s="328"/>
      <c r="V3" s="328"/>
      <c r="W3" s="328"/>
      <c r="X3" s="328"/>
      <c r="Z3" s="43"/>
      <c r="AF3" s="43"/>
      <c r="AH3" s="214"/>
    </row>
    <row r="4" spans="2:34" ht="15.75" customHeight="1" thickBot="1" x14ac:dyDescent="0.3">
      <c r="B4" s="27"/>
      <c r="C4" s="27"/>
      <c r="D4" s="27"/>
      <c r="E4" s="27"/>
      <c r="F4" s="189"/>
      <c r="G4" s="43"/>
      <c r="H4" s="27"/>
      <c r="I4" s="27"/>
      <c r="J4" s="27"/>
      <c r="K4" s="27"/>
      <c r="L4" s="189"/>
      <c r="M4" s="222"/>
      <c r="N4" s="27"/>
      <c r="O4" s="27"/>
      <c r="P4" s="27"/>
      <c r="Q4" s="189"/>
      <c r="R4" s="189"/>
      <c r="S4" s="222"/>
      <c r="T4" s="27"/>
      <c r="U4" s="27"/>
      <c r="V4" s="27"/>
      <c r="W4" s="27"/>
      <c r="X4" s="189"/>
      <c r="Z4" s="43"/>
      <c r="AF4" s="43"/>
      <c r="AH4" s="214"/>
    </row>
    <row r="5" spans="2:34" ht="15" customHeight="1" x14ac:dyDescent="0.25">
      <c r="B5" s="333" t="s">
        <v>1</v>
      </c>
      <c r="C5" s="335" t="s">
        <v>2</v>
      </c>
      <c r="D5" s="335" t="s">
        <v>3</v>
      </c>
      <c r="E5" s="324" t="s">
        <v>14</v>
      </c>
      <c r="F5" s="326" t="s">
        <v>5</v>
      </c>
      <c r="G5" s="43"/>
      <c r="H5" s="329" t="s">
        <v>1</v>
      </c>
      <c r="I5" s="324" t="s">
        <v>2</v>
      </c>
      <c r="J5" s="324" t="s">
        <v>3</v>
      </c>
      <c r="K5" s="324" t="s">
        <v>14</v>
      </c>
      <c r="L5" s="331" t="s">
        <v>5</v>
      </c>
      <c r="M5" s="223"/>
      <c r="N5" s="333" t="s">
        <v>1</v>
      </c>
      <c r="O5" s="335" t="s">
        <v>2</v>
      </c>
      <c r="P5" s="335" t="s">
        <v>3</v>
      </c>
      <c r="Q5" s="324" t="s">
        <v>14</v>
      </c>
      <c r="R5" s="326" t="s">
        <v>5</v>
      </c>
      <c r="S5" s="223"/>
      <c r="T5" s="333" t="s">
        <v>1</v>
      </c>
      <c r="U5" s="324" t="s">
        <v>2</v>
      </c>
      <c r="V5" s="324" t="s">
        <v>3</v>
      </c>
      <c r="W5" s="324" t="s">
        <v>14</v>
      </c>
      <c r="X5" s="331" t="s">
        <v>5</v>
      </c>
      <c r="Z5" s="43"/>
      <c r="AF5" s="43"/>
      <c r="AH5" s="214"/>
    </row>
    <row r="6" spans="2:34" ht="69" customHeight="1" thickBot="1" x14ac:dyDescent="0.3">
      <c r="B6" s="334"/>
      <c r="C6" s="336"/>
      <c r="D6" s="336"/>
      <c r="E6" s="325"/>
      <c r="F6" s="327"/>
      <c r="G6" s="43"/>
      <c r="H6" s="330"/>
      <c r="I6" s="325"/>
      <c r="J6" s="325"/>
      <c r="K6" s="325"/>
      <c r="L6" s="332"/>
      <c r="M6" s="223"/>
      <c r="N6" s="334"/>
      <c r="O6" s="336"/>
      <c r="P6" s="336"/>
      <c r="Q6" s="325"/>
      <c r="R6" s="327"/>
      <c r="S6" s="223"/>
      <c r="T6" s="334"/>
      <c r="U6" s="325"/>
      <c r="V6" s="325"/>
      <c r="W6" s="325"/>
      <c r="X6" s="332"/>
      <c r="Z6" s="43"/>
      <c r="AF6" s="43"/>
    </row>
    <row r="7" spans="2:34" ht="15.75" customHeight="1" thickBot="1" x14ac:dyDescent="0.3">
      <c r="B7" s="61">
        <v>44562</v>
      </c>
      <c r="C7" s="98">
        <v>2</v>
      </c>
      <c r="D7" s="234">
        <v>72</v>
      </c>
      <c r="E7" s="234">
        <v>74</v>
      </c>
      <c r="F7" s="104">
        <f>+E7/C7</f>
        <v>37</v>
      </c>
      <c r="G7" s="43"/>
      <c r="H7" s="61">
        <v>44562</v>
      </c>
      <c r="I7" s="108">
        <v>3</v>
      </c>
      <c r="J7" s="134">
        <v>341.4</v>
      </c>
      <c r="K7" s="134">
        <v>348</v>
      </c>
      <c r="L7" s="53">
        <f t="shared" ref="L7:L18" si="0">+K7/I7</f>
        <v>116</v>
      </c>
      <c r="M7" s="219"/>
      <c r="N7" s="61">
        <v>44562</v>
      </c>
      <c r="O7" s="108">
        <v>4</v>
      </c>
      <c r="P7" s="135">
        <v>184</v>
      </c>
      <c r="Q7" s="135">
        <v>165</v>
      </c>
      <c r="R7" s="53">
        <f t="shared" ref="R7:R18" si="1">+Q7/O7</f>
        <v>41.25</v>
      </c>
      <c r="S7" s="219"/>
      <c r="T7" s="61">
        <v>44562</v>
      </c>
      <c r="U7" s="60">
        <v>6</v>
      </c>
      <c r="V7" s="36">
        <v>330.66</v>
      </c>
      <c r="W7" s="100">
        <v>347</v>
      </c>
      <c r="X7" s="49">
        <f t="shared" ref="X7:X18" si="2">+W7/U7</f>
        <v>57.833333333333336</v>
      </c>
      <c r="Z7" s="43"/>
      <c r="AF7" s="43"/>
    </row>
    <row r="8" spans="2:34" ht="15.75" customHeight="1" thickBot="1" x14ac:dyDescent="0.3">
      <c r="B8" s="61">
        <v>44593</v>
      </c>
      <c r="C8" s="23">
        <v>2</v>
      </c>
      <c r="D8" s="30">
        <v>72</v>
      </c>
      <c r="E8" s="30">
        <v>74</v>
      </c>
      <c r="F8" s="104">
        <f t="shared" ref="F8:F18" si="3">+E8/C8</f>
        <v>37</v>
      </c>
      <c r="G8" s="43"/>
      <c r="H8" s="61">
        <v>44593</v>
      </c>
      <c r="I8" s="22">
        <v>3</v>
      </c>
      <c r="J8" s="44">
        <v>346.2</v>
      </c>
      <c r="K8" s="44">
        <v>353</v>
      </c>
      <c r="L8" s="53">
        <f t="shared" si="0"/>
        <v>117.66666666666667</v>
      </c>
      <c r="M8" s="219"/>
      <c r="N8" s="61">
        <v>44593</v>
      </c>
      <c r="O8" s="22">
        <v>4</v>
      </c>
      <c r="P8" s="115">
        <v>182.8</v>
      </c>
      <c r="Q8" s="135">
        <v>164</v>
      </c>
      <c r="R8" s="53">
        <f t="shared" si="1"/>
        <v>41</v>
      </c>
      <c r="S8" s="219"/>
      <c r="T8" s="61">
        <v>44593</v>
      </c>
      <c r="U8" s="23">
        <v>6</v>
      </c>
      <c r="V8" s="30">
        <v>299.98</v>
      </c>
      <c r="W8" s="30">
        <v>311</v>
      </c>
      <c r="X8" s="49">
        <f t="shared" si="2"/>
        <v>51.833333333333336</v>
      </c>
      <c r="Z8" s="43"/>
      <c r="AF8" s="43"/>
    </row>
    <row r="9" spans="2:34" ht="15.75" customHeight="1" thickBot="1" x14ac:dyDescent="0.3">
      <c r="B9" s="61">
        <v>44621</v>
      </c>
      <c r="C9" s="28">
        <v>2</v>
      </c>
      <c r="D9" s="30">
        <v>72</v>
      </c>
      <c r="E9" s="30">
        <v>74</v>
      </c>
      <c r="F9" s="104">
        <f t="shared" si="3"/>
        <v>37</v>
      </c>
      <c r="G9" s="43"/>
      <c r="H9" s="61">
        <v>44621</v>
      </c>
      <c r="I9" s="22">
        <v>3</v>
      </c>
      <c r="J9" s="44">
        <v>343.8</v>
      </c>
      <c r="K9" s="44">
        <v>350.5</v>
      </c>
      <c r="L9" s="53">
        <f t="shared" si="0"/>
        <v>116.83333333333333</v>
      </c>
      <c r="M9" s="219"/>
      <c r="N9" s="61">
        <v>44621</v>
      </c>
      <c r="O9" s="22">
        <v>4</v>
      </c>
      <c r="P9" s="217">
        <v>184.3</v>
      </c>
      <c r="Q9" s="135">
        <v>163</v>
      </c>
      <c r="R9" s="53">
        <f t="shared" si="1"/>
        <v>40.75</v>
      </c>
      <c r="S9" s="219"/>
      <c r="T9" s="61">
        <v>44621</v>
      </c>
      <c r="U9" s="23">
        <v>6</v>
      </c>
      <c r="V9" s="30">
        <v>308.64</v>
      </c>
      <c r="W9" s="30">
        <v>320</v>
      </c>
      <c r="X9" s="49">
        <f t="shared" si="2"/>
        <v>53.333333333333336</v>
      </c>
      <c r="Z9" s="43"/>
      <c r="AF9" s="43"/>
    </row>
    <row r="10" spans="2:34" ht="15.75" thickBot="1" x14ac:dyDescent="0.3">
      <c r="B10" s="61">
        <v>44652</v>
      </c>
      <c r="C10" s="28">
        <v>2</v>
      </c>
      <c r="D10" s="30">
        <v>72</v>
      </c>
      <c r="E10" s="30">
        <v>74</v>
      </c>
      <c r="F10" s="104">
        <f t="shared" si="3"/>
        <v>37</v>
      </c>
      <c r="G10" s="43"/>
      <c r="H10" s="61">
        <v>44652</v>
      </c>
      <c r="I10" s="22">
        <v>3</v>
      </c>
      <c r="J10" s="44">
        <v>397.7</v>
      </c>
      <c r="K10" s="44">
        <v>353.83</v>
      </c>
      <c r="L10" s="53">
        <f t="shared" si="0"/>
        <v>117.94333333333333</v>
      </c>
      <c r="M10" s="219"/>
      <c r="N10" s="61">
        <v>44652</v>
      </c>
      <c r="O10" s="22">
        <v>4</v>
      </c>
      <c r="P10" s="217">
        <v>184.3</v>
      </c>
      <c r="Q10" s="135">
        <v>163</v>
      </c>
      <c r="R10" s="53">
        <f t="shared" si="1"/>
        <v>40.75</v>
      </c>
      <c r="S10" s="219"/>
      <c r="T10" s="61">
        <v>44652</v>
      </c>
      <c r="U10" s="23">
        <v>6</v>
      </c>
      <c r="V10" s="30">
        <v>302.10000000000002</v>
      </c>
      <c r="W10" s="30">
        <v>311</v>
      </c>
      <c r="X10" s="49">
        <f t="shared" si="2"/>
        <v>51.833333333333336</v>
      </c>
      <c r="Z10" s="43"/>
      <c r="AF10" s="191"/>
    </row>
    <row r="11" spans="2:34" ht="15.75" thickBot="1" x14ac:dyDescent="0.3">
      <c r="B11" s="61">
        <v>44682</v>
      </c>
      <c r="C11" s="28">
        <v>2</v>
      </c>
      <c r="D11" s="30">
        <v>72</v>
      </c>
      <c r="E11" s="30">
        <v>74</v>
      </c>
      <c r="F11" s="104">
        <f t="shared" si="3"/>
        <v>37</v>
      </c>
      <c r="G11" s="43"/>
      <c r="H11" s="61">
        <v>44682</v>
      </c>
      <c r="I11" s="23">
        <v>3</v>
      </c>
      <c r="J11" s="44">
        <v>367.8</v>
      </c>
      <c r="K11" s="44">
        <v>375</v>
      </c>
      <c r="L11" s="53">
        <f t="shared" si="0"/>
        <v>125</v>
      </c>
      <c r="M11" s="219"/>
      <c r="N11" s="61">
        <v>44682</v>
      </c>
      <c r="O11" s="23">
        <v>4</v>
      </c>
      <c r="P11" s="217">
        <v>186.1</v>
      </c>
      <c r="Q11" s="135">
        <v>161</v>
      </c>
      <c r="R11" s="53">
        <f t="shared" si="1"/>
        <v>40.25</v>
      </c>
      <c r="S11" s="219"/>
      <c r="T11" s="61">
        <v>44682</v>
      </c>
      <c r="U11" s="23">
        <v>6</v>
      </c>
      <c r="V11" s="30">
        <v>338.9</v>
      </c>
      <c r="W11" s="30">
        <v>351</v>
      </c>
      <c r="X11" s="49">
        <f>+W11/U11</f>
        <v>58.5</v>
      </c>
      <c r="Z11" s="43"/>
      <c r="AF11" s="43"/>
    </row>
    <row r="12" spans="2:34" ht="15.75" thickBot="1" x14ac:dyDescent="0.3">
      <c r="B12" s="61">
        <v>44713</v>
      </c>
      <c r="C12" s="28">
        <v>2</v>
      </c>
      <c r="D12" s="30">
        <v>72</v>
      </c>
      <c r="E12" s="30">
        <v>74</v>
      </c>
      <c r="F12" s="104">
        <f t="shared" si="3"/>
        <v>37</v>
      </c>
      <c r="G12" s="43"/>
      <c r="H12" s="61">
        <v>44713</v>
      </c>
      <c r="I12" s="23">
        <v>3</v>
      </c>
      <c r="J12" s="44">
        <v>378.5</v>
      </c>
      <c r="K12" s="44">
        <v>381</v>
      </c>
      <c r="L12" s="53">
        <f t="shared" si="0"/>
        <v>127</v>
      </c>
      <c r="M12" s="219"/>
      <c r="N12" s="61">
        <v>44713</v>
      </c>
      <c r="O12" s="22">
        <v>4</v>
      </c>
      <c r="P12" s="217">
        <v>184.3</v>
      </c>
      <c r="Q12" s="135">
        <v>163</v>
      </c>
      <c r="R12" s="53">
        <f t="shared" ref="R12:R14" si="4">+Q12/O12</f>
        <v>40.75</v>
      </c>
      <c r="S12" s="219"/>
      <c r="T12" s="61">
        <v>44713</v>
      </c>
      <c r="U12" s="23">
        <v>6</v>
      </c>
      <c r="V12" s="30">
        <v>530.79999999999995</v>
      </c>
      <c r="W12" s="30">
        <v>539</v>
      </c>
      <c r="X12" s="49">
        <f t="shared" si="2"/>
        <v>89.833333333333329</v>
      </c>
      <c r="Z12" s="43"/>
      <c r="AF12" s="43"/>
    </row>
    <row r="13" spans="2:34" ht="15.75" thickBot="1" x14ac:dyDescent="0.3">
      <c r="B13" s="61">
        <v>44743</v>
      </c>
      <c r="C13" s="28">
        <v>2</v>
      </c>
      <c r="D13" s="30">
        <v>72</v>
      </c>
      <c r="E13" s="30">
        <v>74</v>
      </c>
      <c r="F13" s="104">
        <f t="shared" ref="F13:F15" si="5">+E13/C13</f>
        <v>37</v>
      </c>
      <c r="G13" s="43"/>
      <c r="H13" s="61">
        <v>44743</v>
      </c>
      <c r="I13" s="22">
        <v>3</v>
      </c>
      <c r="J13" s="44">
        <v>397.7</v>
      </c>
      <c r="K13" s="44">
        <v>353.83</v>
      </c>
      <c r="L13" s="53">
        <f t="shared" ref="L13:L15" si="6">+K13/I13</f>
        <v>117.94333333333333</v>
      </c>
      <c r="M13" s="219"/>
      <c r="N13" s="61">
        <v>44743</v>
      </c>
      <c r="O13" s="22">
        <v>4</v>
      </c>
      <c r="P13" s="217">
        <v>184.3</v>
      </c>
      <c r="Q13" s="135">
        <v>163</v>
      </c>
      <c r="R13" s="53">
        <f t="shared" si="4"/>
        <v>40.75</v>
      </c>
      <c r="S13" s="219"/>
      <c r="T13" s="61">
        <v>44743</v>
      </c>
      <c r="U13" s="23">
        <v>6</v>
      </c>
      <c r="V13" s="30">
        <v>302.10000000000002</v>
      </c>
      <c r="W13" s="30">
        <v>311</v>
      </c>
      <c r="X13" s="49">
        <f t="shared" ref="X13" si="7">+W13/U13</f>
        <v>51.833333333333336</v>
      </c>
      <c r="Z13" s="43"/>
      <c r="AF13" s="43"/>
    </row>
    <row r="14" spans="2:34" ht="15.75" thickBot="1" x14ac:dyDescent="0.3">
      <c r="B14" s="61">
        <v>44774</v>
      </c>
      <c r="C14" s="28">
        <v>2</v>
      </c>
      <c r="D14" s="30">
        <v>72</v>
      </c>
      <c r="E14" s="30">
        <v>74</v>
      </c>
      <c r="F14" s="104">
        <f t="shared" si="5"/>
        <v>37</v>
      </c>
      <c r="G14" s="43"/>
      <c r="H14" s="61">
        <v>44774</v>
      </c>
      <c r="I14" s="23">
        <v>3</v>
      </c>
      <c r="J14" s="44">
        <v>367.8</v>
      </c>
      <c r="K14" s="44">
        <v>375</v>
      </c>
      <c r="L14" s="53">
        <f t="shared" si="6"/>
        <v>125</v>
      </c>
      <c r="M14" s="219"/>
      <c r="N14" s="61">
        <v>44774</v>
      </c>
      <c r="O14" s="23">
        <v>4</v>
      </c>
      <c r="P14" s="217">
        <v>186.1</v>
      </c>
      <c r="Q14" s="135">
        <v>161</v>
      </c>
      <c r="R14" s="53">
        <f t="shared" si="4"/>
        <v>40.25</v>
      </c>
      <c r="S14" s="219"/>
      <c r="T14" s="61">
        <v>44774</v>
      </c>
      <c r="U14" s="23">
        <v>6</v>
      </c>
      <c r="V14" s="30">
        <v>338.9</v>
      </c>
      <c r="W14" s="30">
        <v>351</v>
      </c>
      <c r="X14" s="49">
        <f>+W14/U14</f>
        <v>58.5</v>
      </c>
      <c r="Z14" s="43"/>
      <c r="AF14" s="43"/>
    </row>
    <row r="15" spans="2:34" ht="15.75" thickBot="1" x14ac:dyDescent="0.3">
      <c r="B15" s="61">
        <v>44805</v>
      </c>
      <c r="C15" s="28">
        <v>2</v>
      </c>
      <c r="D15" s="30">
        <v>72</v>
      </c>
      <c r="E15" s="30">
        <v>74</v>
      </c>
      <c r="F15" s="104">
        <f t="shared" si="5"/>
        <v>37</v>
      </c>
      <c r="G15" s="43"/>
      <c r="H15" s="61">
        <v>44805</v>
      </c>
      <c r="I15" s="23">
        <v>3</v>
      </c>
      <c r="J15" s="44">
        <v>378.5</v>
      </c>
      <c r="K15" s="44">
        <v>381</v>
      </c>
      <c r="L15" s="53">
        <f t="shared" si="6"/>
        <v>127</v>
      </c>
      <c r="M15" s="219"/>
      <c r="N15" s="61">
        <v>44805</v>
      </c>
      <c r="O15" s="23">
        <v>4</v>
      </c>
      <c r="P15" s="217">
        <v>186.1</v>
      </c>
      <c r="Q15" s="135">
        <v>161</v>
      </c>
      <c r="R15" s="53">
        <f t="shared" ref="R15" si="8">+Q15/O15</f>
        <v>40.25</v>
      </c>
      <c r="S15" s="219"/>
      <c r="T15" s="61">
        <v>44805</v>
      </c>
      <c r="U15" s="23">
        <v>6</v>
      </c>
      <c r="V15" s="30">
        <v>530.79999999999995</v>
      </c>
      <c r="W15" s="30">
        <v>539</v>
      </c>
      <c r="X15" s="49">
        <f t="shared" ref="X15" si="9">+W15/U15</f>
        <v>89.833333333333329</v>
      </c>
      <c r="Z15" s="43"/>
      <c r="AF15" s="43"/>
    </row>
    <row r="16" spans="2:34" ht="15.75" thickBot="1" x14ac:dyDescent="0.3">
      <c r="B16" s="61">
        <v>44835</v>
      </c>
      <c r="C16" s="23"/>
      <c r="D16" s="30"/>
      <c r="E16" s="36"/>
      <c r="F16" s="104" t="e">
        <f t="shared" si="3"/>
        <v>#DIV/0!</v>
      </c>
      <c r="G16" s="43"/>
      <c r="H16" s="61">
        <v>44835</v>
      </c>
      <c r="I16" s="23"/>
      <c r="J16" s="44"/>
      <c r="K16" s="44"/>
      <c r="L16" s="53" t="e">
        <f t="shared" si="0"/>
        <v>#DIV/0!</v>
      </c>
      <c r="M16" s="219"/>
      <c r="N16" s="61">
        <v>44835</v>
      </c>
      <c r="O16" s="23"/>
      <c r="P16" s="44"/>
      <c r="Q16" s="135"/>
      <c r="R16" s="53" t="e">
        <f t="shared" si="1"/>
        <v>#DIV/0!</v>
      </c>
      <c r="S16" s="219"/>
      <c r="T16" s="61">
        <v>44835</v>
      </c>
      <c r="U16" s="23"/>
      <c r="V16" s="30"/>
      <c r="W16" s="30"/>
      <c r="X16" s="49" t="e">
        <f t="shared" si="2"/>
        <v>#DIV/0!</v>
      </c>
      <c r="Z16" s="43"/>
      <c r="AF16" s="43"/>
    </row>
    <row r="17" spans="2:32" ht="15.75" thickBot="1" x14ac:dyDescent="0.3">
      <c r="B17" s="61">
        <v>44866</v>
      </c>
      <c r="C17" s="23"/>
      <c r="D17" s="30"/>
      <c r="E17" s="36"/>
      <c r="F17" s="104" t="e">
        <f t="shared" si="3"/>
        <v>#DIV/0!</v>
      </c>
      <c r="G17" s="43"/>
      <c r="H17" s="61">
        <v>44866</v>
      </c>
      <c r="I17" s="23"/>
      <c r="J17" s="44"/>
      <c r="K17" s="44"/>
      <c r="L17" s="53" t="e">
        <f t="shared" si="0"/>
        <v>#DIV/0!</v>
      </c>
      <c r="M17" s="219"/>
      <c r="N17" s="61">
        <v>44866</v>
      </c>
      <c r="O17" s="23"/>
      <c r="P17" s="44"/>
      <c r="Q17" s="135"/>
      <c r="R17" s="53" t="e">
        <f t="shared" si="1"/>
        <v>#DIV/0!</v>
      </c>
      <c r="S17" s="219"/>
      <c r="T17" s="61">
        <v>44866</v>
      </c>
      <c r="U17" s="23"/>
      <c r="V17" s="30"/>
      <c r="W17" s="30"/>
      <c r="X17" s="49" t="e">
        <f t="shared" si="2"/>
        <v>#DIV/0!</v>
      </c>
      <c r="Z17" s="43"/>
      <c r="AF17" s="43"/>
    </row>
    <row r="18" spans="2:32" ht="15.75" thickBot="1" x14ac:dyDescent="0.3">
      <c r="B18" s="61">
        <v>44896</v>
      </c>
      <c r="C18" s="23"/>
      <c r="D18" s="30"/>
      <c r="E18" s="36"/>
      <c r="F18" s="104" t="e">
        <f t="shared" si="3"/>
        <v>#DIV/0!</v>
      </c>
      <c r="G18" s="43"/>
      <c r="H18" s="204">
        <v>44896</v>
      </c>
      <c r="I18" s="205"/>
      <c r="J18" s="208"/>
      <c r="K18" s="208"/>
      <c r="L18" s="207" t="e">
        <f t="shared" si="0"/>
        <v>#DIV/0!</v>
      </c>
      <c r="M18" s="219"/>
      <c r="N18" s="204">
        <v>44896</v>
      </c>
      <c r="O18" s="205"/>
      <c r="P18" s="208"/>
      <c r="Q18" s="209"/>
      <c r="R18" s="207" t="e">
        <f t="shared" si="1"/>
        <v>#DIV/0!</v>
      </c>
      <c r="S18" s="219"/>
      <c r="T18" s="204">
        <v>44896</v>
      </c>
      <c r="U18" s="205"/>
      <c r="V18" s="45"/>
      <c r="W18" s="45"/>
      <c r="X18" s="200" t="e">
        <f t="shared" si="2"/>
        <v>#DIV/0!</v>
      </c>
      <c r="Z18" s="43"/>
      <c r="AF18" s="43"/>
    </row>
    <row r="19" spans="2:32" ht="15.75" thickBot="1" x14ac:dyDescent="0.3">
      <c r="B19" s="99" t="s">
        <v>18</v>
      </c>
      <c r="C19" s="42">
        <f>AVERAGE(C7:C18)</f>
        <v>2</v>
      </c>
      <c r="D19" s="31">
        <f>AVERAGE(D7:D18)</f>
        <v>72</v>
      </c>
      <c r="E19" s="31">
        <f>AVERAGE(E7:E18)</f>
        <v>74</v>
      </c>
      <c r="F19" s="32" t="e">
        <f>AVERAGE(F7:F18)</f>
        <v>#DIV/0!</v>
      </c>
      <c r="G19" s="33"/>
      <c r="H19" s="99" t="s">
        <v>18</v>
      </c>
      <c r="I19" s="42">
        <f>AVERAGE(I7:I18)</f>
        <v>3</v>
      </c>
      <c r="J19" s="42">
        <f>AVERAGE(J7:J18)</f>
        <v>368.82222222222219</v>
      </c>
      <c r="K19" s="42">
        <f>AVERAGE(K7:K18)</f>
        <v>363.46222222222218</v>
      </c>
      <c r="L19" s="212" t="e">
        <f>AVERAGE(L7:L18)</f>
        <v>#DIV/0!</v>
      </c>
      <c r="M19" s="224"/>
      <c r="N19" s="41" t="s">
        <v>18</v>
      </c>
      <c r="O19" s="42">
        <f>AVERAGE(O7:O18)</f>
        <v>4</v>
      </c>
      <c r="P19" s="31">
        <f>AVERAGE(P7:P18)</f>
        <v>184.7</v>
      </c>
      <c r="Q19" s="31">
        <f>AVERAGE(Q7:Q18)</f>
        <v>162.66666666666666</v>
      </c>
      <c r="R19" s="32" t="e">
        <f>AVERAGE(R7:R18)</f>
        <v>#DIV/0!</v>
      </c>
      <c r="S19" s="224"/>
      <c r="T19" s="41" t="s">
        <v>18</v>
      </c>
      <c r="U19" s="42">
        <f>AVERAGE(U7:U18)</f>
        <v>6</v>
      </c>
      <c r="V19" s="31">
        <f>AVERAGE(V7:V18)</f>
        <v>364.76444444444445</v>
      </c>
      <c r="W19" s="31">
        <f>AVERAGE(W7:W18)</f>
        <v>375.55555555555554</v>
      </c>
      <c r="X19" s="32" t="e">
        <f>AVERAGE(X7:X18)</f>
        <v>#DIV/0!</v>
      </c>
      <c r="Z19" s="33"/>
      <c r="AF19" s="43"/>
    </row>
    <row r="20" spans="2:32" x14ac:dyDescent="0.25">
      <c r="B20" s="34"/>
      <c r="C20" s="34"/>
      <c r="D20" s="33"/>
      <c r="E20" s="33"/>
      <c r="F20" s="192"/>
      <c r="G20" s="43"/>
      <c r="H20" s="193"/>
      <c r="I20" s="43"/>
      <c r="J20" s="43"/>
      <c r="K20" s="43"/>
      <c r="L20" s="43"/>
      <c r="M20" s="225"/>
      <c r="N20" s="43"/>
      <c r="O20" s="43"/>
      <c r="P20" s="43"/>
      <c r="Q20" s="43"/>
      <c r="R20" s="43"/>
      <c r="S20" s="225"/>
      <c r="T20" s="43"/>
      <c r="U20" s="43"/>
      <c r="V20" s="34"/>
      <c r="W20" s="34"/>
      <c r="X20" s="33"/>
      <c r="Y20" s="33"/>
      <c r="Z20" s="43"/>
      <c r="AA20" s="43"/>
      <c r="AB20" s="43"/>
      <c r="AC20" s="43"/>
      <c r="AD20" s="43"/>
      <c r="AE20" s="43"/>
      <c r="AF20" s="43"/>
    </row>
    <row r="21" spans="2:32" x14ac:dyDescent="0.25">
      <c r="B21" s="34"/>
      <c r="C21" s="34"/>
      <c r="D21" s="33"/>
      <c r="E21" s="33"/>
      <c r="F21" s="192"/>
      <c r="G21" s="43"/>
      <c r="H21" s="193"/>
      <c r="I21" s="43"/>
      <c r="J21" s="43"/>
      <c r="K21" s="43"/>
      <c r="L21" s="43"/>
      <c r="M21" s="225"/>
      <c r="N21" s="43"/>
      <c r="O21" s="43"/>
      <c r="P21" s="43"/>
      <c r="Q21" s="43"/>
      <c r="R21" s="43"/>
      <c r="S21" s="225"/>
      <c r="T21" s="43"/>
      <c r="U21" s="43"/>
      <c r="V21" s="34"/>
      <c r="W21" s="34"/>
      <c r="X21" s="33"/>
      <c r="Y21" s="33"/>
      <c r="Z21" s="43"/>
      <c r="AA21" s="43"/>
      <c r="AB21" s="43"/>
      <c r="AC21" s="43"/>
      <c r="AD21" s="43"/>
      <c r="AE21" s="43"/>
      <c r="AF21" s="43"/>
    </row>
    <row r="22" spans="2:32" ht="15.75" thickBot="1" x14ac:dyDescent="0.3">
      <c r="B22" s="35"/>
      <c r="C22" s="35"/>
      <c r="D22" s="35"/>
      <c r="E22" s="35"/>
      <c r="F22" s="43"/>
      <c r="G22" s="43"/>
      <c r="H22" s="43"/>
      <c r="I22" s="43"/>
      <c r="J22" s="43"/>
      <c r="K22" s="43"/>
      <c r="L22" s="43"/>
      <c r="M22" s="225"/>
      <c r="N22" s="43"/>
      <c r="O22" s="43"/>
      <c r="P22" s="43"/>
      <c r="Q22" s="43"/>
      <c r="R22" s="43"/>
      <c r="S22" s="225"/>
      <c r="T22" s="43"/>
      <c r="U22" s="43"/>
      <c r="V22" s="35"/>
      <c r="W22" s="35"/>
      <c r="X22" s="35"/>
      <c r="Y22" s="35"/>
      <c r="Z22" s="43"/>
      <c r="AA22" s="43"/>
      <c r="AB22" s="43"/>
      <c r="AC22" s="43"/>
      <c r="AD22" s="43"/>
      <c r="AE22" s="43"/>
      <c r="AF22" s="43"/>
    </row>
    <row r="23" spans="2:32" ht="16.5" thickBot="1" x14ac:dyDescent="0.3">
      <c r="B23" s="319" t="s">
        <v>70</v>
      </c>
      <c r="C23" s="320"/>
      <c r="D23" s="320"/>
      <c r="E23" s="320"/>
      <c r="F23" s="321"/>
      <c r="G23" s="43"/>
      <c r="H23" s="319" t="s">
        <v>70</v>
      </c>
      <c r="I23" s="320"/>
      <c r="J23" s="320"/>
      <c r="K23" s="320"/>
      <c r="L23" s="321"/>
      <c r="M23" s="215"/>
      <c r="N23" s="319" t="s">
        <v>70</v>
      </c>
      <c r="O23" s="320"/>
      <c r="P23" s="320"/>
      <c r="Q23" s="320"/>
      <c r="R23" s="321"/>
      <c r="S23" s="215"/>
      <c r="T23" s="319" t="s">
        <v>70</v>
      </c>
      <c r="U23" s="320"/>
      <c r="V23" s="320"/>
      <c r="W23" s="320"/>
      <c r="X23" s="321"/>
      <c r="Z23" s="43"/>
      <c r="AF23" s="43"/>
    </row>
    <row r="24" spans="2:32" x14ac:dyDescent="0.25">
      <c r="B24" s="323" t="s">
        <v>22</v>
      </c>
      <c r="C24" s="323"/>
      <c r="D24" s="323"/>
      <c r="E24" s="323"/>
      <c r="F24" s="323"/>
      <c r="G24" s="225"/>
      <c r="H24" s="323" t="s">
        <v>24</v>
      </c>
      <c r="I24" s="323"/>
      <c r="J24" s="323"/>
      <c r="K24" s="323"/>
      <c r="L24" s="323"/>
      <c r="M24" s="221"/>
      <c r="N24" s="322" t="s">
        <v>25</v>
      </c>
      <c r="O24" s="322"/>
      <c r="P24" s="322"/>
      <c r="Q24" s="322"/>
      <c r="R24" s="322"/>
      <c r="S24" s="221"/>
      <c r="T24" s="328" t="s">
        <v>26</v>
      </c>
      <c r="U24" s="328"/>
      <c r="V24" s="328"/>
      <c r="W24" s="328"/>
      <c r="X24" s="328"/>
      <c r="Z24" s="43"/>
      <c r="AF24" s="43"/>
    </row>
    <row r="25" spans="2:32" ht="15.75" thickBot="1" x14ac:dyDescent="0.3">
      <c r="B25" s="27"/>
      <c r="C25" s="27"/>
      <c r="D25" s="27"/>
      <c r="E25" s="189"/>
      <c r="F25" s="189"/>
      <c r="G25" s="43"/>
      <c r="H25" s="27"/>
      <c r="I25" s="27"/>
      <c r="J25" s="27"/>
      <c r="K25" s="27"/>
      <c r="L25" s="194"/>
      <c r="M25" s="222"/>
      <c r="N25" s="27"/>
      <c r="O25" s="27"/>
      <c r="P25" s="27"/>
      <c r="Q25" s="189"/>
      <c r="R25" s="189"/>
      <c r="S25" s="222"/>
      <c r="T25" s="27"/>
      <c r="U25" s="27"/>
      <c r="V25" s="27"/>
      <c r="W25" s="27"/>
      <c r="X25" s="189"/>
      <c r="Z25" s="43"/>
      <c r="AF25" s="43"/>
    </row>
    <row r="26" spans="2:32" ht="15" customHeight="1" x14ac:dyDescent="0.25">
      <c r="B26" s="333" t="s">
        <v>1</v>
      </c>
      <c r="C26" s="335" t="s">
        <v>2</v>
      </c>
      <c r="D26" s="335" t="s">
        <v>23</v>
      </c>
      <c r="E26" s="324" t="s">
        <v>14</v>
      </c>
      <c r="F26" s="326" t="s">
        <v>5</v>
      </c>
      <c r="G26" s="43"/>
      <c r="H26" s="333" t="s">
        <v>1</v>
      </c>
      <c r="I26" s="335" t="s">
        <v>2</v>
      </c>
      <c r="J26" s="335" t="s">
        <v>3</v>
      </c>
      <c r="K26" s="324" t="s">
        <v>14</v>
      </c>
      <c r="L26" s="326" t="s">
        <v>5</v>
      </c>
      <c r="M26" s="223"/>
      <c r="N26" s="333" t="s">
        <v>1</v>
      </c>
      <c r="O26" s="335" t="s">
        <v>2</v>
      </c>
      <c r="P26" s="324" t="s">
        <v>3</v>
      </c>
      <c r="Q26" s="324" t="s">
        <v>14</v>
      </c>
      <c r="R26" s="331" t="s">
        <v>5</v>
      </c>
      <c r="S26" s="223"/>
      <c r="T26" s="329" t="s">
        <v>1</v>
      </c>
      <c r="U26" s="324" t="s">
        <v>2</v>
      </c>
      <c r="V26" s="324" t="s">
        <v>3</v>
      </c>
      <c r="W26" s="324" t="s">
        <v>14</v>
      </c>
      <c r="X26" s="331" t="s">
        <v>5</v>
      </c>
      <c r="Z26" s="43"/>
      <c r="AF26" s="43"/>
    </row>
    <row r="27" spans="2:32" ht="71.25" customHeight="1" thickBot="1" x14ac:dyDescent="0.3">
      <c r="B27" s="334"/>
      <c r="C27" s="336"/>
      <c r="D27" s="336"/>
      <c r="E27" s="325"/>
      <c r="F27" s="327"/>
      <c r="G27" s="43"/>
      <c r="H27" s="334"/>
      <c r="I27" s="336"/>
      <c r="J27" s="336"/>
      <c r="K27" s="325"/>
      <c r="L27" s="327"/>
      <c r="M27" s="223"/>
      <c r="N27" s="334"/>
      <c r="O27" s="336"/>
      <c r="P27" s="325"/>
      <c r="Q27" s="325"/>
      <c r="R27" s="332"/>
      <c r="S27" s="223"/>
      <c r="T27" s="330"/>
      <c r="U27" s="325"/>
      <c r="V27" s="325"/>
      <c r="W27" s="325"/>
      <c r="X27" s="332"/>
      <c r="Z27" s="43"/>
      <c r="AF27" s="43"/>
    </row>
    <row r="28" spans="2:32" ht="15.75" thickBot="1" x14ac:dyDescent="0.3">
      <c r="B28" s="61">
        <v>44562</v>
      </c>
      <c r="C28" s="60">
        <v>4</v>
      </c>
      <c r="D28" s="190">
        <v>75.42</v>
      </c>
      <c r="E28" s="100">
        <v>137.32</v>
      </c>
      <c r="F28" s="49">
        <f>+E28/C28</f>
        <v>34.33</v>
      </c>
      <c r="G28" s="43"/>
      <c r="H28" s="61">
        <v>44562</v>
      </c>
      <c r="I28" s="137">
        <v>5</v>
      </c>
      <c r="J28" s="235">
        <v>387.3</v>
      </c>
      <c r="K28" s="236">
        <v>400</v>
      </c>
      <c r="L28" s="138">
        <f>+K28/I28</f>
        <v>80</v>
      </c>
      <c r="M28" s="219"/>
      <c r="N28" s="61">
        <v>44562</v>
      </c>
      <c r="O28" s="108">
        <v>5</v>
      </c>
      <c r="P28" s="134">
        <v>320.10000000000002</v>
      </c>
      <c r="Q28" s="135">
        <v>262</v>
      </c>
      <c r="R28" s="53">
        <f>+Q28/O28</f>
        <v>52.4</v>
      </c>
      <c r="S28" s="219"/>
      <c r="T28" s="61">
        <v>44562</v>
      </c>
      <c r="U28" s="108">
        <v>6</v>
      </c>
      <c r="V28" s="134">
        <v>332.68</v>
      </c>
      <c r="W28" s="134">
        <v>313</v>
      </c>
      <c r="X28" s="53">
        <f>+W28/U28</f>
        <v>52.166666666666664</v>
      </c>
      <c r="Z28" s="43"/>
      <c r="AF28" s="43"/>
    </row>
    <row r="29" spans="2:32" ht="15.75" thickBot="1" x14ac:dyDescent="0.3">
      <c r="B29" s="61">
        <v>44593</v>
      </c>
      <c r="C29" s="23">
        <v>4</v>
      </c>
      <c r="D29" s="190">
        <v>75.42</v>
      </c>
      <c r="E29" s="100">
        <v>137.32</v>
      </c>
      <c r="F29" s="49">
        <f t="shared" ref="F29:F39" si="10">+E29/C29</f>
        <v>34.33</v>
      </c>
      <c r="G29" s="43"/>
      <c r="H29" s="61">
        <v>44593</v>
      </c>
      <c r="I29" s="46">
        <v>5</v>
      </c>
      <c r="J29" s="218">
        <v>393</v>
      </c>
      <c r="K29" s="44">
        <v>382.3</v>
      </c>
      <c r="L29" s="53">
        <f t="shared" ref="L29:L39" si="11">+K29/I29</f>
        <v>76.460000000000008</v>
      </c>
      <c r="M29" s="219"/>
      <c r="N29" s="61">
        <v>44593</v>
      </c>
      <c r="O29" s="22">
        <v>5</v>
      </c>
      <c r="P29" s="44">
        <v>293.5</v>
      </c>
      <c r="Q29" s="135">
        <v>240</v>
      </c>
      <c r="R29" s="53">
        <f t="shared" ref="R29:R39" si="12">+Q29/O29</f>
        <v>48</v>
      </c>
      <c r="S29" s="219"/>
      <c r="T29" s="61">
        <v>44593</v>
      </c>
      <c r="U29" s="22">
        <v>6</v>
      </c>
      <c r="V29" s="44">
        <v>361.38</v>
      </c>
      <c r="W29" s="44">
        <v>341</v>
      </c>
      <c r="X29" s="53">
        <f t="shared" ref="X29:X39" si="13">+W29/U29</f>
        <v>56.833333333333336</v>
      </c>
      <c r="Z29" s="43"/>
      <c r="AF29" s="43"/>
    </row>
    <row r="30" spans="2:32" ht="15.75" customHeight="1" thickBot="1" x14ac:dyDescent="0.3">
      <c r="B30" s="61">
        <v>44621</v>
      </c>
      <c r="C30" s="23">
        <v>4</v>
      </c>
      <c r="D30" s="190">
        <v>75.42</v>
      </c>
      <c r="E30" s="100">
        <v>137.32</v>
      </c>
      <c r="F30" s="49">
        <f t="shared" si="10"/>
        <v>34.33</v>
      </c>
      <c r="G30" s="43"/>
      <c r="H30" s="61">
        <v>44621</v>
      </c>
      <c r="I30" s="46">
        <v>5</v>
      </c>
      <c r="J30" s="218">
        <v>623</v>
      </c>
      <c r="K30" s="44">
        <v>614.79999999999995</v>
      </c>
      <c r="L30" s="53">
        <f t="shared" si="11"/>
        <v>122.96</v>
      </c>
      <c r="M30" s="219"/>
      <c r="N30" s="61">
        <v>44621</v>
      </c>
      <c r="O30" s="22">
        <v>5</v>
      </c>
      <c r="P30" s="44">
        <v>308.3</v>
      </c>
      <c r="Q30" s="135">
        <v>258</v>
      </c>
      <c r="R30" s="53">
        <f t="shared" si="12"/>
        <v>51.6</v>
      </c>
      <c r="S30" s="219"/>
      <c r="T30" s="61">
        <v>44621</v>
      </c>
      <c r="U30" s="46">
        <v>6</v>
      </c>
      <c r="V30" s="57">
        <v>384.71</v>
      </c>
      <c r="W30" s="58">
        <v>362</v>
      </c>
      <c r="X30" s="53">
        <f t="shared" si="13"/>
        <v>60.333333333333336</v>
      </c>
      <c r="Z30" s="43"/>
      <c r="AF30" s="43"/>
    </row>
    <row r="31" spans="2:32" ht="15.75" thickBot="1" x14ac:dyDescent="0.3">
      <c r="B31" s="61">
        <v>44652</v>
      </c>
      <c r="C31" s="23">
        <v>4</v>
      </c>
      <c r="D31" s="188">
        <v>202.68</v>
      </c>
      <c r="E31" s="100">
        <v>544</v>
      </c>
      <c r="F31" s="49">
        <f t="shared" si="10"/>
        <v>136</v>
      </c>
      <c r="G31" s="43"/>
      <c r="H31" s="61">
        <v>44652</v>
      </c>
      <c r="I31" s="28">
        <v>5</v>
      </c>
      <c r="J31" s="46">
        <v>519.4</v>
      </c>
      <c r="K31" s="44">
        <v>516</v>
      </c>
      <c r="L31" s="53">
        <f t="shared" si="11"/>
        <v>103.2</v>
      </c>
      <c r="M31" s="219"/>
      <c r="N31" s="61">
        <v>44652</v>
      </c>
      <c r="O31" s="23">
        <v>5</v>
      </c>
      <c r="P31" s="44">
        <v>299</v>
      </c>
      <c r="Q31" s="135">
        <v>361.3</v>
      </c>
      <c r="R31" s="53">
        <f t="shared" si="12"/>
        <v>72.260000000000005</v>
      </c>
      <c r="S31" s="219"/>
      <c r="T31" s="61">
        <v>44652</v>
      </c>
      <c r="U31" s="28">
        <v>6</v>
      </c>
      <c r="V31" s="57">
        <v>352.8</v>
      </c>
      <c r="W31" s="58">
        <v>323</v>
      </c>
      <c r="X31" s="53">
        <f t="shared" si="13"/>
        <v>53.833333333333336</v>
      </c>
      <c r="Z31" s="43"/>
      <c r="AF31" s="43"/>
    </row>
    <row r="32" spans="2:32" ht="15.75" thickBot="1" x14ac:dyDescent="0.3">
      <c r="B32" s="61">
        <v>44682</v>
      </c>
      <c r="C32" s="23">
        <v>4</v>
      </c>
      <c r="D32" s="188">
        <v>492.8</v>
      </c>
      <c r="E32" s="100">
        <v>410</v>
      </c>
      <c r="F32" s="49">
        <f t="shared" si="10"/>
        <v>102.5</v>
      </c>
      <c r="G32" s="43"/>
      <c r="H32" s="61">
        <v>44682</v>
      </c>
      <c r="I32" s="28">
        <v>5</v>
      </c>
      <c r="J32" s="46">
        <v>482.1</v>
      </c>
      <c r="K32" s="44">
        <v>493</v>
      </c>
      <c r="L32" s="53">
        <f t="shared" si="11"/>
        <v>98.6</v>
      </c>
      <c r="M32" s="219"/>
      <c r="N32" s="61">
        <v>44682</v>
      </c>
      <c r="O32" s="23">
        <v>5</v>
      </c>
      <c r="P32" s="44">
        <v>455</v>
      </c>
      <c r="Q32" s="135">
        <v>549.4</v>
      </c>
      <c r="R32" s="53">
        <f t="shared" si="12"/>
        <v>109.88</v>
      </c>
      <c r="S32" s="219"/>
      <c r="T32" s="61">
        <v>44682</v>
      </c>
      <c r="U32" s="23">
        <v>6</v>
      </c>
      <c r="V32" s="57">
        <v>410.1</v>
      </c>
      <c r="W32" s="58">
        <v>380</v>
      </c>
      <c r="X32" s="53">
        <f t="shared" si="13"/>
        <v>63.333333333333336</v>
      </c>
      <c r="Z32" s="43"/>
      <c r="AF32" s="43"/>
    </row>
    <row r="33" spans="2:32" ht="15.75" thickBot="1" x14ac:dyDescent="0.3">
      <c r="B33" s="61">
        <v>44713</v>
      </c>
      <c r="C33" s="23">
        <v>4</v>
      </c>
      <c r="D33" s="188">
        <v>554.5</v>
      </c>
      <c r="E33" s="100">
        <v>460</v>
      </c>
      <c r="F33" s="49">
        <f t="shared" si="10"/>
        <v>115</v>
      </c>
      <c r="G33" s="43"/>
      <c r="H33" s="61">
        <v>44713</v>
      </c>
      <c r="I33" s="46">
        <v>5</v>
      </c>
      <c r="J33" s="218">
        <v>623</v>
      </c>
      <c r="K33" s="44">
        <v>614.79999999999995</v>
      </c>
      <c r="L33" s="53">
        <f t="shared" ref="L33:L36" si="14">+K33/I33</f>
        <v>122.96</v>
      </c>
      <c r="M33" s="219"/>
      <c r="N33" s="61">
        <v>44713</v>
      </c>
      <c r="O33" s="22">
        <v>5</v>
      </c>
      <c r="P33" s="44">
        <v>308.3</v>
      </c>
      <c r="Q33" s="135">
        <v>258</v>
      </c>
      <c r="R33" s="53">
        <f t="shared" ref="R33:R35" si="15">+Q33/O33</f>
        <v>51.6</v>
      </c>
      <c r="S33" s="219"/>
      <c r="T33" s="61">
        <v>44713</v>
      </c>
      <c r="U33" s="46">
        <v>6</v>
      </c>
      <c r="V33" s="57">
        <v>384.71</v>
      </c>
      <c r="W33" s="58">
        <v>362</v>
      </c>
      <c r="X33" s="53">
        <f t="shared" ref="X33:X35" si="16">+W33/U33</f>
        <v>60.333333333333336</v>
      </c>
      <c r="Z33" s="43"/>
      <c r="AF33" s="43"/>
    </row>
    <row r="34" spans="2:32" ht="15.75" thickBot="1" x14ac:dyDescent="0.3">
      <c r="B34" s="61">
        <v>44743</v>
      </c>
      <c r="C34" s="23">
        <v>4</v>
      </c>
      <c r="D34" s="188">
        <v>202.68</v>
      </c>
      <c r="E34" s="100">
        <v>544</v>
      </c>
      <c r="F34" s="49">
        <f t="shared" ref="F34:F36" si="17">+E34/C34</f>
        <v>136</v>
      </c>
      <c r="G34" s="43"/>
      <c r="H34" s="61">
        <v>44743</v>
      </c>
      <c r="I34" s="28">
        <v>5</v>
      </c>
      <c r="J34" s="46">
        <v>519.4</v>
      </c>
      <c r="K34" s="44">
        <v>516</v>
      </c>
      <c r="L34" s="53">
        <f t="shared" si="14"/>
        <v>103.2</v>
      </c>
      <c r="M34" s="219"/>
      <c r="N34" s="61">
        <v>44743</v>
      </c>
      <c r="O34" s="23">
        <v>5</v>
      </c>
      <c r="P34" s="44">
        <v>299</v>
      </c>
      <c r="Q34" s="135">
        <v>361.3</v>
      </c>
      <c r="R34" s="53">
        <f t="shared" si="15"/>
        <v>72.260000000000005</v>
      </c>
      <c r="S34" s="219"/>
      <c r="T34" s="61">
        <v>44743</v>
      </c>
      <c r="U34" s="28">
        <v>6</v>
      </c>
      <c r="V34" s="57">
        <v>352.8</v>
      </c>
      <c r="W34" s="58">
        <v>323</v>
      </c>
      <c r="X34" s="53">
        <f t="shared" si="16"/>
        <v>53.833333333333336</v>
      </c>
      <c r="Z34" s="43"/>
      <c r="AF34" s="43"/>
    </row>
    <row r="35" spans="2:32" ht="15.75" thickBot="1" x14ac:dyDescent="0.3">
      <c r="B35" s="61">
        <v>44774</v>
      </c>
      <c r="C35" s="23">
        <v>4</v>
      </c>
      <c r="D35" s="188">
        <v>492.8</v>
      </c>
      <c r="E35" s="100">
        <v>410</v>
      </c>
      <c r="F35" s="49">
        <f t="shared" si="17"/>
        <v>102.5</v>
      </c>
      <c r="G35" s="43"/>
      <c r="H35" s="61">
        <v>44774</v>
      </c>
      <c r="I35" s="28">
        <v>5</v>
      </c>
      <c r="J35" s="46">
        <v>482.1</v>
      </c>
      <c r="K35" s="44">
        <v>493</v>
      </c>
      <c r="L35" s="53">
        <f t="shared" si="14"/>
        <v>98.6</v>
      </c>
      <c r="M35" s="219"/>
      <c r="N35" s="61">
        <v>44774</v>
      </c>
      <c r="O35" s="23">
        <v>5</v>
      </c>
      <c r="P35" s="44">
        <v>455</v>
      </c>
      <c r="Q35" s="135">
        <v>549.4</v>
      </c>
      <c r="R35" s="53">
        <f t="shared" si="15"/>
        <v>109.88</v>
      </c>
      <c r="S35" s="219"/>
      <c r="T35" s="61">
        <v>44774</v>
      </c>
      <c r="U35" s="23">
        <v>6</v>
      </c>
      <c r="V35" s="57">
        <v>410.1</v>
      </c>
      <c r="W35" s="58">
        <v>380</v>
      </c>
      <c r="X35" s="53">
        <f t="shared" si="16"/>
        <v>63.333333333333336</v>
      </c>
      <c r="Z35" s="43"/>
      <c r="AF35" s="43"/>
    </row>
    <row r="36" spans="2:32" ht="15.75" thickBot="1" x14ac:dyDescent="0.3">
      <c r="B36" s="61">
        <v>44805</v>
      </c>
      <c r="C36" s="23">
        <v>4</v>
      </c>
      <c r="D36" s="188">
        <v>554.5</v>
      </c>
      <c r="E36" s="100">
        <v>460</v>
      </c>
      <c r="F36" s="49">
        <f t="shared" si="17"/>
        <v>115</v>
      </c>
      <c r="G36" s="43"/>
      <c r="H36" s="61">
        <v>44805</v>
      </c>
      <c r="I36" s="46">
        <v>5</v>
      </c>
      <c r="J36" s="218">
        <v>393</v>
      </c>
      <c r="K36" s="44">
        <v>382.3</v>
      </c>
      <c r="L36" s="53">
        <f t="shared" si="14"/>
        <v>76.460000000000008</v>
      </c>
      <c r="M36" s="219"/>
      <c r="N36" s="61">
        <v>44805</v>
      </c>
      <c r="O36" s="23"/>
      <c r="P36" s="44"/>
      <c r="Q36" s="135"/>
      <c r="R36" s="53" t="e">
        <f t="shared" si="12"/>
        <v>#DIV/0!</v>
      </c>
      <c r="S36" s="219"/>
      <c r="T36" s="61">
        <v>44805</v>
      </c>
      <c r="U36" s="23"/>
      <c r="V36" s="57"/>
      <c r="W36" s="58"/>
      <c r="X36" s="53" t="e">
        <f t="shared" si="13"/>
        <v>#DIV/0!</v>
      </c>
      <c r="Z36" s="43"/>
      <c r="AF36" s="43"/>
    </row>
    <row r="37" spans="2:32" ht="15.75" thickBot="1" x14ac:dyDescent="0.3">
      <c r="B37" s="61">
        <v>44835</v>
      </c>
      <c r="C37" s="23"/>
      <c r="D37" s="188"/>
      <c r="E37" s="100"/>
      <c r="F37" s="49" t="e">
        <f t="shared" si="10"/>
        <v>#DIV/0!</v>
      </c>
      <c r="G37" s="43"/>
      <c r="H37" s="61">
        <v>44835</v>
      </c>
      <c r="I37" s="23"/>
      <c r="J37" s="46"/>
      <c r="K37" s="44"/>
      <c r="L37" s="53" t="e">
        <f t="shared" si="11"/>
        <v>#DIV/0!</v>
      </c>
      <c r="M37" s="219"/>
      <c r="N37" s="61">
        <v>44835</v>
      </c>
      <c r="O37" s="23"/>
      <c r="P37" s="44"/>
      <c r="Q37" s="135"/>
      <c r="R37" s="53" t="e">
        <f t="shared" si="12"/>
        <v>#DIV/0!</v>
      </c>
      <c r="S37" s="219"/>
      <c r="T37" s="61">
        <v>44835</v>
      </c>
      <c r="U37" s="23"/>
      <c r="V37" s="57"/>
      <c r="W37" s="58"/>
      <c r="X37" s="53" t="e">
        <f t="shared" si="13"/>
        <v>#DIV/0!</v>
      </c>
      <c r="Z37" s="43"/>
      <c r="AF37" s="43"/>
    </row>
    <row r="38" spans="2:32" ht="15.75" thickBot="1" x14ac:dyDescent="0.3">
      <c r="B38" s="61">
        <v>44866</v>
      </c>
      <c r="C38" s="23"/>
      <c r="D38" s="188"/>
      <c r="E38" s="100"/>
      <c r="F38" s="49" t="e">
        <f t="shared" si="10"/>
        <v>#DIV/0!</v>
      </c>
      <c r="G38" s="43"/>
      <c r="H38" s="61">
        <v>44866</v>
      </c>
      <c r="I38" s="23"/>
      <c r="J38" s="46"/>
      <c r="K38" s="44"/>
      <c r="L38" s="53" t="e">
        <f t="shared" si="11"/>
        <v>#DIV/0!</v>
      </c>
      <c r="M38" s="219"/>
      <c r="N38" s="61">
        <v>44866</v>
      </c>
      <c r="O38" s="23"/>
      <c r="P38" s="44"/>
      <c r="Q38" s="135"/>
      <c r="R38" s="53" t="e">
        <f t="shared" si="12"/>
        <v>#DIV/0!</v>
      </c>
      <c r="S38" s="219"/>
      <c r="T38" s="61">
        <v>44866</v>
      </c>
      <c r="U38" s="23"/>
      <c r="V38" s="57"/>
      <c r="W38" s="58"/>
      <c r="X38" s="53" t="e">
        <f t="shared" si="13"/>
        <v>#DIV/0!</v>
      </c>
      <c r="Z38" s="43"/>
      <c r="AF38" s="43"/>
    </row>
    <row r="39" spans="2:32" ht="15.75" thickBot="1" x14ac:dyDescent="0.3">
      <c r="B39" s="204">
        <v>44896</v>
      </c>
      <c r="C39" s="205"/>
      <c r="D39" s="210"/>
      <c r="E39" s="211"/>
      <c r="F39" s="200" t="e">
        <f t="shared" si="10"/>
        <v>#DIV/0!</v>
      </c>
      <c r="G39" s="43"/>
      <c r="H39" s="61">
        <v>44896</v>
      </c>
      <c r="I39" s="23"/>
      <c r="J39" s="46"/>
      <c r="K39" s="44"/>
      <c r="L39" s="53" t="e">
        <f t="shared" si="11"/>
        <v>#DIV/0!</v>
      </c>
      <c r="M39" s="219"/>
      <c r="N39" s="61">
        <v>44896</v>
      </c>
      <c r="O39" s="23"/>
      <c r="P39" s="44"/>
      <c r="Q39" s="135"/>
      <c r="R39" s="53" t="e">
        <f t="shared" si="12"/>
        <v>#DIV/0!</v>
      </c>
      <c r="S39" s="219"/>
      <c r="T39" s="204">
        <v>44896</v>
      </c>
      <c r="U39" s="205"/>
      <c r="V39" s="124"/>
      <c r="W39" s="206"/>
      <c r="X39" s="207" t="e">
        <f t="shared" si="13"/>
        <v>#DIV/0!</v>
      </c>
      <c r="Z39" s="43"/>
      <c r="AF39" s="43"/>
    </row>
    <row r="40" spans="2:32" ht="15.75" thickBot="1" x14ac:dyDescent="0.3">
      <c r="B40" s="41" t="s">
        <v>18</v>
      </c>
      <c r="C40" s="42">
        <f>AVERAGE(C28:C39)</f>
        <v>4</v>
      </c>
      <c r="D40" s="31">
        <f>AVERAGE(D28:D39)</f>
        <v>302.91333333333336</v>
      </c>
      <c r="E40" s="31">
        <f>AVERAGE(E28:E39)</f>
        <v>359.99555555555554</v>
      </c>
      <c r="F40" s="32" t="e">
        <f>AVERAGE(F28:F39)</f>
        <v>#DIV/0!</v>
      </c>
      <c r="G40" s="40"/>
      <c r="H40" s="41" t="s">
        <v>18</v>
      </c>
      <c r="I40" s="101">
        <f>AVERAGE(I28:I39)</f>
        <v>5</v>
      </c>
      <c r="J40" s="102">
        <f>AVERAGE(J28:J39)</f>
        <v>491.36666666666656</v>
      </c>
      <c r="K40" s="119">
        <f>AVERAGE(K28:K39)</f>
        <v>490.24444444444441</v>
      </c>
      <c r="L40" s="203" t="e">
        <f>AVERAGE(L28:L39)</f>
        <v>#DIV/0!</v>
      </c>
      <c r="M40" s="224"/>
      <c r="N40" s="41" t="s">
        <v>18</v>
      </c>
      <c r="O40" s="42">
        <f>AVERAGE(O28:O39)</f>
        <v>5</v>
      </c>
      <c r="P40" s="31">
        <f>AVERAGE(P28:P39)</f>
        <v>342.27499999999998</v>
      </c>
      <c r="Q40" s="39">
        <f>AVERAGE(Q28:Q39)</f>
        <v>354.92500000000001</v>
      </c>
      <c r="R40" s="32" t="e">
        <f>AVERAGE(R28:R39)</f>
        <v>#DIV/0!</v>
      </c>
      <c r="S40" s="224"/>
      <c r="T40" s="41" t="s">
        <v>18</v>
      </c>
      <c r="U40" s="228">
        <f>AVERAGE(U28:U39)</f>
        <v>6</v>
      </c>
      <c r="V40" s="31">
        <f>AVERAGE(V28:V39)</f>
        <v>373.66</v>
      </c>
      <c r="W40" s="39">
        <f>AVERAGE(W28:W39)</f>
        <v>348</v>
      </c>
      <c r="X40" s="32" t="e">
        <f>AVERAGE(X28:X39)</f>
        <v>#DIV/0!</v>
      </c>
      <c r="Y40" s="227"/>
      <c r="Z40" s="40"/>
      <c r="AF40" s="43"/>
    </row>
    <row r="41" spans="2:32" x14ac:dyDescent="0.25">
      <c r="B41" s="43"/>
      <c r="C41" s="195"/>
      <c r="D41" s="195"/>
      <c r="E41" s="195"/>
      <c r="F41" s="43"/>
      <c r="G41" s="43"/>
      <c r="H41" s="43"/>
      <c r="I41" s="43"/>
      <c r="J41" s="43"/>
      <c r="K41" s="43"/>
      <c r="L41" s="43"/>
      <c r="M41" s="225"/>
      <c r="N41" s="43"/>
      <c r="O41" s="43"/>
      <c r="P41" s="43"/>
      <c r="Q41" s="43"/>
      <c r="R41" s="43"/>
      <c r="S41" s="225"/>
      <c r="T41" s="43"/>
      <c r="U41" s="43"/>
      <c r="V41" s="337"/>
      <c r="W41" s="337"/>
      <c r="X41" s="337"/>
      <c r="Y41" s="338"/>
      <c r="Z41" s="43"/>
      <c r="AA41" s="43"/>
      <c r="AB41" s="43"/>
      <c r="AC41" s="43"/>
      <c r="AD41" s="43"/>
      <c r="AE41" s="43"/>
      <c r="AF41" s="43"/>
    </row>
    <row r="42" spans="2:32" ht="16.5" thickBot="1" x14ac:dyDescent="0.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225"/>
      <c r="N42" s="43"/>
      <c r="O42" s="43"/>
      <c r="P42" s="43"/>
      <c r="Q42" s="43"/>
      <c r="R42" s="43"/>
      <c r="S42" s="225"/>
      <c r="T42" s="43"/>
      <c r="U42" s="43"/>
      <c r="V42" s="43"/>
      <c r="W42" s="43"/>
      <c r="X42" s="339"/>
      <c r="Y42" s="339"/>
      <c r="Z42" s="339"/>
      <c r="AA42" s="339"/>
      <c r="AB42" s="43"/>
      <c r="AC42" s="43"/>
      <c r="AD42" s="43"/>
      <c r="AE42" s="43"/>
      <c r="AF42" s="43"/>
    </row>
    <row r="43" spans="2:32" ht="16.5" thickBot="1" x14ac:dyDescent="0.3">
      <c r="B43" s="319" t="s">
        <v>70</v>
      </c>
      <c r="C43" s="320"/>
      <c r="D43" s="320"/>
      <c r="E43" s="320"/>
      <c r="F43" s="321"/>
      <c r="G43" s="43"/>
      <c r="H43" s="319" t="s">
        <v>70</v>
      </c>
      <c r="I43" s="320"/>
      <c r="J43" s="320"/>
      <c r="K43" s="320"/>
      <c r="L43" s="321"/>
      <c r="M43" s="215"/>
      <c r="N43" s="319" t="s">
        <v>70</v>
      </c>
      <c r="O43" s="320"/>
      <c r="P43" s="320"/>
      <c r="Q43" s="320"/>
      <c r="R43" s="321"/>
      <c r="S43" s="215"/>
      <c r="T43" s="319" t="s">
        <v>70</v>
      </c>
      <c r="U43" s="320"/>
      <c r="V43" s="320"/>
      <c r="W43" s="320"/>
      <c r="X43" s="321"/>
      <c r="Z43" s="43"/>
      <c r="AF43" s="43"/>
    </row>
    <row r="44" spans="2:32" x14ac:dyDescent="0.25">
      <c r="B44" s="323" t="s">
        <v>27</v>
      </c>
      <c r="C44" s="323"/>
      <c r="D44" s="323"/>
      <c r="E44" s="323"/>
      <c r="F44" s="323"/>
      <c r="G44" s="225"/>
      <c r="H44" s="323" t="s">
        <v>28</v>
      </c>
      <c r="I44" s="323"/>
      <c r="J44" s="323"/>
      <c r="K44" s="323"/>
      <c r="L44" s="323"/>
      <c r="M44" s="221"/>
      <c r="N44" s="323" t="s">
        <v>32</v>
      </c>
      <c r="O44" s="323"/>
      <c r="P44" s="323"/>
      <c r="Q44" s="323"/>
      <c r="R44" s="323"/>
      <c r="S44" s="221"/>
      <c r="T44" s="322" t="s">
        <v>35</v>
      </c>
      <c r="U44" s="322"/>
      <c r="V44" s="322"/>
      <c r="W44" s="322"/>
      <c r="X44" s="322"/>
      <c r="Z44" s="43"/>
      <c r="AF44" s="43"/>
    </row>
    <row r="45" spans="2:32" ht="15.75" thickBot="1" x14ac:dyDescent="0.3">
      <c r="B45" s="27"/>
      <c r="C45" s="27"/>
      <c r="D45" s="27"/>
      <c r="E45" s="189"/>
      <c r="F45" s="189"/>
      <c r="G45" s="43"/>
      <c r="H45" s="27"/>
      <c r="I45" s="27"/>
      <c r="J45" s="27"/>
      <c r="K45" s="189"/>
      <c r="L45" s="189"/>
      <c r="M45" s="222"/>
      <c r="N45" s="27"/>
      <c r="O45" s="27"/>
      <c r="P45" s="27"/>
      <c r="Q45" s="27"/>
      <c r="R45" s="189"/>
      <c r="S45" s="222"/>
      <c r="T45" s="27"/>
      <c r="U45" s="27"/>
      <c r="V45" s="27"/>
      <c r="W45" s="27"/>
      <c r="X45" s="189"/>
      <c r="Z45" s="43"/>
      <c r="AF45" s="43"/>
    </row>
    <row r="46" spans="2:32" ht="15" customHeight="1" x14ac:dyDescent="0.25">
      <c r="B46" s="333" t="s">
        <v>1</v>
      </c>
      <c r="C46" s="335" t="s">
        <v>2</v>
      </c>
      <c r="D46" s="335" t="s">
        <v>3</v>
      </c>
      <c r="E46" s="324" t="s">
        <v>14</v>
      </c>
      <c r="F46" s="326" t="s">
        <v>5</v>
      </c>
      <c r="G46" s="43"/>
      <c r="H46" s="333" t="s">
        <v>1</v>
      </c>
      <c r="I46" s="335" t="s">
        <v>2</v>
      </c>
      <c r="J46" s="335" t="s">
        <v>3</v>
      </c>
      <c r="K46" s="324" t="s">
        <v>14</v>
      </c>
      <c r="L46" s="326" t="s">
        <v>5</v>
      </c>
      <c r="M46" s="223"/>
      <c r="N46" s="333" t="s">
        <v>1</v>
      </c>
      <c r="O46" s="335" t="s">
        <v>2</v>
      </c>
      <c r="P46" s="335" t="s">
        <v>3</v>
      </c>
      <c r="Q46" s="324" t="s">
        <v>14</v>
      </c>
      <c r="R46" s="326" t="s">
        <v>5</v>
      </c>
      <c r="S46" s="223"/>
      <c r="T46" s="333" t="s">
        <v>1</v>
      </c>
      <c r="U46" s="335" t="s">
        <v>2</v>
      </c>
      <c r="V46" s="335" t="s">
        <v>3</v>
      </c>
      <c r="W46" s="324" t="s">
        <v>14</v>
      </c>
      <c r="X46" s="326" t="s">
        <v>5</v>
      </c>
      <c r="Z46" s="43"/>
      <c r="AF46" s="43"/>
    </row>
    <row r="47" spans="2:32" ht="73.5" customHeight="1" thickBot="1" x14ac:dyDescent="0.3">
      <c r="B47" s="334"/>
      <c r="C47" s="336"/>
      <c r="D47" s="336"/>
      <c r="E47" s="325"/>
      <c r="F47" s="327"/>
      <c r="G47" s="43"/>
      <c r="H47" s="334"/>
      <c r="I47" s="336"/>
      <c r="J47" s="336"/>
      <c r="K47" s="325"/>
      <c r="L47" s="327"/>
      <c r="M47" s="223"/>
      <c r="N47" s="334"/>
      <c r="O47" s="336"/>
      <c r="P47" s="336"/>
      <c r="Q47" s="325"/>
      <c r="R47" s="327"/>
      <c r="S47" s="223"/>
      <c r="T47" s="340"/>
      <c r="U47" s="336"/>
      <c r="V47" s="336"/>
      <c r="W47" s="325"/>
      <c r="X47" s="327"/>
      <c r="Z47" s="43"/>
      <c r="AF47" s="43"/>
    </row>
    <row r="48" spans="2:32" ht="15.75" thickBot="1" x14ac:dyDescent="0.3">
      <c r="B48" s="61">
        <v>44562</v>
      </c>
      <c r="C48" s="60">
        <v>4</v>
      </c>
      <c r="D48" s="30">
        <v>341.8</v>
      </c>
      <c r="E48" s="100">
        <v>359</v>
      </c>
      <c r="F48" s="49">
        <f>+E48/C48</f>
        <v>89.75</v>
      </c>
      <c r="G48" s="43"/>
      <c r="H48" s="61">
        <v>44562</v>
      </c>
      <c r="I48" s="108">
        <v>2</v>
      </c>
      <c r="J48" s="134">
        <v>254.5</v>
      </c>
      <c r="K48" s="135">
        <v>229</v>
      </c>
      <c r="L48" s="53">
        <f t="shared" ref="L48:L53" si="18">+K48/I48</f>
        <v>114.5</v>
      </c>
      <c r="M48" s="219"/>
      <c r="N48" s="61">
        <v>44562</v>
      </c>
      <c r="O48" s="108">
        <v>5</v>
      </c>
      <c r="P48" s="134">
        <v>323</v>
      </c>
      <c r="Q48" s="134">
        <v>428</v>
      </c>
      <c r="R48" s="53">
        <f t="shared" ref="R48:R50" si="19">+Q48/O48</f>
        <v>85.6</v>
      </c>
      <c r="S48" s="219"/>
      <c r="T48" s="61">
        <v>44562</v>
      </c>
      <c r="U48" s="60">
        <v>3</v>
      </c>
      <c r="V48" s="36">
        <v>482.8</v>
      </c>
      <c r="W48" s="36">
        <v>541.55999999999995</v>
      </c>
      <c r="X48" s="49">
        <f>+W48/U48</f>
        <v>180.51999999999998</v>
      </c>
      <c r="Z48" s="43"/>
      <c r="AF48" s="43"/>
    </row>
    <row r="49" spans="2:32" ht="15.75" thickBot="1" x14ac:dyDescent="0.3">
      <c r="B49" s="61">
        <v>44593</v>
      </c>
      <c r="C49" s="23">
        <v>4</v>
      </c>
      <c r="D49" s="30">
        <v>341.8</v>
      </c>
      <c r="E49" s="100">
        <v>359</v>
      </c>
      <c r="F49" s="49">
        <f t="shared" ref="F49:F59" si="20">+E49/C49</f>
        <v>89.75</v>
      </c>
      <c r="G49" s="43"/>
      <c r="H49" s="61">
        <v>44593</v>
      </c>
      <c r="I49" s="22">
        <v>2</v>
      </c>
      <c r="J49" s="44">
        <v>222.96</v>
      </c>
      <c r="K49" s="135">
        <v>197</v>
      </c>
      <c r="L49" s="53">
        <f t="shared" si="18"/>
        <v>98.5</v>
      </c>
      <c r="M49" s="219"/>
      <c r="N49" s="61">
        <v>44593</v>
      </c>
      <c r="O49" s="22">
        <v>5</v>
      </c>
      <c r="P49" s="134">
        <v>323</v>
      </c>
      <c r="Q49" s="134">
        <v>428</v>
      </c>
      <c r="R49" s="53">
        <f t="shared" si="19"/>
        <v>85.6</v>
      </c>
      <c r="S49" s="219"/>
      <c r="T49" s="61">
        <v>44593</v>
      </c>
      <c r="U49" s="60">
        <v>3</v>
      </c>
      <c r="V49" s="30">
        <v>597.70000000000005</v>
      </c>
      <c r="W49" s="30">
        <v>596</v>
      </c>
      <c r="X49" s="49">
        <f t="shared" ref="X49:X59" si="21">+W49/U49</f>
        <v>198.66666666666666</v>
      </c>
      <c r="Z49" s="43"/>
      <c r="AF49" s="43"/>
    </row>
    <row r="50" spans="2:32" ht="15.75" thickBot="1" x14ac:dyDescent="0.3">
      <c r="B50" s="61">
        <v>44621</v>
      </c>
      <c r="C50" s="23">
        <v>4</v>
      </c>
      <c r="D50" s="30">
        <v>341.8</v>
      </c>
      <c r="E50" s="100">
        <v>359</v>
      </c>
      <c r="F50" s="49">
        <f t="shared" si="20"/>
        <v>89.75</v>
      </c>
      <c r="G50" s="43"/>
      <c r="H50" s="61">
        <v>44621</v>
      </c>
      <c r="I50" s="22">
        <v>2</v>
      </c>
      <c r="J50" s="44">
        <v>263.7</v>
      </c>
      <c r="K50" s="135">
        <v>236</v>
      </c>
      <c r="L50" s="53">
        <f t="shared" si="18"/>
        <v>118</v>
      </c>
      <c r="M50" s="219"/>
      <c r="N50" s="61">
        <v>44621</v>
      </c>
      <c r="O50" s="22">
        <v>5</v>
      </c>
      <c r="P50" s="134">
        <v>323</v>
      </c>
      <c r="Q50" s="134">
        <v>428</v>
      </c>
      <c r="R50" s="53">
        <f t="shared" si="19"/>
        <v>85.6</v>
      </c>
      <c r="S50" s="219"/>
      <c r="T50" s="61">
        <v>44621</v>
      </c>
      <c r="U50" s="60">
        <v>3</v>
      </c>
      <c r="V50" s="30">
        <v>560.1</v>
      </c>
      <c r="W50" s="30">
        <v>577</v>
      </c>
      <c r="X50" s="49">
        <f t="shared" si="21"/>
        <v>192.33333333333334</v>
      </c>
      <c r="Z50" s="43"/>
      <c r="AF50" s="43"/>
    </row>
    <row r="51" spans="2:32" ht="15.75" thickBot="1" x14ac:dyDescent="0.3">
      <c r="B51" s="61">
        <v>44652</v>
      </c>
      <c r="C51" s="23">
        <v>4</v>
      </c>
      <c r="D51" s="30">
        <v>329</v>
      </c>
      <c r="E51" s="100">
        <v>324.8</v>
      </c>
      <c r="F51" s="49">
        <f t="shared" si="20"/>
        <v>81.2</v>
      </c>
      <c r="G51" s="43"/>
      <c r="H51" s="61">
        <v>44652</v>
      </c>
      <c r="I51" s="23">
        <v>2</v>
      </c>
      <c r="J51" s="44">
        <v>246.5</v>
      </c>
      <c r="K51" s="135">
        <v>218</v>
      </c>
      <c r="L51" s="53">
        <f t="shared" si="18"/>
        <v>109</v>
      </c>
      <c r="M51" s="219"/>
      <c r="N51" s="61">
        <v>44652</v>
      </c>
      <c r="O51" s="22">
        <v>5</v>
      </c>
      <c r="P51" s="134">
        <v>323</v>
      </c>
      <c r="Q51" s="134">
        <v>428</v>
      </c>
      <c r="R51" s="53">
        <f>+Q51/O51</f>
        <v>85.6</v>
      </c>
      <c r="S51" s="219"/>
      <c r="T51" s="61">
        <v>44652</v>
      </c>
      <c r="U51" s="23">
        <v>3</v>
      </c>
      <c r="V51" s="30">
        <v>411.5</v>
      </c>
      <c r="W51" s="30">
        <v>490.4</v>
      </c>
      <c r="X51" s="49">
        <f t="shared" si="21"/>
        <v>163.46666666666667</v>
      </c>
      <c r="Z51" s="43"/>
      <c r="AF51" s="43"/>
    </row>
    <row r="52" spans="2:32" ht="15.75" thickBot="1" x14ac:dyDescent="0.3">
      <c r="B52" s="61">
        <v>44682</v>
      </c>
      <c r="C52" s="23">
        <v>4</v>
      </c>
      <c r="D52" s="30">
        <v>337</v>
      </c>
      <c r="E52" s="100">
        <v>348.2</v>
      </c>
      <c r="F52" s="49">
        <f t="shared" si="20"/>
        <v>87.05</v>
      </c>
      <c r="G52" s="43"/>
      <c r="H52" s="61">
        <v>44682</v>
      </c>
      <c r="I52" s="23">
        <v>2</v>
      </c>
      <c r="J52" s="44">
        <v>262.2</v>
      </c>
      <c r="K52" s="135">
        <v>230</v>
      </c>
      <c r="L52" s="53">
        <f t="shared" si="18"/>
        <v>115</v>
      </c>
      <c r="M52" s="219"/>
      <c r="N52" s="61">
        <v>44682</v>
      </c>
      <c r="O52" s="23">
        <v>5</v>
      </c>
      <c r="P52" s="44">
        <v>296.48</v>
      </c>
      <c r="Q52" s="44">
        <v>307</v>
      </c>
      <c r="R52" s="53">
        <f>+Q52/O52</f>
        <v>61.4</v>
      </c>
      <c r="S52" s="219"/>
      <c r="T52" s="61">
        <v>44682</v>
      </c>
      <c r="U52" s="23">
        <v>3</v>
      </c>
      <c r="V52" s="30">
        <v>520.1</v>
      </c>
      <c r="W52" s="30">
        <v>415</v>
      </c>
      <c r="X52" s="49">
        <f t="shared" si="21"/>
        <v>138.33333333333334</v>
      </c>
      <c r="Z52" s="43"/>
      <c r="AF52" s="43"/>
    </row>
    <row r="53" spans="2:32" ht="15.75" thickBot="1" x14ac:dyDescent="0.3">
      <c r="B53" s="61">
        <v>44713</v>
      </c>
      <c r="C53" s="23">
        <v>4</v>
      </c>
      <c r="D53" s="30">
        <v>374</v>
      </c>
      <c r="E53" s="100">
        <v>393.4</v>
      </c>
      <c r="F53" s="49">
        <f t="shared" si="20"/>
        <v>98.35</v>
      </c>
      <c r="G53" s="43"/>
      <c r="H53" s="61">
        <v>44713</v>
      </c>
      <c r="I53" s="23">
        <v>2</v>
      </c>
      <c r="J53" s="44">
        <v>262.2</v>
      </c>
      <c r="K53" s="135">
        <v>230</v>
      </c>
      <c r="L53" s="53">
        <f t="shared" si="18"/>
        <v>115</v>
      </c>
      <c r="M53" s="219"/>
      <c r="N53" s="61">
        <v>44713</v>
      </c>
      <c r="O53" s="23">
        <v>5</v>
      </c>
      <c r="P53" s="44">
        <v>296.48</v>
      </c>
      <c r="Q53" s="44">
        <v>307</v>
      </c>
      <c r="R53" s="53">
        <f t="shared" ref="R53:R56" si="22">+Q53/O53</f>
        <v>61.4</v>
      </c>
      <c r="S53" s="219"/>
      <c r="T53" s="61">
        <v>44713</v>
      </c>
      <c r="U53" s="23">
        <v>3</v>
      </c>
      <c r="V53" s="30">
        <v>520.1</v>
      </c>
      <c r="W53" s="30">
        <v>415</v>
      </c>
      <c r="X53" s="49">
        <f t="shared" si="21"/>
        <v>138.33333333333334</v>
      </c>
      <c r="Z53" s="43"/>
      <c r="AF53" s="43"/>
    </row>
    <row r="54" spans="2:32" ht="15.75" thickBot="1" x14ac:dyDescent="0.3">
      <c r="B54" s="61">
        <v>44743</v>
      </c>
      <c r="C54" s="23">
        <v>4</v>
      </c>
      <c r="D54" s="30">
        <v>329</v>
      </c>
      <c r="E54" s="100">
        <v>324.8</v>
      </c>
      <c r="F54" s="49">
        <f t="shared" ref="F54:F56" si="23">+E54/C54</f>
        <v>81.2</v>
      </c>
      <c r="G54" s="43"/>
      <c r="H54" s="61">
        <v>44743</v>
      </c>
      <c r="I54" s="23">
        <v>2</v>
      </c>
      <c r="J54" s="44">
        <v>246.5</v>
      </c>
      <c r="K54" s="135">
        <v>218</v>
      </c>
      <c r="L54" s="53">
        <f t="shared" ref="L54:L56" si="24">+K54/I54</f>
        <v>109</v>
      </c>
      <c r="M54" s="219"/>
      <c r="N54" s="61">
        <v>44743</v>
      </c>
      <c r="O54" s="23">
        <v>5</v>
      </c>
      <c r="P54" s="44">
        <v>296.48</v>
      </c>
      <c r="Q54" s="44">
        <v>307</v>
      </c>
      <c r="R54" s="53">
        <f t="shared" ref="R54" si="25">+Q54/O54</f>
        <v>61.4</v>
      </c>
      <c r="S54" s="219"/>
      <c r="T54" s="61">
        <v>44743</v>
      </c>
      <c r="U54" s="23">
        <v>3</v>
      </c>
      <c r="V54" s="30">
        <v>520.1</v>
      </c>
      <c r="W54" s="30">
        <v>415</v>
      </c>
      <c r="X54" s="49">
        <f t="shared" ref="X54:X56" si="26">+W54/U54</f>
        <v>138.33333333333334</v>
      </c>
      <c r="Z54" s="43"/>
      <c r="AF54" s="43"/>
    </row>
    <row r="55" spans="2:32" ht="15.75" thickBot="1" x14ac:dyDescent="0.3">
      <c r="B55" s="61">
        <v>44774</v>
      </c>
      <c r="C55" s="23">
        <v>4</v>
      </c>
      <c r="D55" s="30">
        <v>337</v>
      </c>
      <c r="E55" s="100">
        <v>348.2</v>
      </c>
      <c r="F55" s="49">
        <f t="shared" si="23"/>
        <v>87.05</v>
      </c>
      <c r="G55" s="43"/>
      <c r="H55" s="61">
        <v>44774</v>
      </c>
      <c r="I55" s="23">
        <v>2</v>
      </c>
      <c r="J55" s="44">
        <v>262.2</v>
      </c>
      <c r="K55" s="135">
        <v>230</v>
      </c>
      <c r="L55" s="53">
        <f t="shared" si="24"/>
        <v>115</v>
      </c>
      <c r="M55" s="219"/>
      <c r="N55" s="61">
        <v>44774</v>
      </c>
      <c r="O55" s="23">
        <v>5</v>
      </c>
      <c r="P55" s="44">
        <v>296.48</v>
      </c>
      <c r="Q55" s="44">
        <v>307</v>
      </c>
      <c r="R55" s="53">
        <f t="shared" si="22"/>
        <v>61.4</v>
      </c>
      <c r="S55" s="219"/>
      <c r="T55" s="61">
        <v>44774</v>
      </c>
      <c r="U55" s="23">
        <v>3</v>
      </c>
      <c r="V55" s="30">
        <v>520.1</v>
      </c>
      <c r="W55" s="30">
        <v>415</v>
      </c>
      <c r="X55" s="49">
        <f t="shared" si="26"/>
        <v>138.33333333333334</v>
      </c>
      <c r="Z55" s="43"/>
      <c r="AF55" s="43"/>
    </row>
    <row r="56" spans="2:32" ht="15.75" thickBot="1" x14ac:dyDescent="0.3">
      <c r="B56" s="61">
        <v>44805</v>
      </c>
      <c r="C56" s="23">
        <v>4</v>
      </c>
      <c r="D56" s="30">
        <v>374</v>
      </c>
      <c r="E56" s="100">
        <v>393.4</v>
      </c>
      <c r="F56" s="49">
        <f t="shared" si="23"/>
        <v>98.35</v>
      </c>
      <c r="G56" s="43"/>
      <c r="H56" s="61">
        <v>44805</v>
      </c>
      <c r="I56" s="23">
        <v>2</v>
      </c>
      <c r="J56" s="44">
        <v>262.2</v>
      </c>
      <c r="K56" s="135">
        <v>230</v>
      </c>
      <c r="L56" s="53">
        <f t="shared" si="24"/>
        <v>115</v>
      </c>
      <c r="M56" s="219"/>
      <c r="N56" s="61">
        <v>44805</v>
      </c>
      <c r="O56" s="23">
        <v>5</v>
      </c>
      <c r="P56" s="44">
        <v>296.48</v>
      </c>
      <c r="Q56" s="44">
        <v>307</v>
      </c>
      <c r="R56" s="53">
        <f t="shared" si="22"/>
        <v>61.4</v>
      </c>
      <c r="S56" s="219"/>
      <c r="T56" s="61">
        <v>44805</v>
      </c>
      <c r="U56" s="23">
        <v>3</v>
      </c>
      <c r="V56" s="30">
        <v>520.1</v>
      </c>
      <c r="W56" s="30">
        <v>415</v>
      </c>
      <c r="X56" s="49">
        <f t="shared" si="26"/>
        <v>138.33333333333334</v>
      </c>
      <c r="Z56" s="43"/>
      <c r="AF56" s="43"/>
    </row>
    <row r="57" spans="2:32" ht="15.75" thickBot="1" x14ac:dyDescent="0.3">
      <c r="B57" s="61">
        <v>44835</v>
      </c>
      <c r="C57" s="23"/>
      <c r="D57" s="30"/>
      <c r="E57" s="100"/>
      <c r="F57" s="49" t="e">
        <f t="shared" si="20"/>
        <v>#DIV/0!</v>
      </c>
      <c r="G57" s="43"/>
      <c r="H57" s="61">
        <v>44835</v>
      </c>
      <c r="I57" s="23"/>
      <c r="J57" s="44"/>
      <c r="K57" s="135"/>
      <c r="L57" s="53" t="e">
        <f t="shared" ref="L57:L59" si="27">+K57/I57</f>
        <v>#DIV/0!</v>
      </c>
      <c r="M57" s="219"/>
      <c r="N57" s="61">
        <v>44835</v>
      </c>
      <c r="O57" s="23"/>
      <c r="P57" s="44"/>
      <c r="Q57" s="44"/>
      <c r="R57" s="53" t="e">
        <f t="shared" ref="R57:R59" si="28">+Q57/O57</f>
        <v>#DIV/0!</v>
      </c>
      <c r="S57" s="219"/>
      <c r="T57" s="61">
        <v>44835</v>
      </c>
      <c r="U57" s="23"/>
      <c r="V57" s="30"/>
      <c r="W57" s="30"/>
      <c r="X57" s="49" t="e">
        <f t="shared" si="21"/>
        <v>#DIV/0!</v>
      </c>
      <c r="Z57" s="43"/>
      <c r="AF57" s="43"/>
    </row>
    <row r="58" spans="2:32" ht="15.75" thickBot="1" x14ac:dyDescent="0.3">
      <c r="B58" s="61">
        <v>44866</v>
      </c>
      <c r="C58" s="23"/>
      <c r="D58" s="30"/>
      <c r="E58" s="100"/>
      <c r="F58" s="49" t="e">
        <f t="shared" si="20"/>
        <v>#DIV/0!</v>
      </c>
      <c r="G58" s="43"/>
      <c r="H58" s="61">
        <v>44866</v>
      </c>
      <c r="I58" s="23"/>
      <c r="J58" s="44"/>
      <c r="K58" s="135"/>
      <c r="L58" s="53" t="e">
        <f t="shared" si="27"/>
        <v>#DIV/0!</v>
      </c>
      <c r="M58" s="219"/>
      <c r="N58" s="61">
        <v>44866</v>
      </c>
      <c r="O58" s="23"/>
      <c r="P58" s="44"/>
      <c r="Q58" s="44"/>
      <c r="R58" s="53" t="e">
        <f t="shared" si="28"/>
        <v>#DIV/0!</v>
      </c>
      <c r="S58" s="219"/>
      <c r="T58" s="61">
        <v>44866</v>
      </c>
      <c r="U58" s="23"/>
      <c r="V58" s="30"/>
      <c r="W58" s="30"/>
      <c r="X58" s="49" t="e">
        <f t="shared" si="21"/>
        <v>#DIV/0!</v>
      </c>
      <c r="Z58" s="43"/>
      <c r="AF58" s="43"/>
    </row>
    <row r="59" spans="2:32" ht="15.75" thickBot="1" x14ac:dyDescent="0.3">
      <c r="B59" s="204">
        <v>44896</v>
      </c>
      <c r="C59" s="205"/>
      <c r="D59" s="45"/>
      <c r="E59" s="211"/>
      <c r="F59" s="200" t="e">
        <f t="shared" si="20"/>
        <v>#DIV/0!</v>
      </c>
      <c r="G59" s="43"/>
      <c r="H59" s="61">
        <v>44896</v>
      </c>
      <c r="I59" s="23"/>
      <c r="J59" s="44"/>
      <c r="K59" s="135"/>
      <c r="L59" s="53" t="e">
        <f t="shared" si="27"/>
        <v>#DIV/0!</v>
      </c>
      <c r="M59" s="219"/>
      <c r="N59" s="61">
        <v>44896</v>
      </c>
      <c r="O59" s="23"/>
      <c r="P59" s="44"/>
      <c r="Q59" s="44"/>
      <c r="R59" s="53" t="e">
        <f t="shared" si="28"/>
        <v>#DIV/0!</v>
      </c>
      <c r="S59" s="219"/>
      <c r="T59" s="204">
        <v>44896</v>
      </c>
      <c r="U59" s="205"/>
      <c r="V59" s="45"/>
      <c r="W59" s="45"/>
      <c r="X59" s="200" t="e">
        <f t="shared" si="21"/>
        <v>#DIV/0!</v>
      </c>
      <c r="Z59" s="43"/>
      <c r="AF59" s="43"/>
    </row>
    <row r="60" spans="2:32" ht="15.75" thickBot="1" x14ac:dyDescent="0.3">
      <c r="B60" s="41" t="s">
        <v>18</v>
      </c>
      <c r="C60" s="42">
        <f>AVERAGE(C48:C59)</f>
        <v>4</v>
      </c>
      <c r="D60" s="31">
        <f>AVERAGE(D48:D59)</f>
        <v>345.04444444444448</v>
      </c>
      <c r="E60" s="31">
        <f>AVERAGE(E48:E59)</f>
        <v>356.64444444444445</v>
      </c>
      <c r="F60" s="32" t="e">
        <f>AVERAGE(F48:F59)</f>
        <v>#DIV/0!</v>
      </c>
      <c r="G60" s="40"/>
      <c r="H60" s="41" t="s">
        <v>18</v>
      </c>
      <c r="I60" s="42">
        <f>AVERAGE(I48:I59)</f>
        <v>2</v>
      </c>
      <c r="J60" s="31">
        <f>AVERAGE(J48:J59)</f>
        <v>253.66222222222223</v>
      </c>
      <c r="K60" s="39">
        <f>AVERAGE(K48:K59)</f>
        <v>224.22222222222223</v>
      </c>
      <c r="L60" s="41" t="e">
        <f>AVERAGE(L48:L59)</f>
        <v>#DIV/0!</v>
      </c>
      <c r="M60" s="224"/>
      <c r="N60" s="99" t="s">
        <v>18</v>
      </c>
      <c r="O60" s="42">
        <f>AVERAGE(O48:O59)</f>
        <v>5</v>
      </c>
      <c r="P60" s="31">
        <f>AVERAGE(P48:P59)</f>
        <v>308.26666666666665</v>
      </c>
      <c r="Q60" s="31">
        <f>AVERAGE(Q48:Q59)</f>
        <v>360.77777777777777</v>
      </c>
      <c r="R60" s="32" t="e">
        <f>AVERAGE(R48:R59)</f>
        <v>#DIV/0!</v>
      </c>
      <c r="S60" s="224"/>
      <c r="T60" s="99" t="s">
        <v>18</v>
      </c>
      <c r="U60" s="42">
        <f>AVERAGE(U48:U59)</f>
        <v>3</v>
      </c>
      <c r="V60" s="31">
        <f>AVERAGE(V48:V59)</f>
        <v>516.95555555555563</v>
      </c>
      <c r="W60" s="31">
        <f>AVERAGE(W48:W59)</f>
        <v>475.55111111111114</v>
      </c>
      <c r="X60" s="32" t="e">
        <f>AVERAGE(X48:X59)</f>
        <v>#DIV/0!</v>
      </c>
      <c r="Z60" s="40"/>
      <c r="AF60" s="43"/>
    </row>
    <row r="61" spans="2:32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225"/>
      <c r="N61" s="43"/>
      <c r="O61" s="43"/>
      <c r="P61" s="43"/>
      <c r="Q61" s="43"/>
      <c r="R61" s="43"/>
      <c r="S61" s="225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2:32" ht="15.75" thickBot="1" x14ac:dyDescent="0.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225"/>
      <c r="N62" s="43"/>
      <c r="O62" s="43"/>
      <c r="P62" s="43"/>
      <c r="Q62" s="43"/>
      <c r="R62" s="43"/>
      <c r="S62" s="225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2:32" ht="16.5" thickBot="1" x14ac:dyDescent="0.3">
      <c r="B63" s="319" t="s">
        <v>70</v>
      </c>
      <c r="C63" s="320"/>
      <c r="D63" s="320"/>
      <c r="E63" s="320"/>
      <c r="F63" s="321"/>
      <c r="G63" s="43"/>
      <c r="H63" s="319" t="s">
        <v>70</v>
      </c>
      <c r="I63" s="320"/>
      <c r="J63" s="320"/>
      <c r="K63" s="320"/>
      <c r="L63" s="321"/>
      <c r="M63" s="215"/>
      <c r="N63" s="319" t="s">
        <v>70</v>
      </c>
      <c r="O63" s="320"/>
      <c r="P63" s="320"/>
      <c r="Q63" s="320"/>
      <c r="R63" s="321"/>
      <c r="S63" s="215"/>
      <c r="T63" s="319" t="s">
        <v>70</v>
      </c>
      <c r="U63" s="320"/>
      <c r="V63" s="320"/>
      <c r="W63" s="320"/>
      <c r="X63" s="321"/>
      <c r="Z63" s="43"/>
      <c r="AF63" s="43"/>
    </row>
    <row r="64" spans="2:32" x14ac:dyDescent="0.25">
      <c r="B64" s="322" t="s">
        <v>38</v>
      </c>
      <c r="C64" s="322"/>
      <c r="D64" s="322"/>
      <c r="E64" s="322"/>
      <c r="F64" s="322"/>
      <c r="G64" s="43"/>
      <c r="H64" s="322" t="s">
        <v>39</v>
      </c>
      <c r="I64" s="322"/>
      <c r="J64" s="322"/>
      <c r="K64" s="322"/>
      <c r="L64" s="322"/>
      <c r="M64" s="221"/>
      <c r="N64" s="322" t="s">
        <v>40</v>
      </c>
      <c r="O64" s="322"/>
      <c r="P64" s="322"/>
      <c r="Q64" s="322"/>
      <c r="R64" s="322"/>
      <c r="S64" s="221"/>
      <c r="T64" s="322" t="s">
        <v>36</v>
      </c>
      <c r="U64" s="322"/>
      <c r="V64" s="322"/>
      <c r="W64" s="322"/>
      <c r="X64" s="322"/>
      <c r="Z64" s="43"/>
      <c r="AF64" s="43"/>
    </row>
    <row r="65" spans="2:32" ht="15.75" thickBot="1" x14ac:dyDescent="0.3">
      <c r="B65" s="27"/>
      <c r="C65" s="27"/>
      <c r="D65" s="27"/>
      <c r="E65" s="27"/>
      <c r="F65" s="189"/>
      <c r="G65" s="43"/>
      <c r="H65" s="27"/>
      <c r="I65" s="27"/>
      <c r="J65" s="27"/>
      <c r="K65" s="27"/>
      <c r="L65" s="189"/>
      <c r="M65" s="222"/>
      <c r="N65" s="27"/>
      <c r="O65" s="27"/>
      <c r="P65" s="27"/>
      <c r="Q65" s="27"/>
      <c r="R65" s="189"/>
      <c r="S65" s="222"/>
      <c r="T65" s="27"/>
      <c r="U65" s="27"/>
      <c r="V65" s="27"/>
      <c r="W65" s="189"/>
      <c r="X65" s="189"/>
      <c r="Z65" s="43"/>
      <c r="AF65" s="43"/>
    </row>
    <row r="66" spans="2:32" ht="15" customHeight="1" x14ac:dyDescent="0.25">
      <c r="B66" s="333" t="s">
        <v>1</v>
      </c>
      <c r="C66" s="335" t="s">
        <v>2</v>
      </c>
      <c r="D66" s="324" t="s">
        <v>3</v>
      </c>
      <c r="E66" s="324" t="s">
        <v>14</v>
      </c>
      <c r="F66" s="331" t="s">
        <v>5</v>
      </c>
      <c r="G66" s="43"/>
      <c r="H66" s="333" t="s">
        <v>1</v>
      </c>
      <c r="I66" s="335" t="s">
        <v>2</v>
      </c>
      <c r="J66" s="335" t="s">
        <v>3</v>
      </c>
      <c r="K66" s="324" t="s">
        <v>14</v>
      </c>
      <c r="L66" s="326" t="s">
        <v>5</v>
      </c>
      <c r="M66" s="223"/>
      <c r="N66" s="333" t="s">
        <v>1</v>
      </c>
      <c r="O66" s="335" t="s">
        <v>2</v>
      </c>
      <c r="P66" s="335" t="s">
        <v>3</v>
      </c>
      <c r="Q66" s="324" t="s">
        <v>14</v>
      </c>
      <c r="R66" s="326" t="s">
        <v>5</v>
      </c>
      <c r="S66" s="223"/>
      <c r="T66" s="333" t="s">
        <v>1</v>
      </c>
      <c r="U66" s="335" t="s">
        <v>2</v>
      </c>
      <c r="V66" s="324" t="s">
        <v>3</v>
      </c>
      <c r="W66" s="324" t="s">
        <v>14</v>
      </c>
      <c r="X66" s="331" t="s">
        <v>5</v>
      </c>
      <c r="Z66" s="43"/>
      <c r="AF66" s="43"/>
    </row>
    <row r="67" spans="2:32" ht="68.25" customHeight="1" thickBot="1" x14ac:dyDescent="0.3">
      <c r="B67" s="334"/>
      <c r="C67" s="336"/>
      <c r="D67" s="325"/>
      <c r="E67" s="325"/>
      <c r="F67" s="332"/>
      <c r="G67" s="43"/>
      <c r="H67" s="334"/>
      <c r="I67" s="336"/>
      <c r="J67" s="336"/>
      <c r="K67" s="325"/>
      <c r="L67" s="327"/>
      <c r="M67" s="223"/>
      <c r="N67" s="334"/>
      <c r="O67" s="336"/>
      <c r="P67" s="336"/>
      <c r="Q67" s="325"/>
      <c r="R67" s="327"/>
      <c r="S67" s="223"/>
      <c r="T67" s="334"/>
      <c r="U67" s="336"/>
      <c r="V67" s="325"/>
      <c r="W67" s="325"/>
      <c r="X67" s="332"/>
      <c r="Z67" s="43"/>
      <c r="AF67" s="43"/>
    </row>
    <row r="68" spans="2:32" ht="15.75" thickBot="1" x14ac:dyDescent="0.3">
      <c r="B68" s="61">
        <v>44562</v>
      </c>
      <c r="C68" s="60">
        <v>6</v>
      </c>
      <c r="D68" s="36">
        <v>236.39</v>
      </c>
      <c r="E68" s="36">
        <v>238</v>
      </c>
      <c r="F68" s="49">
        <f>+E68/C68</f>
        <v>39.666666666666664</v>
      </c>
      <c r="G68" s="43"/>
      <c r="H68" s="61">
        <v>44562</v>
      </c>
      <c r="I68" s="60">
        <v>5</v>
      </c>
      <c r="J68" s="44">
        <v>323.39999999999998</v>
      </c>
      <c r="K68" s="135">
        <v>359</v>
      </c>
      <c r="L68" s="49">
        <f t="shared" ref="L68:L79" si="29">+K68/I68</f>
        <v>71.8</v>
      </c>
      <c r="M68" s="219"/>
      <c r="N68" s="61">
        <v>44562</v>
      </c>
      <c r="O68" s="108">
        <v>6</v>
      </c>
      <c r="P68" s="36">
        <v>304</v>
      </c>
      <c r="Q68" s="134">
        <v>624</v>
      </c>
      <c r="R68" s="53">
        <f>+Q68/O68</f>
        <v>104</v>
      </c>
      <c r="S68" s="219"/>
      <c r="T68" s="61">
        <v>44562</v>
      </c>
      <c r="U68" s="60">
        <v>5</v>
      </c>
      <c r="V68" s="36">
        <v>406.7</v>
      </c>
      <c r="W68" s="100">
        <v>370</v>
      </c>
      <c r="X68" s="49">
        <f>+W68/U68</f>
        <v>74</v>
      </c>
      <c r="Z68" s="43"/>
      <c r="AF68" s="43"/>
    </row>
    <row r="69" spans="2:32" ht="15.75" thickBot="1" x14ac:dyDescent="0.3">
      <c r="B69" s="61">
        <v>44593</v>
      </c>
      <c r="C69" s="23">
        <v>6</v>
      </c>
      <c r="D69" s="30">
        <v>226.59</v>
      </c>
      <c r="E69" s="30">
        <v>227</v>
      </c>
      <c r="F69" s="49">
        <f t="shared" ref="F69:F79" si="30">+E69/C69</f>
        <v>37.833333333333336</v>
      </c>
      <c r="G69" s="43"/>
      <c r="H69" s="61">
        <v>44593</v>
      </c>
      <c r="I69" s="23">
        <v>5</v>
      </c>
      <c r="J69" s="44">
        <v>282.60000000000002</v>
      </c>
      <c r="K69" s="135">
        <v>309</v>
      </c>
      <c r="L69" s="49">
        <f t="shared" si="29"/>
        <v>61.8</v>
      </c>
      <c r="M69" s="219"/>
      <c r="N69" s="61">
        <v>44593</v>
      </c>
      <c r="O69" s="22">
        <v>6</v>
      </c>
      <c r="P69" s="30">
        <v>580.5</v>
      </c>
      <c r="Q69" s="44">
        <v>782</v>
      </c>
      <c r="R69" s="53">
        <f t="shared" ref="R69:R79" si="31">+Q69/O69</f>
        <v>130.33333333333334</v>
      </c>
      <c r="S69" s="219"/>
      <c r="T69" s="61">
        <v>44593</v>
      </c>
      <c r="U69" s="23">
        <v>5</v>
      </c>
      <c r="V69" s="36">
        <v>501.3</v>
      </c>
      <c r="W69" s="100">
        <v>456</v>
      </c>
      <c r="X69" s="49">
        <f t="shared" ref="X69:X79" si="32">+W69/U69</f>
        <v>91.2</v>
      </c>
      <c r="Z69" s="43"/>
      <c r="AF69" s="43"/>
    </row>
    <row r="70" spans="2:32" ht="15.75" thickBot="1" x14ac:dyDescent="0.3">
      <c r="B70" s="61">
        <v>44621</v>
      </c>
      <c r="C70" s="23">
        <v>6</v>
      </c>
      <c r="D70" s="30">
        <v>309.3</v>
      </c>
      <c r="E70" s="30">
        <v>400</v>
      </c>
      <c r="F70" s="49">
        <f t="shared" si="30"/>
        <v>66.666666666666671</v>
      </c>
      <c r="G70" s="43"/>
      <c r="H70" s="61">
        <v>44621</v>
      </c>
      <c r="I70" s="23">
        <v>5</v>
      </c>
      <c r="J70" s="30">
        <v>324.8</v>
      </c>
      <c r="K70" s="30">
        <v>361</v>
      </c>
      <c r="L70" s="49">
        <f t="shared" si="29"/>
        <v>72.2</v>
      </c>
      <c r="M70" s="219"/>
      <c r="N70" s="61">
        <v>44621</v>
      </c>
      <c r="O70" s="22">
        <v>6</v>
      </c>
      <c r="P70" s="30">
        <v>610</v>
      </c>
      <c r="Q70" s="44">
        <v>803</v>
      </c>
      <c r="R70" s="53">
        <f t="shared" si="31"/>
        <v>133.83333333333334</v>
      </c>
      <c r="S70" s="219"/>
      <c r="T70" s="61">
        <v>44621</v>
      </c>
      <c r="U70" s="23">
        <v>5</v>
      </c>
      <c r="V70" s="36">
        <v>566</v>
      </c>
      <c r="W70" s="100">
        <v>492</v>
      </c>
      <c r="X70" s="49">
        <f t="shared" si="32"/>
        <v>98.4</v>
      </c>
      <c r="Z70" s="43"/>
      <c r="AF70" s="43"/>
    </row>
    <row r="71" spans="2:32" ht="15.75" thickBot="1" x14ac:dyDescent="0.3">
      <c r="B71" s="61">
        <v>44652</v>
      </c>
      <c r="C71" s="23">
        <v>6</v>
      </c>
      <c r="D71" s="30">
        <v>537.4</v>
      </c>
      <c r="E71" s="30">
        <v>251.1</v>
      </c>
      <c r="F71" s="49">
        <f t="shared" si="30"/>
        <v>41.85</v>
      </c>
      <c r="G71" s="43"/>
      <c r="H71" s="61">
        <v>44652</v>
      </c>
      <c r="I71" s="23">
        <v>5</v>
      </c>
      <c r="J71" s="30">
        <v>324.8</v>
      </c>
      <c r="K71" s="30">
        <v>361</v>
      </c>
      <c r="L71" s="49">
        <f t="shared" si="29"/>
        <v>72.2</v>
      </c>
      <c r="M71" s="219"/>
      <c r="N71" s="61">
        <v>44652</v>
      </c>
      <c r="O71" s="22">
        <v>6</v>
      </c>
      <c r="P71" s="30">
        <v>610</v>
      </c>
      <c r="Q71" s="44">
        <v>803</v>
      </c>
      <c r="R71" s="53">
        <f t="shared" si="31"/>
        <v>133.83333333333334</v>
      </c>
      <c r="S71" s="219"/>
      <c r="T71" s="61">
        <v>44652</v>
      </c>
      <c r="U71" s="23">
        <v>5</v>
      </c>
      <c r="V71" s="36">
        <v>556</v>
      </c>
      <c r="W71" s="100">
        <v>492</v>
      </c>
      <c r="X71" s="49">
        <f t="shared" si="32"/>
        <v>98.4</v>
      </c>
      <c r="Z71" s="43"/>
      <c r="AF71" s="43"/>
    </row>
    <row r="72" spans="2:32" ht="15.75" thickBot="1" x14ac:dyDescent="0.3">
      <c r="B72" s="61">
        <v>44682</v>
      </c>
      <c r="C72" s="23">
        <v>6</v>
      </c>
      <c r="D72" s="30">
        <v>537.4</v>
      </c>
      <c r="E72" s="30">
        <v>251.1</v>
      </c>
      <c r="F72" s="49">
        <f t="shared" si="30"/>
        <v>41.85</v>
      </c>
      <c r="G72" s="43"/>
      <c r="H72" s="61">
        <v>44682</v>
      </c>
      <c r="I72" s="23">
        <v>5</v>
      </c>
      <c r="J72" s="30">
        <v>324.8</v>
      </c>
      <c r="K72" s="30">
        <v>361</v>
      </c>
      <c r="L72" s="49">
        <f t="shared" si="29"/>
        <v>72.2</v>
      </c>
      <c r="M72" s="219"/>
      <c r="N72" s="61">
        <v>44682</v>
      </c>
      <c r="O72" s="22">
        <v>6</v>
      </c>
      <c r="P72" s="30">
        <v>610</v>
      </c>
      <c r="Q72" s="44">
        <v>803</v>
      </c>
      <c r="R72" s="53">
        <f t="shared" si="31"/>
        <v>133.83333333333334</v>
      </c>
      <c r="S72" s="219"/>
      <c r="T72" s="61">
        <v>44682</v>
      </c>
      <c r="U72" s="23">
        <v>5</v>
      </c>
      <c r="V72" s="36">
        <v>556</v>
      </c>
      <c r="W72" s="100">
        <v>492</v>
      </c>
      <c r="X72" s="49">
        <f t="shared" si="32"/>
        <v>98.4</v>
      </c>
      <c r="Z72" s="43"/>
      <c r="AF72" s="43"/>
    </row>
    <row r="73" spans="2:32" ht="15.75" thickBot="1" x14ac:dyDescent="0.3">
      <c r="B73" s="61">
        <v>44713</v>
      </c>
      <c r="C73" s="23">
        <v>6</v>
      </c>
      <c r="D73" s="30">
        <v>537.4</v>
      </c>
      <c r="E73" s="30">
        <v>251.1</v>
      </c>
      <c r="F73" s="49">
        <f t="shared" si="30"/>
        <v>41.85</v>
      </c>
      <c r="G73" s="43"/>
      <c r="H73" s="61">
        <v>44713</v>
      </c>
      <c r="I73" s="23">
        <v>5</v>
      </c>
      <c r="J73" s="30">
        <v>324.8</v>
      </c>
      <c r="K73" s="30">
        <v>361</v>
      </c>
      <c r="L73" s="49">
        <f t="shared" si="29"/>
        <v>72.2</v>
      </c>
      <c r="M73" s="219"/>
      <c r="N73" s="61">
        <v>44713</v>
      </c>
      <c r="O73" s="22">
        <v>6</v>
      </c>
      <c r="P73" s="30">
        <v>610</v>
      </c>
      <c r="Q73" s="44">
        <v>803</v>
      </c>
      <c r="R73" s="53">
        <f t="shared" si="31"/>
        <v>133.83333333333334</v>
      </c>
      <c r="S73" s="219"/>
      <c r="T73" s="61">
        <v>44713</v>
      </c>
      <c r="U73" s="23">
        <v>5</v>
      </c>
      <c r="V73" s="36">
        <v>556</v>
      </c>
      <c r="W73" s="100">
        <v>492</v>
      </c>
      <c r="X73" s="49">
        <f t="shared" si="32"/>
        <v>98.4</v>
      </c>
      <c r="Z73" s="43"/>
      <c r="AF73" s="43"/>
    </row>
    <row r="74" spans="2:32" ht="15.75" thickBot="1" x14ac:dyDescent="0.3">
      <c r="B74" s="61">
        <v>44743</v>
      </c>
      <c r="C74" s="23">
        <v>6</v>
      </c>
      <c r="D74" s="30">
        <v>537.4</v>
      </c>
      <c r="E74" s="30">
        <v>251.1</v>
      </c>
      <c r="F74" s="49">
        <f t="shared" ref="F74:F76" si="33">+E74/C74</f>
        <v>41.85</v>
      </c>
      <c r="G74" s="43"/>
      <c r="H74" s="61">
        <v>44743</v>
      </c>
      <c r="I74" s="23">
        <v>5</v>
      </c>
      <c r="J74" s="30">
        <v>324.8</v>
      </c>
      <c r="K74" s="30">
        <v>361</v>
      </c>
      <c r="L74" s="49">
        <f t="shared" ref="L74:L76" si="34">+K74/I74</f>
        <v>72.2</v>
      </c>
      <c r="M74" s="219"/>
      <c r="N74" s="61">
        <v>44743</v>
      </c>
      <c r="O74" s="22">
        <v>6</v>
      </c>
      <c r="P74" s="30">
        <v>610</v>
      </c>
      <c r="Q74" s="44">
        <v>803</v>
      </c>
      <c r="R74" s="53">
        <f t="shared" ref="R74:R76" si="35">+Q74/O74</f>
        <v>133.83333333333334</v>
      </c>
      <c r="S74" s="219"/>
      <c r="T74" s="61">
        <v>44743</v>
      </c>
      <c r="U74" s="23">
        <v>5</v>
      </c>
      <c r="V74" s="36">
        <v>556</v>
      </c>
      <c r="W74" s="100">
        <v>492</v>
      </c>
      <c r="X74" s="49">
        <f t="shared" ref="X74:X76" si="36">+W74/U74</f>
        <v>98.4</v>
      </c>
      <c r="Z74" s="43"/>
      <c r="AF74" s="43"/>
    </row>
    <row r="75" spans="2:32" ht="15.75" thickBot="1" x14ac:dyDescent="0.3">
      <c r="B75" s="61">
        <v>44774</v>
      </c>
      <c r="C75" s="23">
        <v>6</v>
      </c>
      <c r="D75" s="30">
        <v>537.4</v>
      </c>
      <c r="E75" s="30">
        <v>251.1</v>
      </c>
      <c r="F75" s="49">
        <f t="shared" si="33"/>
        <v>41.85</v>
      </c>
      <c r="G75" s="43"/>
      <c r="H75" s="61">
        <v>44774</v>
      </c>
      <c r="I75" s="23">
        <v>5</v>
      </c>
      <c r="J75" s="30">
        <v>324.8</v>
      </c>
      <c r="K75" s="30">
        <v>361</v>
      </c>
      <c r="L75" s="49">
        <f t="shared" si="34"/>
        <v>72.2</v>
      </c>
      <c r="M75" s="219"/>
      <c r="N75" s="61">
        <v>44774</v>
      </c>
      <c r="O75" s="22">
        <v>6</v>
      </c>
      <c r="P75" s="30">
        <v>610</v>
      </c>
      <c r="Q75" s="44">
        <v>803</v>
      </c>
      <c r="R75" s="53">
        <f t="shared" si="35"/>
        <v>133.83333333333334</v>
      </c>
      <c r="S75" s="219"/>
      <c r="T75" s="61">
        <v>44774</v>
      </c>
      <c r="U75" s="23">
        <v>5</v>
      </c>
      <c r="V75" s="36">
        <v>556</v>
      </c>
      <c r="W75" s="100">
        <v>492</v>
      </c>
      <c r="X75" s="49">
        <f t="shared" si="36"/>
        <v>98.4</v>
      </c>
      <c r="Z75" s="43"/>
      <c r="AF75" s="43"/>
    </row>
    <row r="76" spans="2:32" ht="15.75" thickBot="1" x14ac:dyDescent="0.3">
      <c r="B76" s="61">
        <v>44805</v>
      </c>
      <c r="C76" s="23">
        <v>6</v>
      </c>
      <c r="D76" s="30">
        <v>537.4</v>
      </c>
      <c r="E76" s="30">
        <v>251.1</v>
      </c>
      <c r="F76" s="49">
        <f t="shared" si="33"/>
        <v>41.85</v>
      </c>
      <c r="G76" s="43"/>
      <c r="H76" s="61">
        <v>44805</v>
      </c>
      <c r="I76" s="23">
        <v>5</v>
      </c>
      <c r="J76" s="30">
        <v>324.8</v>
      </c>
      <c r="K76" s="30">
        <v>361</v>
      </c>
      <c r="L76" s="49">
        <f t="shared" si="34"/>
        <v>72.2</v>
      </c>
      <c r="M76" s="219"/>
      <c r="N76" s="61">
        <v>44805</v>
      </c>
      <c r="O76" s="22">
        <v>6</v>
      </c>
      <c r="P76" s="30">
        <v>610</v>
      </c>
      <c r="Q76" s="44">
        <v>803</v>
      </c>
      <c r="R76" s="53">
        <f t="shared" si="35"/>
        <v>133.83333333333334</v>
      </c>
      <c r="S76" s="219"/>
      <c r="T76" s="61">
        <v>44805</v>
      </c>
      <c r="U76" s="23">
        <v>5</v>
      </c>
      <c r="V76" s="36">
        <v>556</v>
      </c>
      <c r="W76" s="100">
        <v>492</v>
      </c>
      <c r="X76" s="49">
        <f t="shared" si="36"/>
        <v>98.4</v>
      </c>
      <c r="Z76" s="43"/>
      <c r="AF76" s="43"/>
    </row>
    <row r="77" spans="2:32" ht="15.75" thickBot="1" x14ac:dyDescent="0.3">
      <c r="B77" s="61">
        <v>44835</v>
      </c>
      <c r="C77" s="23"/>
      <c r="D77" s="30"/>
      <c r="E77" s="30"/>
      <c r="F77" s="49" t="e">
        <f t="shared" si="30"/>
        <v>#DIV/0!</v>
      </c>
      <c r="G77" s="43"/>
      <c r="H77" s="61">
        <v>44835</v>
      </c>
      <c r="I77" s="23"/>
      <c r="J77" s="30"/>
      <c r="K77" s="30"/>
      <c r="L77" s="49" t="e">
        <f t="shared" si="29"/>
        <v>#DIV/0!</v>
      </c>
      <c r="M77" s="219"/>
      <c r="N77" s="61">
        <v>44835</v>
      </c>
      <c r="O77" s="23"/>
      <c r="P77" s="30"/>
      <c r="Q77" s="44"/>
      <c r="R77" s="53" t="e">
        <f t="shared" si="31"/>
        <v>#DIV/0!</v>
      </c>
      <c r="S77" s="219"/>
      <c r="T77" s="61">
        <v>44835</v>
      </c>
      <c r="U77" s="23"/>
      <c r="V77" s="36"/>
      <c r="W77" s="100"/>
      <c r="X77" s="49" t="e">
        <f t="shared" si="32"/>
        <v>#DIV/0!</v>
      </c>
      <c r="Z77" s="43"/>
      <c r="AF77" s="43"/>
    </row>
    <row r="78" spans="2:32" ht="15.75" thickBot="1" x14ac:dyDescent="0.3">
      <c r="B78" s="61">
        <v>44866</v>
      </c>
      <c r="C78" s="23"/>
      <c r="D78" s="30"/>
      <c r="E78" s="30"/>
      <c r="F78" s="49" t="e">
        <f t="shared" si="30"/>
        <v>#DIV/0!</v>
      </c>
      <c r="G78" s="43"/>
      <c r="H78" s="61">
        <v>44866</v>
      </c>
      <c r="I78" s="23"/>
      <c r="J78" s="30"/>
      <c r="K78" s="30"/>
      <c r="L78" s="49" t="e">
        <f t="shared" si="29"/>
        <v>#DIV/0!</v>
      </c>
      <c r="M78" s="219"/>
      <c r="N78" s="61">
        <v>44866</v>
      </c>
      <c r="O78" s="23"/>
      <c r="P78" s="30"/>
      <c r="Q78" s="44"/>
      <c r="R78" s="53" t="e">
        <f t="shared" si="31"/>
        <v>#DIV/0!</v>
      </c>
      <c r="S78" s="219"/>
      <c r="T78" s="61">
        <v>44866</v>
      </c>
      <c r="U78" s="23"/>
      <c r="V78" s="36"/>
      <c r="W78" s="100"/>
      <c r="X78" s="49" t="e">
        <f t="shared" si="32"/>
        <v>#DIV/0!</v>
      </c>
      <c r="Z78" s="43"/>
      <c r="AF78" s="43"/>
    </row>
    <row r="79" spans="2:32" ht="15.75" thickBot="1" x14ac:dyDescent="0.3">
      <c r="B79" s="204">
        <v>44896</v>
      </c>
      <c r="C79" s="205"/>
      <c r="D79" s="45"/>
      <c r="E79" s="45"/>
      <c r="F79" s="200" t="e">
        <f t="shared" si="30"/>
        <v>#DIV/0!</v>
      </c>
      <c r="G79" s="43"/>
      <c r="H79" s="204">
        <v>44896</v>
      </c>
      <c r="I79" s="205"/>
      <c r="J79" s="45"/>
      <c r="K79" s="45"/>
      <c r="L79" s="200" t="e">
        <f t="shared" si="29"/>
        <v>#DIV/0!</v>
      </c>
      <c r="M79" s="219"/>
      <c r="N79" s="204">
        <v>44896</v>
      </c>
      <c r="O79" s="205"/>
      <c r="P79" s="45"/>
      <c r="Q79" s="208"/>
      <c r="R79" s="207" t="e">
        <f t="shared" si="31"/>
        <v>#DIV/0!</v>
      </c>
      <c r="S79" s="219"/>
      <c r="T79" s="204">
        <v>44896</v>
      </c>
      <c r="U79" s="205"/>
      <c r="V79" s="213"/>
      <c r="W79" s="211"/>
      <c r="X79" s="200" t="e">
        <f t="shared" si="32"/>
        <v>#DIV/0!</v>
      </c>
      <c r="Z79" s="43"/>
      <c r="AF79" s="43"/>
    </row>
    <row r="80" spans="2:32" ht="15.75" thickBot="1" x14ac:dyDescent="0.3">
      <c r="B80" s="41" t="s">
        <v>18</v>
      </c>
      <c r="C80" s="42">
        <f>AVERAGE(C68:C79)</f>
        <v>6</v>
      </c>
      <c r="D80" s="31">
        <f>AVERAGE(D68:D79)</f>
        <v>444.07555555555558</v>
      </c>
      <c r="E80" s="39">
        <f>AVERAGE(E68:E79)</f>
        <v>263.51111111111106</v>
      </c>
      <c r="F80" s="32" t="e">
        <f>AVERAGE(F68:F79)</f>
        <v>#DIV/0!</v>
      </c>
      <c r="G80" s="43"/>
      <c r="H80" s="41" t="s">
        <v>18</v>
      </c>
      <c r="I80" s="42">
        <f>AVERAGE(I68:I79)</f>
        <v>5</v>
      </c>
      <c r="J80" s="31">
        <f>AVERAGE(J68:J79)</f>
        <v>319.95555555555558</v>
      </c>
      <c r="K80" s="39">
        <f>AVERAGE(K68:K79)</f>
        <v>355</v>
      </c>
      <c r="L80" s="32" t="e">
        <f>AVERAGE(L68:L79)</f>
        <v>#DIV/0!</v>
      </c>
      <c r="M80" s="224"/>
      <c r="N80" s="41" t="s">
        <v>18</v>
      </c>
      <c r="O80" s="42">
        <f>AVERAGE(O68:O79)</f>
        <v>6</v>
      </c>
      <c r="P80" s="31">
        <f>AVERAGE(P68:P79)</f>
        <v>572.72222222222217</v>
      </c>
      <c r="Q80" s="31">
        <f>AVERAGE(Q68:Q79)</f>
        <v>780.77777777777783</v>
      </c>
      <c r="R80" s="32" t="e">
        <f>AVERAGE(R68:R79)</f>
        <v>#DIV/0!</v>
      </c>
      <c r="S80" s="224"/>
      <c r="T80" s="41" t="s">
        <v>18</v>
      </c>
      <c r="U80" s="42">
        <f>AVERAGE(U68:U79)</f>
        <v>5</v>
      </c>
      <c r="V80" s="42">
        <f t="shared" ref="V80:X80" si="37">AVERAGE(V68:V79)</f>
        <v>534.44444444444446</v>
      </c>
      <c r="W80" s="42">
        <f t="shared" si="37"/>
        <v>474.44444444444446</v>
      </c>
      <c r="X80" s="212" t="e">
        <f t="shared" si="37"/>
        <v>#DIV/0!</v>
      </c>
      <c r="Z80" s="43"/>
      <c r="AF80" s="43"/>
    </row>
    <row r="81" spans="2:32" x14ac:dyDescent="0.2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25"/>
      <c r="N81" s="43"/>
      <c r="O81" s="43"/>
      <c r="P81" s="43"/>
      <c r="Q81" s="43"/>
      <c r="R81" s="43"/>
      <c r="S81" s="225"/>
      <c r="T81" s="43"/>
      <c r="U81" s="43"/>
      <c r="Z81" s="43"/>
      <c r="AA81" s="43"/>
      <c r="AB81" s="43"/>
      <c r="AC81" s="43"/>
      <c r="AD81" s="43"/>
      <c r="AE81" s="43"/>
      <c r="AF81" s="43"/>
    </row>
    <row r="82" spans="2:32" ht="15.75" thickBot="1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225"/>
      <c r="N82" s="43"/>
      <c r="O82" s="43"/>
      <c r="P82" s="43"/>
      <c r="Q82" s="43"/>
      <c r="R82" s="43"/>
      <c r="S82" s="225"/>
      <c r="T82" s="43"/>
      <c r="U82" s="43"/>
      <c r="Z82" s="43"/>
      <c r="AA82" s="43"/>
      <c r="AB82" s="43"/>
      <c r="AC82" s="43"/>
      <c r="AD82" s="43"/>
      <c r="AE82" s="43"/>
      <c r="AF82" s="43"/>
    </row>
    <row r="83" spans="2:32" ht="16.5" thickBot="1" x14ac:dyDescent="0.3">
      <c r="B83" s="319" t="s">
        <v>70</v>
      </c>
      <c r="C83" s="320"/>
      <c r="D83" s="320"/>
      <c r="E83" s="320"/>
      <c r="F83" s="321"/>
      <c r="G83" s="43"/>
      <c r="H83" s="319" t="s">
        <v>70</v>
      </c>
      <c r="I83" s="320"/>
      <c r="J83" s="320"/>
      <c r="K83" s="320"/>
      <c r="L83" s="321"/>
      <c r="M83" s="215"/>
      <c r="N83" s="319" t="s">
        <v>70</v>
      </c>
      <c r="O83" s="320"/>
      <c r="P83" s="320"/>
      <c r="Q83" s="320"/>
      <c r="R83" s="321"/>
      <c r="S83" s="215"/>
      <c r="T83" s="319" t="s">
        <v>70</v>
      </c>
      <c r="U83" s="320"/>
      <c r="V83" s="320"/>
      <c r="W83" s="320"/>
      <c r="X83" s="321"/>
      <c r="Z83" s="43"/>
      <c r="AF83" s="43"/>
    </row>
    <row r="84" spans="2:32" x14ac:dyDescent="0.25">
      <c r="B84" s="322" t="s">
        <v>29</v>
      </c>
      <c r="C84" s="322"/>
      <c r="D84" s="322"/>
      <c r="E84" s="322"/>
      <c r="F84" s="322"/>
      <c r="G84" s="43"/>
      <c r="H84" s="323" t="s">
        <v>30</v>
      </c>
      <c r="I84" s="323"/>
      <c r="J84" s="323"/>
      <c r="K84" s="323"/>
      <c r="L84" s="323"/>
      <c r="M84" s="221"/>
      <c r="N84" s="323" t="s">
        <v>55</v>
      </c>
      <c r="O84" s="323"/>
      <c r="P84" s="323"/>
      <c r="Q84" s="323"/>
      <c r="R84" s="323"/>
      <c r="S84" s="221"/>
      <c r="T84" s="322" t="s">
        <v>31</v>
      </c>
      <c r="U84" s="322"/>
      <c r="V84" s="322"/>
      <c r="W84" s="322"/>
      <c r="X84" s="322"/>
      <c r="Z84" s="43"/>
      <c r="AF84" s="43"/>
    </row>
    <row r="85" spans="2:32" ht="15.75" customHeight="1" thickBot="1" x14ac:dyDescent="0.3">
      <c r="B85" s="27"/>
      <c r="C85" s="27"/>
      <c r="D85" s="27"/>
      <c r="E85" s="27"/>
      <c r="F85" s="189"/>
      <c r="G85" s="43"/>
      <c r="H85" s="27"/>
      <c r="I85" s="27"/>
      <c r="J85" s="27"/>
      <c r="K85" s="189"/>
      <c r="L85" s="189"/>
      <c r="M85" s="222"/>
      <c r="N85" s="27"/>
      <c r="O85" s="27"/>
      <c r="P85" s="27"/>
      <c r="Q85" s="189"/>
      <c r="R85" s="189"/>
      <c r="S85" s="222"/>
      <c r="T85" s="27"/>
      <c r="U85" s="27"/>
      <c r="V85" s="27"/>
      <c r="W85" s="27"/>
      <c r="X85" s="189"/>
      <c r="Z85" s="43"/>
      <c r="AF85" s="43"/>
    </row>
    <row r="86" spans="2:32" ht="15" customHeight="1" x14ac:dyDescent="0.25">
      <c r="B86" s="333" t="s">
        <v>1</v>
      </c>
      <c r="C86" s="335" t="s">
        <v>2</v>
      </c>
      <c r="D86" s="324" t="s">
        <v>3</v>
      </c>
      <c r="E86" s="324" t="s">
        <v>14</v>
      </c>
      <c r="F86" s="331" t="s">
        <v>5</v>
      </c>
      <c r="G86" s="43"/>
      <c r="H86" s="333" t="s">
        <v>1</v>
      </c>
      <c r="I86" s="335" t="s">
        <v>2</v>
      </c>
      <c r="J86" s="335" t="s">
        <v>3</v>
      </c>
      <c r="K86" s="324" t="s">
        <v>14</v>
      </c>
      <c r="L86" s="326" t="s">
        <v>5</v>
      </c>
      <c r="M86" s="223"/>
      <c r="N86" s="329" t="s">
        <v>1</v>
      </c>
      <c r="O86" s="324" t="s">
        <v>2</v>
      </c>
      <c r="P86" s="324" t="s">
        <v>3</v>
      </c>
      <c r="Q86" s="324" t="s">
        <v>14</v>
      </c>
      <c r="R86" s="331" t="s">
        <v>5</v>
      </c>
      <c r="S86" s="223"/>
      <c r="T86" s="333" t="s">
        <v>1</v>
      </c>
      <c r="U86" s="335" t="s">
        <v>2</v>
      </c>
      <c r="V86" s="335" t="s">
        <v>3</v>
      </c>
      <c r="W86" s="324" t="s">
        <v>14</v>
      </c>
      <c r="X86" s="326" t="s">
        <v>5</v>
      </c>
      <c r="Z86" s="43"/>
      <c r="AF86" s="43"/>
    </row>
    <row r="87" spans="2:32" ht="69.75" customHeight="1" thickBot="1" x14ac:dyDescent="0.3">
      <c r="B87" s="334"/>
      <c r="C87" s="336"/>
      <c r="D87" s="325"/>
      <c r="E87" s="325"/>
      <c r="F87" s="332"/>
      <c r="G87" s="43"/>
      <c r="H87" s="334"/>
      <c r="I87" s="336"/>
      <c r="J87" s="336"/>
      <c r="K87" s="325"/>
      <c r="L87" s="327"/>
      <c r="M87" s="223"/>
      <c r="N87" s="330"/>
      <c r="O87" s="325"/>
      <c r="P87" s="325"/>
      <c r="Q87" s="325"/>
      <c r="R87" s="332"/>
      <c r="S87" s="223"/>
      <c r="T87" s="334"/>
      <c r="U87" s="336"/>
      <c r="V87" s="336"/>
      <c r="W87" s="325"/>
      <c r="X87" s="327"/>
      <c r="Z87" s="43"/>
      <c r="AF87" s="43"/>
    </row>
    <row r="88" spans="2:32" ht="15.75" thickBot="1" x14ac:dyDescent="0.3">
      <c r="B88" s="61">
        <v>44562</v>
      </c>
      <c r="C88" s="108">
        <v>4</v>
      </c>
      <c r="D88" s="134">
        <v>221.7</v>
      </c>
      <c r="E88" s="134">
        <v>229</v>
      </c>
      <c r="F88" s="53">
        <f t="shared" ref="F88:F93" si="38">+E88/C88</f>
        <v>57.25</v>
      </c>
      <c r="G88" s="43"/>
      <c r="H88" s="61">
        <v>44562</v>
      </c>
      <c r="I88" s="60">
        <v>4</v>
      </c>
      <c r="J88" s="36">
        <v>452.8</v>
      </c>
      <c r="K88" s="100">
        <v>447</v>
      </c>
      <c r="L88" s="49">
        <f>+K88/I88</f>
        <v>111.75</v>
      </c>
      <c r="M88" s="219"/>
      <c r="N88" s="61">
        <v>44562</v>
      </c>
      <c r="O88" s="60">
        <v>5</v>
      </c>
      <c r="P88" s="36">
        <v>783.2</v>
      </c>
      <c r="Q88" s="196">
        <v>1032</v>
      </c>
      <c r="R88" s="49">
        <f>Q88/O88</f>
        <v>206.4</v>
      </c>
      <c r="S88" s="219"/>
      <c r="T88" s="61">
        <v>44562</v>
      </c>
      <c r="U88" s="60">
        <v>5</v>
      </c>
      <c r="V88" s="36">
        <v>370.1</v>
      </c>
      <c r="W88" s="36">
        <v>320</v>
      </c>
      <c r="X88" s="49">
        <f>+W88/U88</f>
        <v>64</v>
      </c>
      <c r="Z88" s="43"/>
      <c r="AF88" s="43"/>
    </row>
    <row r="89" spans="2:32" ht="15.75" thickBot="1" x14ac:dyDescent="0.3">
      <c r="B89" s="61">
        <v>44593</v>
      </c>
      <c r="C89" s="22">
        <v>4</v>
      </c>
      <c r="D89" s="44">
        <v>203.6</v>
      </c>
      <c r="E89" s="44">
        <v>201</v>
      </c>
      <c r="F89" s="53">
        <f t="shared" si="38"/>
        <v>50.25</v>
      </c>
      <c r="G89" s="43"/>
      <c r="H89" s="61">
        <v>44593</v>
      </c>
      <c r="I89" s="23">
        <v>4</v>
      </c>
      <c r="J89" s="36">
        <v>413.1</v>
      </c>
      <c r="K89" s="100">
        <v>405</v>
      </c>
      <c r="L89" s="49">
        <f t="shared" ref="L89:L99" si="39">+K89/I89</f>
        <v>101.25</v>
      </c>
      <c r="M89" s="219"/>
      <c r="N89" s="61">
        <v>44593</v>
      </c>
      <c r="O89" s="23">
        <v>5</v>
      </c>
      <c r="P89" s="36">
        <v>783.2</v>
      </c>
      <c r="Q89" s="196">
        <v>1032</v>
      </c>
      <c r="R89" s="49">
        <f t="shared" ref="R89:R99" si="40">Q89/O89</f>
        <v>206.4</v>
      </c>
      <c r="S89" s="219"/>
      <c r="T89" s="61">
        <v>44593</v>
      </c>
      <c r="U89" s="23">
        <v>5</v>
      </c>
      <c r="V89" s="30">
        <v>430</v>
      </c>
      <c r="W89" s="30">
        <v>377</v>
      </c>
      <c r="X89" s="49">
        <f t="shared" ref="X89:X99" si="41">+W89/U89</f>
        <v>75.400000000000006</v>
      </c>
      <c r="Z89" s="43"/>
      <c r="AF89" s="43"/>
    </row>
    <row r="90" spans="2:32" ht="15.75" thickBot="1" x14ac:dyDescent="0.3">
      <c r="B90" s="61">
        <v>44621</v>
      </c>
      <c r="C90" s="22">
        <v>4</v>
      </c>
      <c r="D90" s="44">
        <v>184.3</v>
      </c>
      <c r="E90" s="44">
        <v>186.3</v>
      </c>
      <c r="F90" s="53">
        <f t="shared" si="38"/>
        <v>46.575000000000003</v>
      </c>
      <c r="G90" s="43"/>
      <c r="H90" s="61">
        <v>44621</v>
      </c>
      <c r="I90" s="23">
        <v>4</v>
      </c>
      <c r="J90" s="36">
        <v>613.6</v>
      </c>
      <c r="K90" s="100">
        <v>592</v>
      </c>
      <c r="L90" s="49">
        <f t="shared" si="39"/>
        <v>148</v>
      </c>
      <c r="M90" s="219"/>
      <c r="N90" s="61">
        <v>44621</v>
      </c>
      <c r="O90" s="23">
        <v>5</v>
      </c>
      <c r="P90" s="36">
        <v>783.2</v>
      </c>
      <c r="Q90" s="196">
        <v>1032</v>
      </c>
      <c r="R90" s="49">
        <f t="shared" si="40"/>
        <v>206.4</v>
      </c>
      <c r="S90" s="219"/>
      <c r="T90" s="61">
        <v>44621</v>
      </c>
      <c r="U90" s="23">
        <v>5</v>
      </c>
      <c r="V90" s="30">
        <v>410.7</v>
      </c>
      <c r="W90" s="30">
        <v>358</v>
      </c>
      <c r="X90" s="49">
        <f t="shared" si="41"/>
        <v>71.599999999999994</v>
      </c>
      <c r="Z90" s="43"/>
      <c r="AF90" s="43"/>
    </row>
    <row r="91" spans="2:32" ht="15.75" thickBot="1" x14ac:dyDescent="0.3">
      <c r="B91" s="61">
        <v>44652</v>
      </c>
      <c r="C91" s="22">
        <v>4</v>
      </c>
      <c r="D91" s="44">
        <v>219.9</v>
      </c>
      <c r="E91" s="44">
        <v>208</v>
      </c>
      <c r="F91" s="53">
        <f t="shared" si="38"/>
        <v>52</v>
      </c>
      <c r="G91" s="43"/>
      <c r="H91" s="61">
        <v>44652</v>
      </c>
      <c r="I91" s="23">
        <v>4</v>
      </c>
      <c r="J91" s="36">
        <v>443.7</v>
      </c>
      <c r="K91" s="100">
        <v>438</v>
      </c>
      <c r="L91" s="49">
        <f t="shared" si="39"/>
        <v>109.5</v>
      </c>
      <c r="M91" s="219"/>
      <c r="N91" s="61">
        <v>44652</v>
      </c>
      <c r="O91" s="23">
        <v>5</v>
      </c>
      <c r="P91" s="36">
        <v>783.2</v>
      </c>
      <c r="Q91" s="196">
        <v>1032</v>
      </c>
      <c r="R91" s="49">
        <f t="shared" si="40"/>
        <v>206.4</v>
      </c>
      <c r="S91" s="219"/>
      <c r="T91" s="61">
        <v>44652</v>
      </c>
      <c r="U91" s="23">
        <v>5</v>
      </c>
      <c r="V91" s="30">
        <v>468.9</v>
      </c>
      <c r="W91" s="30">
        <v>412</v>
      </c>
      <c r="X91" s="49">
        <f t="shared" si="41"/>
        <v>82.4</v>
      </c>
      <c r="Z91" s="43"/>
      <c r="AF91" s="43"/>
    </row>
    <row r="92" spans="2:32" ht="15.75" thickBot="1" x14ac:dyDescent="0.3">
      <c r="B92" s="61">
        <v>44682</v>
      </c>
      <c r="C92" s="23">
        <v>4</v>
      </c>
      <c r="D92" s="44">
        <v>199.2</v>
      </c>
      <c r="E92" s="44">
        <v>200</v>
      </c>
      <c r="F92" s="53">
        <f t="shared" si="38"/>
        <v>50</v>
      </c>
      <c r="G92" s="43"/>
      <c r="H92" s="61">
        <v>44682</v>
      </c>
      <c r="I92" s="23">
        <v>4</v>
      </c>
      <c r="J92" s="36">
        <v>443.7</v>
      </c>
      <c r="K92" s="100">
        <v>438</v>
      </c>
      <c r="L92" s="49">
        <f t="shared" si="39"/>
        <v>109.5</v>
      </c>
      <c r="M92" s="219"/>
      <c r="N92" s="61">
        <v>44682</v>
      </c>
      <c r="O92" s="23">
        <v>5</v>
      </c>
      <c r="P92" s="36">
        <v>783.2</v>
      </c>
      <c r="Q92" s="196">
        <v>1032</v>
      </c>
      <c r="R92" s="49">
        <f t="shared" si="40"/>
        <v>206.4</v>
      </c>
      <c r="S92" s="219"/>
      <c r="T92" s="61">
        <v>44682</v>
      </c>
      <c r="U92" s="23">
        <v>5</v>
      </c>
      <c r="V92" s="30">
        <v>512.5</v>
      </c>
      <c r="W92" s="30">
        <v>449</v>
      </c>
      <c r="X92" s="49">
        <f t="shared" si="41"/>
        <v>89.8</v>
      </c>
      <c r="Z92" s="43"/>
      <c r="AF92" s="43"/>
    </row>
    <row r="93" spans="2:32" ht="15.75" thickBot="1" x14ac:dyDescent="0.3">
      <c r="B93" s="61">
        <v>44713</v>
      </c>
      <c r="C93" s="23">
        <v>4</v>
      </c>
      <c r="D93" s="44">
        <v>200.9</v>
      </c>
      <c r="E93" s="44">
        <v>199</v>
      </c>
      <c r="F93" s="53">
        <f t="shared" si="38"/>
        <v>49.75</v>
      </c>
      <c r="G93" s="43"/>
      <c r="H93" s="61">
        <v>44713</v>
      </c>
      <c r="I93" s="23">
        <v>4</v>
      </c>
      <c r="J93" s="36">
        <v>443.7</v>
      </c>
      <c r="K93" s="100">
        <v>438</v>
      </c>
      <c r="L93" s="49">
        <f t="shared" si="39"/>
        <v>109.5</v>
      </c>
      <c r="M93" s="219"/>
      <c r="N93" s="61">
        <v>44713</v>
      </c>
      <c r="O93" s="23">
        <v>5</v>
      </c>
      <c r="P93" s="36">
        <v>783.2</v>
      </c>
      <c r="Q93" s="196">
        <v>1032</v>
      </c>
      <c r="R93" s="233">
        <f t="shared" si="40"/>
        <v>206.4</v>
      </c>
      <c r="S93" s="219"/>
      <c r="T93" s="61">
        <v>44713</v>
      </c>
      <c r="U93" s="23">
        <v>5</v>
      </c>
      <c r="V93" s="30">
        <v>512.5</v>
      </c>
      <c r="W93" s="30">
        <v>449</v>
      </c>
      <c r="X93" s="49">
        <f t="shared" si="41"/>
        <v>89.8</v>
      </c>
      <c r="Z93" s="43"/>
      <c r="AF93" s="43"/>
    </row>
    <row r="94" spans="2:32" ht="15.75" thickBot="1" x14ac:dyDescent="0.3">
      <c r="B94" s="61">
        <v>44743</v>
      </c>
      <c r="C94" s="22">
        <v>4</v>
      </c>
      <c r="D94" s="44">
        <v>219.9</v>
      </c>
      <c r="E94" s="44">
        <v>208</v>
      </c>
      <c r="F94" s="53">
        <f t="shared" ref="F94:F96" si="42">+E94/C94</f>
        <v>52</v>
      </c>
      <c r="G94" s="43"/>
      <c r="H94" s="61">
        <v>44743</v>
      </c>
      <c r="I94" s="23">
        <v>4</v>
      </c>
      <c r="J94" s="36">
        <v>443.7</v>
      </c>
      <c r="K94" s="100">
        <v>438</v>
      </c>
      <c r="L94" s="49">
        <f t="shared" ref="L94:L96" si="43">+K94/I94</f>
        <v>109.5</v>
      </c>
      <c r="M94" s="219"/>
      <c r="N94" s="61">
        <v>44743</v>
      </c>
      <c r="O94" s="23">
        <v>5</v>
      </c>
      <c r="P94" s="36">
        <v>783.2</v>
      </c>
      <c r="Q94" s="196">
        <v>1032</v>
      </c>
      <c r="R94" s="49">
        <f t="shared" ref="R94:R96" si="44">Q94/O94</f>
        <v>206.4</v>
      </c>
      <c r="S94" s="219"/>
      <c r="T94" s="61">
        <v>44743</v>
      </c>
      <c r="U94" s="23">
        <v>5</v>
      </c>
      <c r="V94" s="30">
        <v>468.9</v>
      </c>
      <c r="W94" s="30">
        <v>412</v>
      </c>
      <c r="X94" s="49">
        <f t="shared" ref="X94:X96" si="45">+W94/U94</f>
        <v>82.4</v>
      </c>
      <c r="Z94" s="43"/>
      <c r="AF94" s="43"/>
    </row>
    <row r="95" spans="2:32" ht="15.75" thickBot="1" x14ac:dyDescent="0.3">
      <c r="B95" s="61">
        <v>44774</v>
      </c>
      <c r="C95" s="23">
        <v>4</v>
      </c>
      <c r="D95" s="44">
        <v>199.2</v>
      </c>
      <c r="E95" s="44">
        <v>200</v>
      </c>
      <c r="F95" s="53">
        <f t="shared" si="42"/>
        <v>50</v>
      </c>
      <c r="G95" s="43"/>
      <c r="H95" s="61">
        <v>44774</v>
      </c>
      <c r="I95" s="23">
        <v>4</v>
      </c>
      <c r="J95" s="36">
        <v>443.7</v>
      </c>
      <c r="K95" s="100">
        <v>438</v>
      </c>
      <c r="L95" s="49">
        <f t="shared" si="43"/>
        <v>109.5</v>
      </c>
      <c r="M95" s="219"/>
      <c r="N95" s="61">
        <v>44774</v>
      </c>
      <c r="O95" s="23">
        <v>5</v>
      </c>
      <c r="P95" s="36">
        <v>783.2</v>
      </c>
      <c r="Q95" s="196">
        <v>1032</v>
      </c>
      <c r="R95" s="49">
        <f t="shared" si="44"/>
        <v>206.4</v>
      </c>
      <c r="S95" s="219"/>
      <c r="T95" s="61">
        <v>44774</v>
      </c>
      <c r="U95" s="23">
        <v>5</v>
      </c>
      <c r="V95" s="30">
        <v>512.5</v>
      </c>
      <c r="W95" s="30">
        <v>449</v>
      </c>
      <c r="X95" s="49">
        <f t="shared" si="45"/>
        <v>89.8</v>
      </c>
      <c r="Z95" s="43"/>
      <c r="AF95" s="43"/>
    </row>
    <row r="96" spans="2:32" ht="15.75" thickBot="1" x14ac:dyDescent="0.3">
      <c r="B96" s="61">
        <v>44805</v>
      </c>
      <c r="C96" s="23">
        <v>4</v>
      </c>
      <c r="D96" s="44">
        <v>200.9</v>
      </c>
      <c r="E96" s="44">
        <v>199</v>
      </c>
      <c r="F96" s="53">
        <f t="shared" si="42"/>
        <v>49.75</v>
      </c>
      <c r="G96" s="43"/>
      <c r="H96" s="61">
        <v>44805</v>
      </c>
      <c r="I96" s="23">
        <v>4</v>
      </c>
      <c r="J96" s="36">
        <v>443.7</v>
      </c>
      <c r="K96" s="100">
        <v>438</v>
      </c>
      <c r="L96" s="49">
        <f t="shared" si="43"/>
        <v>109.5</v>
      </c>
      <c r="M96" s="219"/>
      <c r="N96" s="61">
        <v>44805</v>
      </c>
      <c r="O96" s="23">
        <v>5</v>
      </c>
      <c r="P96" s="36">
        <v>783.2</v>
      </c>
      <c r="Q96" s="196">
        <v>1032</v>
      </c>
      <c r="R96" s="233">
        <f t="shared" si="44"/>
        <v>206.4</v>
      </c>
      <c r="S96" s="219"/>
      <c r="T96" s="61">
        <v>44805</v>
      </c>
      <c r="U96" s="23">
        <v>5</v>
      </c>
      <c r="V96" s="30">
        <v>512.5</v>
      </c>
      <c r="W96" s="30">
        <v>449</v>
      </c>
      <c r="X96" s="49">
        <f t="shared" si="45"/>
        <v>89.8</v>
      </c>
      <c r="Z96" s="43"/>
      <c r="AF96" s="43"/>
    </row>
    <row r="97" spans="2:32" ht="15.75" thickBot="1" x14ac:dyDescent="0.3">
      <c r="B97" s="61">
        <v>44835</v>
      </c>
      <c r="C97" s="23"/>
      <c r="D97" s="44"/>
      <c r="E97" s="44"/>
      <c r="F97" s="53" t="e">
        <f t="shared" ref="F97:F99" si="46">+E97/C97</f>
        <v>#DIV/0!</v>
      </c>
      <c r="G97" s="43"/>
      <c r="H97" s="61">
        <v>44835</v>
      </c>
      <c r="I97" s="23"/>
      <c r="J97" s="36"/>
      <c r="K97" s="100"/>
      <c r="L97" s="49" t="e">
        <f t="shared" si="39"/>
        <v>#DIV/0!</v>
      </c>
      <c r="M97" s="219"/>
      <c r="N97" s="61">
        <v>44835</v>
      </c>
      <c r="O97" s="23"/>
      <c r="P97" s="30"/>
      <c r="Q97" s="197"/>
      <c r="R97" s="49" t="e">
        <f t="shared" si="40"/>
        <v>#DIV/0!</v>
      </c>
      <c r="S97" s="219"/>
      <c r="T97" s="61">
        <v>44835</v>
      </c>
      <c r="U97" s="23"/>
      <c r="V97" s="30"/>
      <c r="W97" s="30"/>
      <c r="X97" s="49" t="e">
        <f t="shared" si="41"/>
        <v>#DIV/0!</v>
      </c>
      <c r="Z97" s="43"/>
      <c r="AF97" s="43"/>
    </row>
    <row r="98" spans="2:32" ht="15.75" thickBot="1" x14ac:dyDescent="0.3">
      <c r="B98" s="61">
        <v>44866</v>
      </c>
      <c r="C98" s="23"/>
      <c r="D98" s="44"/>
      <c r="E98" s="44"/>
      <c r="F98" s="53" t="e">
        <f t="shared" si="46"/>
        <v>#DIV/0!</v>
      </c>
      <c r="G98" s="43"/>
      <c r="H98" s="61">
        <v>44866</v>
      </c>
      <c r="I98" s="23"/>
      <c r="J98" s="36"/>
      <c r="K98" s="100"/>
      <c r="L98" s="49" t="e">
        <f t="shared" si="39"/>
        <v>#DIV/0!</v>
      </c>
      <c r="M98" s="219"/>
      <c r="N98" s="61">
        <v>44866</v>
      </c>
      <c r="O98" s="23"/>
      <c r="P98" s="30"/>
      <c r="Q98" s="197"/>
      <c r="R98" s="49" t="e">
        <f t="shared" si="40"/>
        <v>#DIV/0!</v>
      </c>
      <c r="S98" s="219"/>
      <c r="T98" s="61">
        <v>44866</v>
      </c>
      <c r="U98" s="23"/>
      <c r="V98" s="30"/>
      <c r="W98" s="30"/>
      <c r="X98" s="49" t="e">
        <f t="shared" si="41"/>
        <v>#DIV/0!</v>
      </c>
      <c r="Z98" s="43"/>
      <c r="AF98" s="43"/>
    </row>
    <row r="99" spans="2:32" ht="15.75" thickBot="1" x14ac:dyDescent="0.3">
      <c r="B99" s="61">
        <v>44896</v>
      </c>
      <c r="C99" s="23"/>
      <c r="D99" s="44"/>
      <c r="E99" s="44"/>
      <c r="F99" s="53" t="e">
        <f t="shared" si="46"/>
        <v>#DIV/0!</v>
      </c>
      <c r="G99" s="43"/>
      <c r="H99" s="61">
        <v>44896</v>
      </c>
      <c r="I99" s="23"/>
      <c r="J99" s="36"/>
      <c r="K99" s="100"/>
      <c r="L99" s="49" t="e">
        <f t="shared" si="39"/>
        <v>#DIV/0!</v>
      </c>
      <c r="M99" s="219"/>
      <c r="N99" s="61">
        <v>44896</v>
      </c>
      <c r="O99" s="23"/>
      <c r="P99" s="30"/>
      <c r="Q99" s="197"/>
      <c r="R99" s="49" t="e">
        <f t="shared" si="40"/>
        <v>#DIV/0!</v>
      </c>
      <c r="S99" s="219"/>
      <c r="T99" s="61">
        <v>44896</v>
      </c>
      <c r="U99" s="23"/>
      <c r="V99" s="30"/>
      <c r="W99" s="30"/>
      <c r="X99" s="49" t="e">
        <f t="shared" si="41"/>
        <v>#DIV/0!</v>
      </c>
      <c r="Z99" s="43"/>
      <c r="AF99" s="43"/>
    </row>
    <row r="100" spans="2:32" ht="15.75" thickBot="1" x14ac:dyDescent="0.3">
      <c r="B100" s="41" t="s">
        <v>18</v>
      </c>
      <c r="C100" s="42">
        <f>AVERAGE(C88:C99)</f>
        <v>4</v>
      </c>
      <c r="D100" s="31">
        <f>AVERAGE(D88:D99)</f>
        <v>205.51111111111112</v>
      </c>
      <c r="E100" s="39">
        <f>AVERAGE(E88:E99)</f>
        <v>203.36666666666667</v>
      </c>
      <c r="F100" s="41" t="e">
        <f>AVERAGE(F88:F99)</f>
        <v>#DIV/0!</v>
      </c>
      <c r="G100" s="33"/>
      <c r="H100" s="41" t="s">
        <v>18</v>
      </c>
      <c r="I100" s="42">
        <f>AVERAGE(I88:I99)</f>
        <v>4</v>
      </c>
      <c r="J100" s="31">
        <f>AVERAGE(J88:J99)</f>
        <v>460.18888888888887</v>
      </c>
      <c r="K100" s="39">
        <f>AVERAGE(K88:K99)</f>
        <v>452.44444444444446</v>
      </c>
      <c r="L100" s="41" t="e">
        <f>AVERAGE(L88:L99)</f>
        <v>#DIV/0!</v>
      </c>
      <c r="M100" s="224"/>
      <c r="N100" s="99" t="s">
        <v>18</v>
      </c>
      <c r="O100" s="42">
        <f>AVERAGE(O88:O99)</f>
        <v>5</v>
      </c>
      <c r="P100" s="42">
        <f t="shared" ref="P100:R100" si="47">AVERAGE(P88:P99)</f>
        <v>783.19999999999993</v>
      </c>
      <c r="Q100" s="42">
        <f t="shared" si="47"/>
        <v>1032</v>
      </c>
      <c r="R100" s="212" t="e">
        <f t="shared" si="47"/>
        <v>#DIV/0!</v>
      </c>
      <c r="S100" s="224"/>
      <c r="T100" s="103" t="s">
        <v>18</v>
      </c>
      <c r="U100" s="42">
        <f>AVERAGE(U88:U99)</f>
        <v>5</v>
      </c>
      <c r="V100" s="31">
        <f>AVERAGE(V88:V99)</f>
        <v>466.51111111111118</v>
      </c>
      <c r="W100" s="31">
        <f>AVERAGE(W88:W99)</f>
        <v>408.33333333333331</v>
      </c>
      <c r="X100" s="32" t="e">
        <f>AVERAGE(X88:X99)</f>
        <v>#DIV/0!</v>
      </c>
      <c r="Z100" s="33"/>
      <c r="AF100" s="43"/>
    </row>
    <row r="101" spans="2:32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225"/>
      <c r="N101" s="43"/>
      <c r="O101" s="43"/>
      <c r="P101" s="43"/>
      <c r="Q101" s="43"/>
      <c r="R101" s="43"/>
      <c r="S101" s="225"/>
      <c r="T101" s="43"/>
      <c r="U101" s="43"/>
      <c r="V101" s="43"/>
      <c r="W101" s="43"/>
      <c r="X101" s="43"/>
      <c r="Y101" s="43"/>
      <c r="Z101" s="43"/>
      <c r="AA101" s="198"/>
      <c r="AB101" s="198"/>
      <c r="AC101" s="198"/>
      <c r="AD101" s="198"/>
      <c r="AE101" s="198"/>
      <c r="AF101" s="43"/>
    </row>
    <row r="102" spans="2:32" ht="15.75" thickBot="1" x14ac:dyDescent="0.3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225"/>
      <c r="N102" s="43"/>
      <c r="O102" s="43"/>
      <c r="P102" s="43"/>
      <c r="Q102" s="43"/>
      <c r="R102" s="43"/>
      <c r="S102" s="2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2:32" ht="16.5" thickBot="1" x14ac:dyDescent="0.3">
      <c r="B103" s="319" t="s">
        <v>70</v>
      </c>
      <c r="C103" s="320"/>
      <c r="D103" s="320"/>
      <c r="E103" s="320"/>
      <c r="F103" s="321"/>
      <c r="G103" s="43"/>
      <c r="H103" s="319" t="s">
        <v>70</v>
      </c>
      <c r="I103" s="320"/>
      <c r="J103" s="320"/>
      <c r="K103" s="320"/>
      <c r="L103" s="321"/>
      <c r="M103" s="215"/>
      <c r="N103" s="319" t="s">
        <v>70</v>
      </c>
      <c r="O103" s="320"/>
      <c r="P103" s="320"/>
      <c r="Q103" s="320"/>
      <c r="R103" s="321"/>
      <c r="T103" s="319" t="s">
        <v>70</v>
      </c>
      <c r="U103" s="320"/>
      <c r="V103" s="320"/>
      <c r="W103" s="320"/>
      <c r="X103" s="321"/>
      <c r="Z103" s="43"/>
      <c r="AA103" s="43"/>
      <c r="AB103" s="43"/>
      <c r="AC103" s="43"/>
      <c r="AD103" s="43"/>
      <c r="AE103" s="43"/>
      <c r="AF103" s="43"/>
    </row>
    <row r="104" spans="2:32" x14ac:dyDescent="0.25">
      <c r="B104" s="322" t="s">
        <v>37</v>
      </c>
      <c r="C104" s="322"/>
      <c r="D104" s="322"/>
      <c r="E104" s="322"/>
      <c r="F104" s="322"/>
      <c r="G104" s="43"/>
      <c r="H104" s="328" t="s">
        <v>33</v>
      </c>
      <c r="I104" s="328"/>
      <c r="J104" s="328"/>
      <c r="K104" s="328"/>
      <c r="L104" s="328"/>
      <c r="M104" s="221"/>
      <c r="N104" s="322" t="s">
        <v>34</v>
      </c>
      <c r="O104" s="322"/>
      <c r="P104" s="322"/>
      <c r="Q104" s="322"/>
      <c r="R104" s="322"/>
      <c r="T104" s="322" t="s">
        <v>41</v>
      </c>
      <c r="U104" s="322"/>
      <c r="V104" s="322"/>
      <c r="W104" s="322"/>
      <c r="X104" s="322"/>
      <c r="Z104" s="43"/>
      <c r="AA104" s="43"/>
      <c r="AB104" s="43"/>
      <c r="AC104" s="43"/>
      <c r="AD104" s="43"/>
      <c r="AE104" s="43"/>
      <c r="AF104" s="43"/>
    </row>
    <row r="105" spans="2:32" ht="15.75" thickBot="1" x14ac:dyDescent="0.3">
      <c r="B105" s="27"/>
      <c r="C105" s="27"/>
      <c r="D105" s="27"/>
      <c r="E105" s="27"/>
      <c r="F105" s="189"/>
      <c r="G105" s="43"/>
      <c r="H105" s="27"/>
      <c r="I105" s="27"/>
      <c r="J105" s="27"/>
      <c r="K105" s="189"/>
      <c r="L105" s="189"/>
      <c r="M105" s="222"/>
      <c r="N105" s="27"/>
      <c r="O105" s="27"/>
      <c r="P105" s="27"/>
      <c r="Q105" s="189"/>
      <c r="R105" s="189"/>
      <c r="T105" s="27"/>
      <c r="U105" s="27"/>
      <c r="V105" s="27"/>
      <c r="W105" s="27"/>
      <c r="X105" s="189"/>
      <c r="Z105" s="43"/>
      <c r="AA105" s="43"/>
      <c r="AB105" s="43"/>
      <c r="AC105" s="43"/>
      <c r="AD105" s="43"/>
      <c r="AE105" s="43"/>
      <c r="AF105" s="43"/>
    </row>
    <row r="106" spans="2:32" ht="15" customHeight="1" x14ac:dyDescent="0.25">
      <c r="B106" s="333" t="s">
        <v>1</v>
      </c>
      <c r="C106" s="335" t="s">
        <v>2</v>
      </c>
      <c r="D106" s="335" t="s">
        <v>3</v>
      </c>
      <c r="E106" s="324" t="s">
        <v>14</v>
      </c>
      <c r="F106" s="326" t="s">
        <v>5</v>
      </c>
      <c r="G106" s="43"/>
      <c r="H106" s="329" t="s">
        <v>1</v>
      </c>
      <c r="I106" s="324" t="s">
        <v>2</v>
      </c>
      <c r="J106" s="324" t="s">
        <v>3</v>
      </c>
      <c r="K106" s="324" t="s">
        <v>14</v>
      </c>
      <c r="L106" s="331" t="s">
        <v>5</v>
      </c>
      <c r="M106" s="223"/>
      <c r="N106" s="333" t="s">
        <v>1</v>
      </c>
      <c r="O106" s="335" t="s">
        <v>2</v>
      </c>
      <c r="P106" s="335" t="s">
        <v>3</v>
      </c>
      <c r="Q106" s="324" t="s">
        <v>14</v>
      </c>
      <c r="R106" s="326" t="s">
        <v>5</v>
      </c>
      <c r="T106" s="333" t="s">
        <v>1</v>
      </c>
      <c r="U106" s="335" t="s">
        <v>2</v>
      </c>
      <c r="V106" s="335" t="s">
        <v>3</v>
      </c>
      <c r="W106" s="335" t="s">
        <v>14</v>
      </c>
      <c r="X106" s="326" t="s">
        <v>5</v>
      </c>
      <c r="Z106" s="43"/>
      <c r="AA106" s="43"/>
      <c r="AB106" s="43"/>
      <c r="AC106" s="43"/>
      <c r="AD106" s="43"/>
      <c r="AE106" s="43"/>
      <c r="AF106" s="43"/>
    </row>
    <row r="107" spans="2:32" ht="72" customHeight="1" thickBot="1" x14ac:dyDescent="0.3">
      <c r="B107" s="334"/>
      <c r="C107" s="336"/>
      <c r="D107" s="336"/>
      <c r="E107" s="325"/>
      <c r="F107" s="327"/>
      <c r="G107" s="43"/>
      <c r="H107" s="330"/>
      <c r="I107" s="325"/>
      <c r="J107" s="325"/>
      <c r="K107" s="325"/>
      <c r="L107" s="332"/>
      <c r="M107" s="223"/>
      <c r="N107" s="334"/>
      <c r="O107" s="336"/>
      <c r="P107" s="336"/>
      <c r="Q107" s="325"/>
      <c r="R107" s="327"/>
      <c r="T107" s="334"/>
      <c r="U107" s="336"/>
      <c r="V107" s="336"/>
      <c r="W107" s="336"/>
      <c r="X107" s="327"/>
      <c r="Z107" s="43"/>
      <c r="AA107" s="43"/>
      <c r="AB107" s="43"/>
      <c r="AC107" s="43"/>
      <c r="AD107" s="43"/>
      <c r="AE107" s="43"/>
      <c r="AF107" s="43"/>
    </row>
    <row r="108" spans="2:32" ht="15.75" thickBot="1" x14ac:dyDescent="0.3">
      <c r="B108" s="61">
        <v>44562</v>
      </c>
      <c r="C108" s="60">
        <v>5</v>
      </c>
      <c r="D108" s="36">
        <v>335.5</v>
      </c>
      <c r="E108" s="36">
        <v>560</v>
      </c>
      <c r="F108" s="49">
        <f>+E108/C108</f>
        <v>112</v>
      </c>
      <c r="G108" s="43"/>
      <c r="H108" s="61">
        <v>44562</v>
      </c>
      <c r="I108" s="60">
        <v>4</v>
      </c>
      <c r="J108" s="36">
        <v>227.5</v>
      </c>
      <c r="K108" s="100">
        <v>292</v>
      </c>
      <c r="L108" s="49">
        <f t="shared" ref="L108:L113" si="48">+K108/I108</f>
        <v>73</v>
      </c>
      <c r="M108" s="219"/>
      <c r="N108" s="229">
        <v>44562</v>
      </c>
      <c r="O108" s="108">
        <v>3</v>
      </c>
      <c r="P108" s="44">
        <v>238</v>
      </c>
      <c r="Q108" s="30">
        <v>226</v>
      </c>
      <c r="R108" s="53">
        <f>+K68/O108</f>
        <v>119.66666666666667</v>
      </c>
      <c r="T108" s="229">
        <v>44562</v>
      </c>
      <c r="U108" s="230"/>
      <c r="V108" s="36">
        <v>50</v>
      </c>
      <c r="W108" s="36"/>
      <c r="X108" s="49"/>
      <c r="Z108" s="43"/>
      <c r="AA108" s="43"/>
      <c r="AB108" s="43"/>
      <c r="AC108" s="43"/>
      <c r="AD108" s="43"/>
      <c r="AE108" s="43"/>
      <c r="AF108" s="43"/>
    </row>
    <row r="109" spans="2:32" ht="15.75" thickBot="1" x14ac:dyDescent="0.3">
      <c r="B109" s="61">
        <v>44593</v>
      </c>
      <c r="C109" s="23">
        <v>5</v>
      </c>
      <c r="D109" s="36">
        <v>335.5</v>
      </c>
      <c r="E109" s="36">
        <v>560</v>
      </c>
      <c r="F109" s="49">
        <f t="shared" ref="F109:F119" si="49">+E109/C109</f>
        <v>112</v>
      </c>
      <c r="G109" s="43"/>
      <c r="H109" s="61">
        <v>44593</v>
      </c>
      <c r="I109" s="23">
        <v>4</v>
      </c>
      <c r="J109" s="30">
        <v>189.7</v>
      </c>
      <c r="K109" s="100">
        <v>292</v>
      </c>
      <c r="L109" s="49">
        <f t="shared" si="48"/>
        <v>73</v>
      </c>
      <c r="M109" s="219"/>
      <c r="N109" s="61">
        <v>44593</v>
      </c>
      <c r="O109" s="22">
        <v>3</v>
      </c>
      <c r="P109" s="44">
        <v>217</v>
      </c>
      <c r="Q109" s="30">
        <v>204</v>
      </c>
      <c r="R109" s="53">
        <f>+K69/O109</f>
        <v>103</v>
      </c>
      <c r="T109" s="61">
        <v>44593</v>
      </c>
      <c r="U109" s="62"/>
      <c r="V109" s="30">
        <v>50</v>
      </c>
      <c r="W109" s="199"/>
      <c r="X109" s="49"/>
      <c r="Z109" s="43"/>
      <c r="AA109" s="43"/>
      <c r="AB109" s="43"/>
      <c r="AC109" s="43"/>
      <c r="AD109" s="43"/>
      <c r="AE109" s="43"/>
      <c r="AF109" s="43"/>
    </row>
    <row r="110" spans="2:32" ht="15.75" thickBot="1" x14ac:dyDescent="0.3">
      <c r="B110" s="61">
        <v>44621</v>
      </c>
      <c r="C110" s="23">
        <v>5</v>
      </c>
      <c r="D110" s="36">
        <v>335.5</v>
      </c>
      <c r="E110" s="36">
        <v>560</v>
      </c>
      <c r="F110" s="49">
        <f t="shared" si="49"/>
        <v>112</v>
      </c>
      <c r="G110" s="43"/>
      <c r="H110" s="61">
        <v>44621</v>
      </c>
      <c r="I110" s="23">
        <v>4</v>
      </c>
      <c r="J110" s="45">
        <v>192.6</v>
      </c>
      <c r="K110" s="100">
        <v>292</v>
      </c>
      <c r="L110" s="49">
        <f t="shared" si="48"/>
        <v>73</v>
      </c>
      <c r="M110" s="219"/>
      <c r="N110" s="61">
        <v>44621</v>
      </c>
      <c r="O110" s="22">
        <v>3</v>
      </c>
      <c r="P110" s="44">
        <v>240.8</v>
      </c>
      <c r="Q110" s="30">
        <v>229</v>
      </c>
      <c r="R110" s="53">
        <f t="shared" ref="R110:R119" si="50">+Q110/O110</f>
        <v>76.333333333333329</v>
      </c>
      <c r="T110" s="61">
        <v>44621</v>
      </c>
      <c r="U110" s="63"/>
      <c r="V110" s="30">
        <v>50</v>
      </c>
      <c r="W110" s="30"/>
      <c r="X110" s="49"/>
      <c r="Z110" s="43"/>
      <c r="AA110" s="43"/>
      <c r="AB110" s="43"/>
      <c r="AC110" s="43"/>
      <c r="AD110" s="43"/>
      <c r="AE110" s="43"/>
      <c r="AF110" s="43"/>
    </row>
    <row r="111" spans="2:32" ht="15.75" thickBot="1" x14ac:dyDescent="0.3">
      <c r="B111" s="61">
        <v>44652</v>
      </c>
      <c r="C111" s="60">
        <v>5</v>
      </c>
      <c r="D111" s="36">
        <v>335.5</v>
      </c>
      <c r="E111" s="36">
        <v>560</v>
      </c>
      <c r="F111" s="49">
        <f t="shared" si="49"/>
        <v>112</v>
      </c>
      <c r="G111" s="43"/>
      <c r="H111" s="61">
        <v>44652</v>
      </c>
      <c r="I111" s="23">
        <v>4</v>
      </c>
      <c r="J111" s="45">
        <v>252.7</v>
      </c>
      <c r="K111" s="100">
        <v>324</v>
      </c>
      <c r="L111" s="49">
        <f t="shared" si="48"/>
        <v>81</v>
      </c>
      <c r="M111" s="219"/>
      <c r="N111" s="61">
        <v>44652</v>
      </c>
      <c r="O111" s="22">
        <v>3</v>
      </c>
      <c r="P111" s="44">
        <v>199.2</v>
      </c>
      <c r="Q111" s="135">
        <v>201</v>
      </c>
      <c r="R111" s="53">
        <f t="shared" si="50"/>
        <v>67</v>
      </c>
      <c r="T111" s="61">
        <v>44652</v>
      </c>
      <c r="U111" s="63"/>
      <c r="V111" s="30">
        <v>50</v>
      </c>
      <c r="W111" s="30"/>
      <c r="X111" s="49"/>
      <c r="Z111" s="43"/>
      <c r="AA111" s="43"/>
      <c r="AB111" s="43"/>
      <c r="AC111" s="43"/>
      <c r="AD111" s="43"/>
      <c r="AE111" s="43"/>
      <c r="AF111" s="43"/>
    </row>
    <row r="112" spans="2:32" ht="15.75" thickBot="1" x14ac:dyDescent="0.3">
      <c r="B112" s="61">
        <v>44682</v>
      </c>
      <c r="C112" s="23">
        <v>5</v>
      </c>
      <c r="D112" s="36">
        <v>335.5</v>
      </c>
      <c r="E112" s="36">
        <v>560</v>
      </c>
      <c r="F112" s="49">
        <f t="shared" si="49"/>
        <v>112</v>
      </c>
      <c r="G112" s="43"/>
      <c r="H112" s="61">
        <v>44682</v>
      </c>
      <c r="I112" s="23">
        <v>4</v>
      </c>
      <c r="J112" s="45">
        <v>237.5</v>
      </c>
      <c r="K112" s="100">
        <v>318</v>
      </c>
      <c r="L112" s="49">
        <f t="shared" si="48"/>
        <v>79.5</v>
      </c>
      <c r="M112" s="219"/>
      <c r="N112" s="61">
        <v>44682</v>
      </c>
      <c r="O112" s="23">
        <v>3</v>
      </c>
      <c r="P112" s="44">
        <v>197.5</v>
      </c>
      <c r="Q112" s="135">
        <v>182</v>
      </c>
      <c r="R112" s="53">
        <f t="shared" si="50"/>
        <v>60.666666666666664</v>
      </c>
      <c r="T112" s="61">
        <v>44682</v>
      </c>
      <c r="U112" s="63"/>
      <c r="V112" s="30">
        <v>50</v>
      </c>
      <c r="W112" s="30"/>
      <c r="X112" s="49"/>
      <c r="Z112" s="43"/>
      <c r="AA112" s="43"/>
      <c r="AB112" s="43"/>
      <c r="AC112" s="43"/>
      <c r="AD112" s="43"/>
      <c r="AE112" s="43"/>
      <c r="AF112" s="43"/>
    </row>
    <row r="113" spans="2:32" ht="15.75" thickBot="1" x14ac:dyDescent="0.3">
      <c r="B113" s="61">
        <v>44713</v>
      </c>
      <c r="C113" s="23">
        <v>5</v>
      </c>
      <c r="D113" s="36">
        <v>335.5</v>
      </c>
      <c r="E113" s="36">
        <v>560</v>
      </c>
      <c r="F113" s="49">
        <f t="shared" si="49"/>
        <v>112</v>
      </c>
      <c r="G113" s="43"/>
      <c r="H113" s="61">
        <v>44713</v>
      </c>
      <c r="I113" s="23">
        <v>4</v>
      </c>
      <c r="J113" s="45">
        <v>237.5</v>
      </c>
      <c r="K113" s="100">
        <v>318</v>
      </c>
      <c r="L113" s="49">
        <f t="shared" si="48"/>
        <v>79.5</v>
      </c>
      <c r="M113" s="219"/>
      <c r="N113" s="61">
        <v>44713</v>
      </c>
      <c r="O113" s="23">
        <v>3</v>
      </c>
      <c r="P113" s="44">
        <v>197.5</v>
      </c>
      <c r="Q113" s="135">
        <v>182</v>
      </c>
      <c r="R113" s="53">
        <f t="shared" si="50"/>
        <v>60.666666666666664</v>
      </c>
      <c r="T113" s="61">
        <v>44713</v>
      </c>
      <c r="U113" s="63"/>
      <c r="V113" s="30">
        <v>50</v>
      </c>
      <c r="W113" s="30"/>
      <c r="X113" s="49"/>
      <c r="Z113" s="43"/>
      <c r="AA113" s="43"/>
      <c r="AB113" s="43"/>
      <c r="AC113" s="43"/>
      <c r="AD113" s="43"/>
      <c r="AE113" s="43"/>
      <c r="AF113" s="43"/>
    </row>
    <row r="114" spans="2:32" ht="15.75" thickBot="1" x14ac:dyDescent="0.3">
      <c r="B114" s="61">
        <v>44743</v>
      </c>
      <c r="C114" s="60">
        <v>5</v>
      </c>
      <c r="D114" s="36">
        <v>335.5</v>
      </c>
      <c r="E114" s="36">
        <v>560</v>
      </c>
      <c r="F114" s="49">
        <f t="shared" ref="F114:F116" si="51">+E114/C114</f>
        <v>112</v>
      </c>
      <c r="G114" s="43"/>
      <c r="H114" s="61">
        <v>44743</v>
      </c>
      <c r="I114" s="23">
        <v>4</v>
      </c>
      <c r="J114" s="45">
        <v>237.5</v>
      </c>
      <c r="K114" s="100">
        <v>318</v>
      </c>
      <c r="L114" s="49">
        <f t="shared" ref="L114:L115" si="52">+K114/I114</f>
        <v>79.5</v>
      </c>
      <c r="M114" s="219"/>
      <c r="N114" s="61">
        <v>44743</v>
      </c>
      <c r="O114" s="23">
        <v>3</v>
      </c>
      <c r="P114" s="44">
        <v>197.5</v>
      </c>
      <c r="Q114" s="135">
        <v>182</v>
      </c>
      <c r="R114" s="53">
        <f t="shared" ref="R114:R116" si="53">+Q114/O114</f>
        <v>60.666666666666664</v>
      </c>
      <c r="T114" s="61">
        <v>44743</v>
      </c>
      <c r="U114" s="63"/>
      <c r="V114" s="30">
        <v>50</v>
      </c>
      <c r="W114" s="30"/>
      <c r="X114" s="49"/>
      <c r="Z114" s="43"/>
      <c r="AA114" s="43"/>
      <c r="AB114" s="43"/>
      <c r="AC114" s="43"/>
      <c r="AD114" s="43"/>
      <c r="AE114" s="43"/>
      <c r="AF114" s="43"/>
    </row>
    <row r="115" spans="2:32" ht="15.75" thickBot="1" x14ac:dyDescent="0.3">
      <c r="B115" s="61">
        <v>44774</v>
      </c>
      <c r="C115" s="23">
        <v>5</v>
      </c>
      <c r="D115" s="36">
        <v>335.5</v>
      </c>
      <c r="E115" s="36">
        <v>560</v>
      </c>
      <c r="F115" s="49">
        <f t="shared" si="51"/>
        <v>112</v>
      </c>
      <c r="G115" s="43"/>
      <c r="H115" s="61">
        <v>44774</v>
      </c>
      <c r="I115" s="23">
        <v>4</v>
      </c>
      <c r="J115" s="45">
        <v>237.5</v>
      </c>
      <c r="K115" s="100">
        <v>318</v>
      </c>
      <c r="L115" s="49">
        <f t="shared" si="52"/>
        <v>79.5</v>
      </c>
      <c r="M115" s="219"/>
      <c r="N115" s="61">
        <v>44774</v>
      </c>
      <c r="O115" s="23">
        <v>3</v>
      </c>
      <c r="P115" s="44">
        <v>197.5</v>
      </c>
      <c r="Q115" s="135">
        <v>182</v>
      </c>
      <c r="R115" s="53">
        <f t="shared" si="53"/>
        <v>60.666666666666664</v>
      </c>
      <c r="T115" s="61">
        <v>44774</v>
      </c>
      <c r="U115" s="63"/>
      <c r="V115" s="30">
        <v>50</v>
      </c>
      <c r="W115" s="30"/>
      <c r="X115" s="49"/>
      <c r="Z115" s="43"/>
      <c r="AA115" s="43"/>
      <c r="AB115" s="43"/>
      <c r="AC115" s="43"/>
      <c r="AD115" s="43"/>
      <c r="AE115" s="43"/>
      <c r="AF115" s="43"/>
    </row>
    <row r="116" spans="2:32" ht="15.75" thickBot="1" x14ac:dyDescent="0.3">
      <c r="B116" s="61">
        <v>44805</v>
      </c>
      <c r="C116" s="23">
        <v>5</v>
      </c>
      <c r="D116" s="36">
        <v>335.5</v>
      </c>
      <c r="E116" s="36">
        <v>560</v>
      </c>
      <c r="F116" s="49">
        <f t="shared" si="51"/>
        <v>112</v>
      </c>
      <c r="G116" s="43"/>
      <c r="H116" s="61">
        <v>44805</v>
      </c>
      <c r="I116" s="23">
        <v>4</v>
      </c>
      <c r="J116" s="45">
        <v>237.5</v>
      </c>
      <c r="K116" s="100">
        <v>318</v>
      </c>
      <c r="L116" s="49">
        <f t="shared" ref="L116" si="54">+K116/I116</f>
        <v>79.5</v>
      </c>
      <c r="M116" s="219"/>
      <c r="N116" s="61">
        <v>44805</v>
      </c>
      <c r="O116" s="23">
        <v>3</v>
      </c>
      <c r="P116" s="44">
        <v>197.5</v>
      </c>
      <c r="Q116" s="135">
        <v>182</v>
      </c>
      <c r="R116" s="53">
        <f t="shared" si="53"/>
        <v>60.666666666666664</v>
      </c>
      <c r="T116" s="61">
        <v>44805</v>
      </c>
      <c r="U116" s="63"/>
      <c r="V116" s="30">
        <v>50</v>
      </c>
      <c r="W116" s="30"/>
      <c r="X116" s="49"/>
      <c r="Z116" s="43"/>
      <c r="AA116" s="43"/>
      <c r="AB116" s="43"/>
      <c r="AC116" s="43"/>
      <c r="AD116" s="43"/>
      <c r="AE116" s="43"/>
      <c r="AF116" s="43"/>
    </row>
    <row r="117" spans="2:32" ht="15.75" thickBot="1" x14ac:dyDescent="0.3">
      <c r="B117" s="61">
        <v>44835</v>
      </c>
      <c r="C117" s="23"/>
      <c r="D117" s="30"/>
      <c r="E117" s="30"/>
      <c r="F117" s="49" t="e">
        <f t="shared" si="49"/>
        <v>#DIV/0!</v>
      </c>
      <c r="G117" s="43"/>
      <c r="H117" s="61">
        <v>44835</v>
      </c>
      <c r="I117" s="23"/>
      <c r="J117" s="45"/>
      <c r="K117" s="100"/>
      <c r="L117" s="49" t="e">
        <f t="shared" ref="L117:L119" si="55">+K117/I117</f>
        <v>#DIV/0!</v>
      </c>
      <c r="M117" s="219"/>
      <c r="N117" s="61">
        <v>44835</v>
      </c>
      <c r="O117" s="23"/>
      <c r="P117" s="44"/>
      <c r="Q117" s="135"/>
      <c r="R117" s="53" t="e">
        <f t="shared" si="50"/>
        <v>#DIV/0!</v>
      </c>
      <c r="T117" s="61">
        <v>44835</v>
      </c>
      <c r="U117" s="63"/>
      <c r="V117" s="30"/>
      <c r="W117" s="30"/>
      <c r="X117" s="49"/>
      <c r="Z117" s="43"/>
      <c r="AA117" s="43"/>
      <c r="AB117" s="43"/>
      <c r="AC117" s="43"/>
      <c r="AD117" s="43"/>
      <c r="AE117" s="43"/>
      <c r="AF117" s="43"/>
    </row>
    <row r="118" spans="2:32" ht="15.75" thickBot="1" x14ac:dyDescent="0.3">
      <c r="B118" s="61">
        <v>44866</v>
      </c>
      <c r="C118" s="23"/>
      <c r="D118" s="30"/>
      <c r="E118" s="30"/>
      <c r="F118" s="49" t="e">
        <f t="shared" si="49"/>
        <v>#DIV/0!</v>
      </c>
      <c r="G118" s="43"/>
      <c r="H118" s="61">
        <v>44866</v>
      </c>
      <c r="I118" s="23"/>
      <c r="J118" s="45"/>
      <c r="K118" s="100"/>
      <c r="L118" s="49" t="e">
        <f t="shared" si="55"/>
        <v>#DIV/0!</v>
      </c>
      <c r="M118" s="219"/>
      <c r="N118" s="61">
        <v>44866</v>
      </c>
      <c r="O118" s="23"/>
      <c r="P118" s="44"/>
      <c r="Q118" s="135"/>
      <c r="R118" s="53" t="e">
        <f t="shared" si="50"/>
        <v>#DIV/0!</v>
      </c>
      <c r="T118" s="61">
        <v>44866</v>
      </c>
      <c r="U118" s="63"/>
      <c r="V118" s="30"/>
      <c r="W118" s="30"/>
      <c r="X118" s="49"/>
      <c r="Z118" s="43"/>
      <c r="AA118" s="43"/>
      <c r="AB118" s="43"/>
      <c r="AC118" s="43"/>
      <c r="AD118" s="43"/>
      <c r="AE118" s="43"/>
      <c r="AF118" s="43"/>
    </row>
    <row r="119" spans="2:32" ht="15.75" thickBot="1" x14ac:dyDescent="0.3">
      <c r="B119" s="204">
        <v>44896</v>
      </c>
      <c r="C119" s="205"/>
      <c r="D119" s="45"/>
      <c r="E119" s="45"/>
      <c r="F119" s="200" t="e">
        <f t="shared" si="49"/>
        <v>#DIV/0!</v>
      </c>
      <c r="G119" s="43"/>
      <c r="H119" s="61">
        <v>44896</v>
      </c>
      <c r="I119" s="23"/>
      <c r="J119" s="45"/>
      <c r="K119" s="100"/>
      <c r="L119" s="49" t="e">
        <f t="shared" si="55"/>
        <v>#DIV/0!</v>
      </c>
      <c r="M119" s="219"/>
      <c r="N119" s="204">
        <v>44896</v>
      </c>
      <c r="O119" s="205"/>
      <c r="P119" s="44"/>
      <c r="Q119" s="209"/>
      <c r="R119" s="207" t="e">
        <f t="shared" si="50"/>
        <v>#DIV/0!</v>
      </c>
      <c r="T119" s="61">
        <v>44896</v>
      </c>
      <c r="U119" s="63"/>
      <c r="V119" s="30"/>
      <c r="W119" s="30"/>
      <c r="X119" s="200"/>
      <c r="Z119" s="43"/>
      <c r="AA119" s="43"/>
      <c r="AB119" s="43"/>
      <c r="AC119" s="43"/>
      <c r="AD119" s="43"/>
      <c r="AE119" s="43"/>
      <c r="AF119" s="43"/>
    </row>
    <row r="120" spans="2:32" ht="15.75" thickBot="1" x14ac:dyDescent="0.3">
      <c r="B120" s="41" t="s">
        <v>18</v>
      </c>
      <c r="C120" s="42">
        <f>AVERAGE(C108:C119)</f>
        <v>5</v>
      </c>
      <c r="D120" s="31">
        <f>AVERAGE(D108:D119)</f>
        <v>335.5</v>
      </c>
      <c r="E120" s="39">
        <f>AVERAGE(E108:E119)</f>
        <v>560</v>
      </c>
      <c r="F120" s="32" t="e">
        <f>AVERAGE(F108:F119)</f>
        <v>#DIV/0!</v>
      </c>
      <c r="G120" s="33"/>
      <c r="H120" s="99" t="s">
        <v>18</v>
      </c>
      <c r="I120" s="42">
        <f>AVERAGE(I108:I119)</f>
        <v>4</v>
      </c>
      <c r="J120" s="31">
        <f>AVERAGE(J108:J119)</f>
        <v>227.77777777777777</v>
      </c>
      <c r="K120" s="31">
        <f>AVERAGE(K108:K119)</f>
        <v>310</v>
      </c>
      <c r="L120" s="32" t="e">
        <f>AVERAGE(L108:L119)</f>
        <v>#DIV/0!</v>
      </c>
      <c r="M120" s="224"/>
      <c r="N120" s="99" t="s">
        <v>18</v>
      </c>
      <c r="O120" s="42">
        <f>AVERAGE(O108:O119)</f>
        <v>3</v>
      </c>
      <c r="P120" s="31">
        <f>AVERAGE(P108:P119)</f>
        <v>209.16666666666666</v>
      </c>
      <c r="Q120" s="31">
        <f>AVERAGE(Q108:Q119)</f>
        <v>196.66666666666666</v>
      </c>
      <c r="R120" s="32" t="e">
        <f>AVERAGE(R108:R119)</f>
        <v>#DIV/0!</v>
      </c>
      <c r="T120" s="64" t="s">
        <v>18</v>
      </c>
      <c r="U120" s="42"/>
      <c r="V120" s="31">
        <f>AVERAGE(V106:V119)</f>
        <v>50</v>
      </c>
      <c r="W120" s="39">
        <v>0</v>
      </c>
      <c r="X120" s="41"/>
      <c r="Z120" s="33"/>
      <c r="AA120" s="43"/>
      <c r="AB120" s="43"/>
      <c r="AC120" s="43"/>
      <c r="AD120" s="43"/>
      <c r="AE120" s="43"/>
      <c r="AF120" s="43"/>
    </row>
    <row r="121" spans="2:32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225"/>
      <c r="N121" s="43"/>
      <c r="O121" s="43"/>
      <c r="P121" s="43"/>
      <c r="Q121" s="43"/>
      <c r="R121" s="43"/>
      <c r="S121" s="225"/>
      <c r="T121" s="47" t="s">
        <v>42</v>
      </c>
      <c r="U121" s="48"/>
      <c r="V121" s="43"/>
      <c r="W121" s="48"/>
      <c r="X121" s="48"/>
      <c r="Y121" s="43"/>
      <c r="Z121" s="43"/>
      <c r="AA121" s="43"/>
      <c r="AB121" s="43"/>
      <c r="AC121" s="43"/>
      <c r="AD121" s="43"/>
      <c r="AE121" s="43"/>
      <c r="AF121" s="43"/>
    </row>
    <row r="122" spans="2:32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225"/>
      <c r="N122" s="43"/>
      <c r="O122" s="43"/>
      <c r="P122" s="43"/>
      <c r="Q122" s="43"/>
      <c r="R122" s="43"/>
      <c r="S122" s="225"/>
      <c r="T122" s="43"/>
      <c r="U122" s="43"/>
      <c r="V122" s="43"/>
      <c r="W122" s="43"/>
      <c r="X122" s="43"/>
      <c r="Y122" s="43"/>
      <c r="Z122" s="43"/>
      <c r="AF122" s="43"/>
    </row>
    <row r="123" spans="2:32" x14ac:dyDescent="0.25">
      <c r="G123" s="43"/>
      <c r="H123" s="43"/>
      <c r="I123" s="43"/>
      <c r="J123" s="43"/>
      <c r="K123" s="43"/>
      <c r="L123" s="43"/>
      <c r="M123" s="225"/>
      <c r="N123" s="43"/>
      <c r="O123" s="43"/>
      <c r="P123" s="43"/>
      <c r="Q123" s="43"/>
      <c r="R123" s="43"/>
      <c r="S123" s="225"/>
      <c r="T123" s="43"/>
      <c r="U123" s="43"/>
      <c r="V123" s="43"/>
      <c r="W123" s="43"/>
      <c r="X123" s="43"/>
      <c r="Y123" s="43"/>
      <c r="Z123" s="43"/>
      <c r="AF123" s="43"/>
    </row>
    <row r="124" spans="2:32" x14ac:dyDescent="0.25">
      <c r="G124" s="43"/>
      <c r="H124" s="43"/>
      <c r="I124" s="43"/>
      <c r="J124" s="43"/>
      <c r="K124" s="43"/>
      <c r="L124" s="43"/>
      <c r="M124" s="225"/>
      <c r="N124" s="43"/>
      <c r="O124" s="43"/>
      <c r="P124" s="43"/>
      <c r="Q124" s="43"/>
      <c r="R124" s="43"/>
      <c r="S124" s="225"/>
      <c r="T124" s="43"/>
      <c r="U124" s="43"/>
      <c r="V124" s="43"/>
      <c r="W124" s="43"/>
      <c r="X124" s="43"/>
      <c r="Y124" s="43"/>
      <c r="Z124" s="43"/>
      <c r="AF124" s="43"/>
    </row>
    <row r="125" spans="2:32" x14ac:dyDescent="0.25">
      <c r="G125" s="43"/>
      <c r="H125" s="43"/>
      <c r="I125" s="43"/>
      <c r="J125" s="43"/>
      <c r="K125" s="43"/>
      <c r="L125" s="43"/>
      <c r="M125" s="225"/>
      <c r="N125" s="43"/>
      <c r="O125" s="43"/>
      <c r="P125" s="43"/>
      <c r="Q125" s="43"/>
      <c r="R125" s="43"/>
      <c r="S125" s="225"/>
      <c r="T125" s="43"/>
      <c r="U125" s="43"/>
      <c r="V125" s="43"/>
      <c r="W125" s="43"/>
      <c r="X125" s="43"/>
      <c r="Y125" s="43"/>
      <c r="Z125" s="43"/>
      <c r="AF125" s="43"/>
    </row>
    <row r="126" spans="2:32" x14ac:dyDescent="0.25">
      <c r="G126" s="43"/>
      <c r="H126" s="43"/>
      <c r="I126" s="43"/>
      <c r="J126" s="43"/>
      <c r="K126" s="43"/>
      <c r="L126" s="43"/>
      <c r="M126" s="225"/>
      <c r="N126" s="43"/>
      <c r="O126" s="43"/>
      <c r="P126" s="43"/>
      <c r="Q126" s="43"/>
      <c r="R126" s="43"/>
      <c r="S126" s="225"/>
      <c r="T126" s="43"/>
      <c r="U126" s="43"/>
      <c r="V126" s="43"/>
      <c r="W126" s="43"/>
      <c r="X126" s="43"/>
      <c r="Y126" s="43"/>
      <c r="Z126" s="43"/>
      <c r="AF126" s="43"/>
    </row>
    <row r="127" spans="2:32" x14ac:dyDescent="0.25">
      <c r="G127" s="43"/>
      <c r="H127" s="43"/>
      <c r="I127" s="43"/>
      <c r="J127" s="43"/>
      <c r="K127" s="43"/>
      <c r="L127" s="43"/>
      <c r="M127" s="225"/>
      <c r="N127" s="43"/>
      <c r="O127" s="43"/>
      <c r="P127" s="43"/>
      <c r="Q127" s="43"/>
      <c r="R127" s="43"/>
      <c r="S127" s="225"/>
      <c r="T127" s="43"/>
      <c r="U127" s="43"/>
      <c r="V127" s="43"/>
      <c r="W127" s="43"/>
      <c r="X127" s="43"/>
      <c r="Y127" s="43"/>
      <c r="Z127" s="43"/>
      <c r="AF127" s="43"/>
    </row>
    <row r="128" spans="2:32" x14ac:dyDescent="0.25">
      <c r="G128" s="43"/>
      <c r="H128" s="43"/>
      <c r="I128" s="43"/>
      <c r="J128" s="43"/>
      <c r="K128" s="43"/>
      <c r="L128" s="43"/>
      <c r="M128" s="225"/>
      <c r="N128" s="43"/>
      <c r="O128" s="43"/>
      <c r="P128" s="43"/>
      <c r="Q128" s="43"/>
      <c r="R128" s="43"/>
      <c r="S128" s="225"/>
      <c r="T128" s="43"/>
      <c r="U128" s="43"/>
      <c r="V128" s="43"/>
      <c r="W128" s="43"/>
      <c r="X128" s="43"/>
      <c r="Y128" s="43"/>
      <c r="Z128" s="43"/>
      <c r="AF128" s="43"/>
    </row>
    <row r="129" spans="2:32" x14ac:dyDescent="0.25">
      <c r="G129" s="43"/>
      <c r="H129" s="43"/>
      <c r="I129" s="43"/>
      <c r="J129" s="43"/>
      <c r="K129" s="43"/>
      <c r="L129" s="43"/>
      <c r="M129" s="225"/>
      <c r="N129" s="43"/>
      <c r="O129" s="43"/>
      <c r="P129" s="43"/>
      <c r="Q129" s="43"/>
      <c r="R129" s="43"/>
      <c r="S129" s="225"/>
      <c r="T129" s="43"/>
      <c r="U129" s="43"/>
      <c r="V129" s="43"/>
      <c r="W129" s="43"/>
      <c r="X129" s="43"/>
      <c r="Y129" s="43"/>
      <c r="Z129" s="43"/>
      <c r="AF129" s="43"/>
    </row>
    <row r="130" spans="2:32" x14ac:dyDescent="0.25">
      <c r="G130" s="43"/>
      <c r="H130" s="43"/>
      <c r="I130" s="43"/>
      <c r="J130" s="43"/>
      <c r="K130" s="43"/>
      <c r="L130" s="43"/>
      <c r="M130" s="225"/>
      <c r="N130" s="43"/>
      <c r="O130" s="43"/>
      <c r="P130" s="43"/>
      <c r="Q130" s="43"/>
      <c r="R130" s="43"/>
      <c r="S130" s="225"/>
      <c r="T130" s="43"/>
      <c r="U130" s="43"/>
      <c r="V130" s="43"/>
      <c r="W130" s="43"/>
      <c r="X130" s="43"/>
      <c r="Y130" s="43"/>
      <c r="Z130" s="43"/>
      <c r="AF130" s="43"/>
    </row>
    <row r="131" spans="2:32" x14ac:dyDescent="0.25">
      <c r="G131" s="43"/>
      <c r="H131" s="43"/>
      <c r="I131" s="43"/>
      <c r="J131" s="43"/>
      <c r="K131" s="43"/>
      <c r="L131" s="43"/>
      <c r="M131" s="225"/>
      <c r="N131" s="43"/>
      <c r="O131" s="43"/>
      <c r="P131" s="43"/>
      <c r="Q131" s="43"/>
      <c r="R131" s="43"/>
      <c r="S131" s="225"/>
      <c r="T131" s="43"/>
      <c r="U131" s="43"/>
      <c r="V131" s="43"/>
      <c r="W131" s="43"/>
      <c r="X131" s="43"/>
      <c r="Y131" s="43"/>
      <c r="Z131" s="43"/>
      <c r="AF131" s="43"/>
    </row>
    <row r="132" spans="2:32" x14ac:dyDescent="0.25">
      <c r="G132" s="43"/>
      <c r="H132" s="43"/>
      <c r="I132" s="43"/>
      <c r="J132" s="43"/>
      <c r="K132" s="43"/>
      <c r="L132" s="43"/>
      <c r="M132" s="225"/>
      <c r="N132" s="43"/>
      <c r="O132" s="43"/>
      <c r="P132" s="43"/>
      <c r="Q132" s="43"/>
      <c r="R132" s="43"/>
      <c r="S132" s="225"/>
      <c r="T132" s="43"/>
      <c r="U132" s="43"/>
      <c r="V132" s="43"/>
      <c r="W132" s="43"/>
      <c r="X132" s="43"/>
      <c r="Y132" s="43"/>
      <c r="Z132" s="43"/>
      <c r="AF132" s="43"/>
    </row>
    <row r="133" spans="2:32" x14ac:dyDescent="0.25">
      <c r="G133" s="43"/>
      <c r="H133" s="43"/>
      <c r="I133" s="43"/>
      <c r="J133" s="43"/>
      <c r="K133" s="43"/>
      <c r="L133" s="43"/>
      <c r="M133" s="225"/>
      <c r="N133" s="43"/>
      <c r="O133" s="43"/>
      <c r="P133" s="43"/>
      <c r="Q133" s="43"/>
      <c r="R133" s="43"/>
      <c r="S133" s="225"/>
      <c r="T133" s="43"/>
      <c r="U133" s="43"/>
      <c r="V133" s="43"/>
      <c r="W133" s="43"/>
      <c r="X133" s="43"/>
      <c r="Y133" s="43"/>
      <c r="Z133" s="43"/>
      <c r="AF133" s="43"/>
    </row>
    <row r="134" spans="2:32" x14ac:dyDescent="0.25">
      <c r="G134" s="43"/>
      <c r="H134" s="43"/>
      <c r="I134" s="43"/>
      <c r="J134" s="43"/>
      <c r="K134" s="43"/>
      <c r="L134" s="43"/>
      <c r="M134" s="225"/>
      <c r="N134" s="43"/>
      <c r="O134" s="43"/>
      <c r="P134" s="43"/>
      <c r="Q134" s="43"/>
      <c r="R134" s="43"/>
      <c r="S134" s="225"/>
      <c r="T134" s="43"/>
      <c r="U134" s="43"/>
      <c r="V134" s="43"/>
      <c r="W134" s="43"/>
      <c r="X134" s="43"/>
      <c r="Y134" s="43"/>
      <c r="Z134" s="43"/>
      <c r="AF134" s="43"/>
    </row>
    <row r="135" spans="2:32" x14ac:dyDescent="0.25">
      <c r="G135" s="43"/>
      <c r="H135" s="43"/>
      <c r="I135" s="43"/>
      <c r="J135" s="43"/>
      <c r="K135" s="43"/>
      <c r="L135" s="43"/>
      <c r="M135" s="225"/>
      <c r="N135" s="43"/>
      <c r="O135" s="43"/>
      <c r="P135" s="43"/>
      <c r="Q135" s="43"/>
      <c r="R135" s="43"/>
      <c r="S135" s="225"/>
      <c r="T135" s="43"/>
      <c r="U135" s="43"/>
      <c r="V135" s="43"/>
      <c r="W135" s="43"/>
      <c r="X135" s="43"/>
      <c r="Y135" s="43"/>
      <c r="Z135" s="43"/>
      <c r="AF135" s="43"/>
    </row>
    <row r="136" spans="2:32" x14ac:dyDescent="0.25">
      <c r="G136" s="43"/>
      <c r="H136" s="43"/>
      <c r="I136" s="43"/>
      <c r="J136" s="43"/>
      <c r="K136" s="43"/>
      <c r="L136" s="43"/>
      <c r="M136" s="225"/>
      <c r="N136" s="43"/>
      <c r="O136" s="43"/>
      <c r="P136" s="43"/>
      <c r="Q136" s="43"/>
      <c r="R136" s="43"/>
      <c r="S136" s="225"/>
      <c r="T136" s="43"/>
      <c r="U136" s="43"/>
      <c r="V136" s="43"/>
      <c r="W136" s="43"/>
      <c r="X136" s="43"/>
      <c r="Y136" s="43"/>
      <c r="Z136" s="43"/>
      <c r="AF136" s="43"/>
    </row>
    <row r="137" spans="2:32" x14ac:dyDescent="0.25">
      <c r="G137" s="43"/>
      <c r="H137" s="43"/>
      <c r="I137" s="43"/>
      <c r="J137" s="43"/>
      <c r="K137" s="43"/>
      <c r="L137" s="43"/>
      <c r="M137" s="225"/>
      <c r="N137" s="43"/>
      <c r="O137" s="43"/>
      <c r="P137" s="43"/>
      <c r="Q137" s="43"/>
      <c r="R137" s="43"/>
      <c r="S137" s="225"/>
      <c r="T137" s="43"/>
      <c r="U137" s="43"/>
      <c r="V137" s="43"/>
      <c r="W137" s="43"/>
      <c r="X137" s="43"/>
      <c r="Y137" s="43"/>
      <c r="Z137" s="43"/>
      <c r="AF137" s="43"/>
    </row>
    <row r="138" spans="2:32" x14ac:dyDescent="0.25">
      <c r="G138" s="43"/>
      <c r="H138" s="43"/>
      <c r="I138" s="43"/>
      <c r="J138" s="43"/>
      <c r="K138" s="43"/>
      <c r="L138" s="43"/>
      <c r="M138" s="225"/>
      <c r="N138" s="43"/>
      <c r="O138" s="43"/>
      <c r="P138" s="43"/>
      <c r="Q138" s="43"/>
      <c r="R138" s="43"/>
      <c r="S138" s="225"/>
      <c r="T138" s="43"/>
      <c r="U138" s="43"/>
      <c r="V138" s="43"/>
      <c r="W138" s="43"/>
      <c r="X138" s="43"/>
      <c r="Y138" s="43"/>
      <c r="Z138" s="43"/>
      <c r="AF138" s="43"/>
    </row>
    <row r="139" spans="2:32" x14ac:dyDescent="0.25">
      <c r="G139" s="43"/>
      <c r="H139" s="43"/>
      <c r="I139" s="43"/>
      <c r="J139" s="43"/>
      <c r="K139" s="43"/>
      <c r="L139" s="43"/>
      <c r="M139" s="225"/>
      <c r="N139" s="43"/>
      <c r="O139" s="43"/>
      <c r="P139" s="43"/>
      <c r="Q139" s="43"/>
      <c r="R139" s="43"/>
      <c r="S139" s="225"/>
      <c r="T139" s="43"/>
      <c r="U139" s="43"/>
      <c r="V139" s="43"/>
      <c r="W139" s="43"/>
      <c r="X139" s="43"/>
      <c r="Y139" s="43"/>
      <c r="Z139" s="43"/>
      <c r="AF139" s="43"/>
    </row>
    <row r="140" spans="2:32" x14ac:dyDescent="0.25">
      <c r="G140" s="43"/>
      <c r="H140" s="43"/>
      <c r="I140" s="43"/>
      <c r="J140" s="43"/>
      <c r="K140" s="43"/>
      <c r="L140" s="43"/>
      <c r="M140" s="225"/>
      <c r="N140" s="43"/>
      <c r="O140" s="43"/>
      <c r="P140" s="43"/>
      <c r="Q140" s="43"/>
      <c r="R140" s="43"/>
      <c r="S140" s="225"/>
      <c r="T140" s="43"/>
      <c r="U140" s="43"/>
      <c r="V140" s="43"/>
      <c r="W140" s="43"/>
      <c r="X140" s="43"/>
      <c r="Y140" s="43"/>
      <c r="Z140" s="43"/>
      <c r="AF140" s="43"/>
    </row>
    <row r="141" spans="2:32" x14ac:dyDescent="0.25">
      <c r="B141" s="198"/>
      <c r="C141" s="198"/>
      <c r="D141" s="198"/>
      <c r="E141" s="198"/>
      <c r="F141" s="198"/>
      <c r="G141" s="43"/>
      <c r="H141" s="198"/>
      <c r="I141" s="198"/>
      <c r="J141" s="198"/>
      <c r="K141" s="198"/>
      <c r="L141" s="198"/>
      <c r="M141" s="226"/>
      <c r="N141" s="198"/>
      <c r="O141" s="198"/>
      <c r="P141" s="198"/>
      <c r="Q141" s="198"/>
      <c r="R141" s="198"/>
      <c r="S141" s="226"/>
      <c r="T141" s="198"/>
      <c r="U141" s="43"/>
      <c r="V141" s="43"/>
      <c r="W141" s="43"/>
      <c r="X141" s="43"/>
      <c r="Y141" s="43"/>
      <c r="Z141" s="43"/>
      <c r="AF141" s="43"/>
    </row>
  </sheetData>
  <mergeCells count="170">
    <mergeCell ref="T106:T107"/>
    <mergeCell ref="U106:U107"/>
    <mergeCell ref="V106:V107"/>
    <mergeCell ref="W106:W107"/>
    <mergeCell ref="X106:X107"/>
    <mergeCell ref="Q106:Q107"/>
    <mergeCell ref="R106:R107"/>
    <mergeCell ref="N106:N107"/>
    <mergeCell ref="O106:O107"/>
    <mergeCell ref="F66:F67"/>
    <mergeCell ref="H66:H67"/>
    <mergeCell ref="I66:I67"/>
    <mergeCell ref="B64:F64"/>
    <mergeCell ref="H64:L64"/>
    <mergeCell ref="U66:U67"/>
    <mergeCell ref="T2:X2"/>
    <mergeCell ref="T3:X3"/>
    <mergeCell ref="T5:T6"/>
    <mergeCell ref="U5:U6"/>
    <mergeCell ref="J66:J67"/>
    <mergeCell ref="K66:K67"/>
    <mergeCell ref="L66:L67"/>
    <mergeCell ref="N66:N67"/>
    <mergeCell ref="O66:O67"/>
    <mergeCell ref="P66:P67"/>
    <mergeCell ref="V66:V67"/>
    <mergeCell ref="W66:W67"/>
    <mergeCell ref="X66:X67"/>
    <mergeCell ref="H2:L2"/>
    <mergeCell ref="T46:T47"/>
    <mergeCell ref="U46:U47"/>
    <mergeCell ref="V46:V47"/>
    <mergeCell ref="N63:R63"/>
    <mergeCell ref="B106:B107"/>
    <mergeCell ref="C106:C107"/>
    <mergeCell ref="N83:R83"/>
    <mergeCell ref="T64:X64"/>
    <mergeCell ref="B104:F104"/>
    <mergeCell ref="T66:T67"/>
    <mergeCell ref="N64:R64"/>
    <mergeCell ref="H5:H6"/>
    <mergeCell ref="I5:I6"/>
    <mergeCell ref="J5:J6"/>
    <mergeCell ref="K5:K6"/>
    <mergeCell ref="L5:L6"/>
    <mergeCell ref="B66:B67"/>
    <mergeCell ref="Q66:Q67"/>
    <mergeCell ref="R66:R67"/>
    <mergeCell ref="B63:F63"/>
    <mergeCell ref="H63:L63"/>
    <mergeCell ref="N84:R84"/>
    <mergeCell ref="D106:D107"/>
    <mergeCell ref="E106:E107"/>
    <mergeCell ref="F106:F107"/>
    <mergeCell ref="T63:X63"/>
    <mergeCell ref="B103:F103"/>
    <mergeCell ref="P106:P107"/>
    <mergeCell ref="H104:L104"/>
    <mergeCell ref="H106:H107"/>
    <mergeCell ref="I106:I107"/>
    <mergeCell ref="N44:R44"/>
    <mergeCell ref="N104:R104"/>
    <mergeCell ref="T44:X44"/>
    <mergeCell ref="N46:N47"/>
    <mergeCell ref="O46:O47"/>
    <mergeCell ref="P46:P47"/>
    <mergeCell ref="Q46:Q47"/>
    <mergeCell ref="R46:R47"/>
    <mergeCell ref="W46:W47"/>
    <mergeCell ref="X46:X47"/>
    <mergeCell ref="W86:W87"/>
    <mergeCell ref="X86:X87"/>
    <mergeCell ref="T103:X103"/>
    <mergeCell ref="T104:X104"/>
    <mergeCell ref="N86:N87"/>
    <mergeCell ref="O86:O87"/>
    <mergeCell ref="P86:P87"/>
    <mergeCell ref="Q86:Q87"/>
    <mergeCell ref="J106:J107"/>
    <mergeCell ref="K106:K107"/>
    <mergeCell ref="L106:L107"/>
    <mergeCell ref="N103:R103"/>
    <mergeCell ref="T43:X43"/>
    <mergeCell ref="J86:J87"/>
    <mergeCell ref="K86:K87"/>
    <mergeCell ref="L86:L87"/>
    <mergeCell ref="T86:T87"/>
    <mergeCell ref="U86:U87"/>
    <mergeCell ref="V86:V87"/>
    <mergeCell ref="K46:K47"/>
    <mergeCell ref="L46:L47"/>
    <mergeCell ref="R86:R87"/>
    <mergeCell ref="H103:L103"/>
    <mergeCell ref="B86:B87"/>
    <mergeCell ref="H43:L43"/>
    <mergeCell ref="B83:F83"/>
    <mergeCell ref="H83:L83"/>
    <mergeCell ref="T83:X83"/>
    <mergeCell ref="H44:L44"/>
    <mergeCell ref="B84:F84"/>
    <mergeCell ref="H84:L84"/>
    <mergeCell ref="T84:X84"/>
    <mergeCell ref="E46:E47"/>
    <mergeCell ref="F46:F47"/>
    <mergeCell ref="C86:C87"/>
    <mergeCell ref="D86:D87"/>
    <mergeCell ref="E86:E87"/>
    <mergeCell ref="F86:F87"/>
    <mergeCell ref="H86:H87"/>
    <mergeCell ref="I86:I87"/>
    <mergeCell ref="H46:H47"/>
    <mergeCell ref="I46:I47"/>
    <mergeCell ref="J46:J47"/>
    <mergeCell ref="N43:R43"/>
    <mergeCell ref="C66:C67"/>
    <mergeCell ref="D66:D67"/>
    <mergeCell ref="E66:E67"/>
    <mergeCell ref="B46:B47"/>
    <mergeCell ref="C46:C47"/>
    <mergeCell ref="D46:D47"/>
    <mergeCell ref="O26:O27"/>
    <mergeCell ref="P26:P27"/>
    <mergeCell ref="Q26:Q27"/>
    <mergeCell ref="R26:R27"/>
    <mergeCell ref="V26:V27"/>
    <mergeCell ref="W26:W27"/>
    <mergeCell ref="B44:F44"/>
    <mergeCell ref="H26:H27"/>
    <mergeCell ref="I26:I27"/>
    <mergeCell ref="J26:J27"/>
    <mergeCell ref="K26:K27"/>
    <mergeCell ref="L26:L27"/>
    <mergeCell ref="N26:N27"/>
    <mergeCell ref="V41:Y41"/>
    <mergeCell ref="X42:AA42"/>
    <mergeCell ref="X26:X27"/>
    <mergeCell ref="T24:X24"/>
    <mergeCell ref="T26:T27"/>
    <mergeCell ref="U26:U27"/>
    <mergeCell ref="H23:L23"/>
    <mergeCell ref="N23:R23"/>
    <mergeCell ref="B43:F43"/>
    <mergeCell ref="X5:X6"/>
    <mergeCell ref="B26:B27"/>
    <mergeCell ref="C26:C27"/>
    <mergeCell ref="D26:D27"/>
    <mergeCell ref="O5:O6"/>
    <mergeCell ref="P5:P6"/>
    <mergeCell ref="Q5:Q6"/>
    <mergeCell ref="R5:R6"/>
    <mergeCell ref="V5:V6"/>
    <mergeCell ref="W5:W6"/>
    <mergeCell ref="B5:B6"/>
    <mergeCell ref="C5:C6"/>
    <mergeCell ref="D5:D6"/>
    <mergeCell ref="E5:E6"/>
    <mergeCell ref="F5:F6"/>
    <mergeCell ref="N5:N6"/>
    <mergeCell ref="T23:X23"/>
    <mergeCell ref="H24:L24"/>
    <mergeCell ref="B2:F2"/>
    <mergeCell ref="N2:R2"/>
    <mergeCell ref="B23:F23"/>
    <mergeCell ref="B3:F3"/>
    <mergeCell ref="N3:R3"/>
    <mergeCell ref="B24:F24"/>
    <mergeCell ref="E26:E27"/>
    <mergeCell ref="F26:F27"/>
    <mergeCell ref="H3:L3"/>
    <mergeCell ref="N24:R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AH141"/>
  <sheetViews>
    <sheetView showGridLines="0" zoomScale="80" zoomScaleNormal="80" workbookViewId="0">
      <selection activeCell="AA111" sqref="AA111"/>
    </sheetView>
  </sheetViews>
  <sheetFormatPr baseColWidth="10" defaultRowHeight="15" x14ac:dyDescent="0.25"/>
  <cols>
    <col min="1" max="1" width="1.28515625" style="115" customWidth="1"/>
    <col min="2" max="6" width="11.42578125" style="115"/>
    <col min="7" max="7" width="5.42578125" style="115" customWidth="1"/>
    <col min="8" max="12" width="11.42578125" style="115"/>
    <col min="13" max="13" width="5.42578125" style="220" customWidth="1"/>
    <col min="14" max="18" width="11.42578125" style="115"/>
    <col min="19" max="19" width="5.42578125" style="220" customWidth="1"/>
    <col min="20" max="16384" width="11.42578125" style="115"/>
  </cols>
  <sheetData>
    <row r="1" spans="2:34" x14ac:dyDescent="0.25">
      <c r="AH1" s="214"/>
    </row>
    <row r="2" spans="2:34" ht="15.75" x14ac:dyDescent="0.25">
      <c r="B2" s="341" t="s">
        <v>68</v>
      </c>
      <c r="C2" s="342"/>
      <c r="D2" s="342"/>
      <c r="E2" s="342"/>
      <c r="F2" s="343"/>
      <c r="G2" s="43"/>
      <c r="H2" s="341" t="s">
        <v>68</v>
      </c>
      <c r="I2" s="342"/>
      <c r="J2" s="342"/>
      <c r="K2" s="342"/>
      <c r="L2" s="343"/>
      <c r="M2" s="215"/>
      <c r="N2" s="341" t="s">
        <v>68</v>
      </c>
      <c r="O2" s="342"/>
      <c r="P2" s="342"/>
      <c r="Q2" s="342"/>
      <c r="R2" s="343"/>
      <c r="S2" s="215"/>
      <c r="T2" s="341" t="s">
        <v>68</v>
      </c>
      <c r="U2" s="342"/>
      <c r="V2" s="342"/>
      <c r="W2" s="342"/>
      <c r="X2" s="343"/>
      <c r="Z2" s="43"/>
      <c r="AF2" s="43"/>
      <c r="AH2" s="214"/>
    </row>
    <row r="3" spans="2:34" x14ac:dyDescent="0.25">
      <c r="B3" s="322" t="s">
        <v>19</v>
      </c>
      <c r="C3" s="322"/>
      <c r="D3" s="322"/>
      <c r="E3" s="322"/>
      <c r="F3" s="322"/>
      <c r="G3" s="43"/>
      <c r="H3" s="322" t="s">
        <v>72</v>
      </c>
      <c r="I3" s="322"/>
      <c r="J3" s="322"/>
      <c r="K3" s="322"/>
      <c r="L3" s="322"/>
      <c r="M3" s="221"/>
      <c r="N3" s="322" t="s">
        <v>20</v>
      </c>
      <c r="O3" s="322"/>
      <c r="P3" s="322"/>
      <c r="Q3" s="322"/>
      <c r="R3" s="322"/>
      <c r="S3" s="221"/>
      <c r="T3" s="322" t="s">
        <v>21</v>
      </c>
      <c r="U3" s="322"/>
      <c r="V3" s="322"/>
      <c r="W3" s="322"/>
      <c r="X3" s="322"/>
      <c r="Z3" s="43"/>
      <c r="AF3" s="43"/>
      <c r="AH3" s="214"/>
    </row>
    <row r="4" spans="2:34" ht="15.75" customHeight="1" thickBot="1" x14ac:dyDescent="0.3">
      <c r="B4" s="27"/>
      <c r="C4" s="27"/>
      <c r="D4" s="27"/>
      <c r="E4" s="27"/>
      <c r="F4" s="189"/>
      <c r="G4" s="43"/>
      <c r="H4" s="27"/>
      <c r="I4" s="27"/>
      <c r="J4" s="27"/>
      <c r="K4" s="27"/>
      <c r="L4" s="189"/>
      <c r="M4" s="222"/>
      <c r="N4" s="27"/>
      <c r="O4" s="27"/>
      <c r="P4" s="27"/>
      <c r="Q4" s="189"/>
      <c r="R4" s="189"/>
      <c r="S4" s="222"/>
      <c r="T4" s="27"/>
      <c r="U4" s="27"/>
      <c r="V4" s="27"/>
      <c r="W4" s="27"/>
      <c r="X4" s="189"/>
      <c r="Z4" s="43"/>
      <c r="AF4" s="43"/>
      <c r="AH4" s="214"/>
    </row>
    <row r="5" spans="2:34" ht="15" customHeight="1" x14ac:dyDescent="0.25">
      <c r="B5" s="348" t="s">
        <v>1</v>
      </c>
      <c r="C5" s="344" t="s">
        <v>2</v>
      </c>
      <c r="D5" s="344" t="s">
        <v>49</v>
      </c>
      <c r="E5" s="344" t="s">
        <v>44</v>
      </c>
      <c r="F5" s="346" t="s">
        <v>50</v>
      </c>
      <c r="G5" s="43"/>
      <c r="H5" s="348" t="s">
        <v>1</v>
      </c>
      <c r="I5" s="344" t="s">
        <v>2</v>
      </c>
      <c r="J5" s="344" t="s">
        <v>49</v>
      </c>
      <c r="K5" s="344" t="s">
        <v>44</v>
      </c>
      <c r="L5" s="346" t="s">
        <v>50</v>
      </c>
      <c r="M5" s="223"/>
      <c r="N5" s="348" t="s">
        <v>1</v>
      </c>
      <c r="O5" s="344" t="s">
        <v>2</v>
      </c>
      <c r="P5" s="344" t="s">
        <v>49</v>
      </c>
      <c r="Q5" s="344" t="s">
        <v>44</v>
      </c>
      <c r="R5" s="346" t="s">
        <v>50</v>
      </c>
      <c r="S5" s="223"/>
      <c r="T5" s="348" t="s">
        <v>1</v>
      </c>
      <c r="U5" s="344" t="s">
        <v>2</v>
      </c>
      <c r="V5" s="344" t="s">
        <v>49</v>
      </c>
      <c r="W5" s="344" t="s">
        <v>44</v>
      </c>
      <c r="X5" s="346" t="s">
        <v>50</v>
      </c>
      <c r="Z5" s="43"/>
      <c r="AF5" s="43"/>
      <c r="AH5" s="214"/>
    </row>
    <row r="6" spans="2:34" ht="69" customHeight="1" thickBot="1" x14ac:dyDescent="0.3">
      <c r="B6" s="349"/>
      <c r="C6" s="345"/>
      <c r="D6" s="345"/>
      <c r="E6" s="345"/>
      <c r="F6" s="347"/>
      <c r="G6" s="43"/>
      <c r="H6" s="349"/>
      <c r="I6" s="345"/>
      <c r="J6" s="345"/>
      <c r="K6" s="345"/>
      <c r="L6" s="347"/>
      <c r="M6" s="223"/>
      <c r="N6" s="349"/>
      <c r="O6" s="345"/>
      <c r="P6" s="345"/>
      <c r="Q6" s="345"/>
      <c r="R6" s="347"/>
      <c r="S6" s="223"/>
      <c r="T6" s="349"/>
      <c r="U6" s="345"/>
      <c r="V6" s="345"/>
      <c r="W6" s="345"/>
      <c r="X6" s="347"/>
      <c r="Z6" s="43"/>
      <c r="AF6" s="43"/>
    </row>
    <row r="7" spans="2:34" ht="15.75" customHeight="1" thickBot="1" x14ac:dyDescent="0.3">
      <c r="B7" s="61">
        <v>44562</v>
      </c>
      <c r="C7" s="98">
        <v>2</v>
      </c>
      <c r="D7" s="234">
        <v>29</v>
      </c>
      <c r="E7" s="234">
        <v>47.9</v>
      </c>
      <c r="F7" s="104">
        <f>+E7/C7</f>
        <v>23.95</v>
      </c>
      <c r="G7" s="43"/>
      <c r="H7" s="61">
        <v>44562</v>
      </c>
      <c r="I7" s="108">
        <v>3</v>
      </c>
      <c r="J7" s="134">
        <v>2</v>
      </c>
      <c r="K7" s="134">
        <v>10.7</v>
      </c>
      <c r="L7" s="53">
        <f t="shared" ref="L7:L18" si="0">+K7/I7</f>
        <v>3.5666666666666664</v>
      </c>
      <c r="M7" s="219"/>
      <c r="N7" s="229">
        <v>44562</v>
      </c>
      <c r="O7" s="108">
        <v>4</v>
      </c>
      <c r="P7" s="231">
        <v>4</v>
      </c>
      <c r="Q7" s="135">
        <v>17.2</v>
      </c>
      <c r="R7" s="53">
        <f t="shared" ref="R7:R18" si="1">+Q7/O7</f>
        <v>4.3</v>
      </c>
      <c r="S7" s="219"/>
      <c r="T7" s="61">
        <v>44562</v>
      </c>
      <c r="U7" s="60">
        <v>6</v>
      </c>
      <c r="V7" s="36">
        <v>7</v>
      </c>
      <c r="W7" s="100">
        <v>51.5</v>
      </c>
      <c r="X7" s="49">
        <f t="shared" ref="X7:X18" si="2">+W7/U7</f>
        <v>8.5833333333333339</v>
      </c>
      <c r="Z7" s="43"/>
      <c r="AF7" s="43"/>
    </row>
    <row r="8" spans="2:34" ht="15.75" customHeight="1" thickBot="1" x14ac:dyDescent="0.3">
      <c r="B8" s="61">
        <v>44593</v>
      </c>
      <c r="C8" s="23">
        <v>2</v>
      </c>
      <c r="D8" s="30">
        <v>29</v>
      </c>
      <c r="E8" s="30">
        <v>47.9</v>
      </c>
      <c r="F8" s="104">
        <f t="shared" ref="F8:F18" si="3">+E8/C8</f>
        <v>23.95</v>
      </c>
      <c r="G8" s="43"/>
      <c r="H8" s="61">
        <v>44593</v>
      </c>
      <c r="I8" s="22">
        <v>3</v>
      </c>
      <c r="J8" s="134">
        <v>2</v>
      </c>
      <c r="K8" s="134">
        <v>10.7</v>
      </c>
      <c r="L8" s="53">
        <f t="shared" si="0"/>
        <v>3.5666666666666664</v>
      </c>
      <c r="M8" s="219"/>
      <c r="N8" s="61">
        <v>44593</v>
      </c>
      <c r="O8" s="22">
        <v>4</v>
      </c>
      <c r="P8" s="217">
        <v>3</v>
      </c>
      <c r="Q8" s="135">
        <v>12.1</v>
      </c>
      <c r="R8" s="53">
        <f t="shared" si="1"/>
        <v>3.0249999999999999</v>
      </c>
      <c r="S8" s="219"/>
      <c r="T8" s="61">
        <v>44593</v>
      </c>
      <c r="U8" s="23">
        <v>6</v>
      </c>
      <c r="V8" s="30">
        <v>8</v>
      </c>
      <c r="W8" s="30">
        <v>58.2</v>
      </c>
      <c r="X8" s="49">
        <f t="shared" si="2"/>
        <v>9.7000000000000011</v>
      </c>
      <c r="Z8" s="43"/>
      <c r="AF8" s="43"/>
    </row>
    <row r="9" spans="2:34" ht="15.75" customHeight="1" thickBot="1" x14ac:dyDescent="0.3">
      <c r="B9" s="61">
        <v>44621</v>
      </c>
      <c r="C9" s="28">
        <v>2</v>
      </c>
      <c r="D9" s="30">
        <v>29</v>
      </c>
      <c r="E9" s="30">
        <v>47.9</v>
      </c>
      <c r="F9" s="104">
        <f t="shared" si="3"/>
        <v>23.95</v>
      </c>
      <c r="G9" s="43"/>
      <c r="H9" s="61">
        <v>44621</v>
      </c>
      <c r="I9" s="22">
        <v>3</v>
      </c>
      <c r="J9" s="134">
        <v>2</v>
      </c>
      <c r="K9" s="134">
        <v>10.7</v>
      </c>
      <c r="L9" s="53">
        <f t="shared" si="0"/>
        <v>3.5666666666666664</v>
      </c>
      <c r="M9" s="219"/>
      <c r="N9" s="61">
        <v>44621</v>
      </c>
      <c r="O9" s="22">
        <v>4</v>
      </c>
      <c r="P9" s="217">
        <v>4</v>
      </c>
      <c r="Q9" s="135">
        <v>14.65</v>
      </c>
      <c r="R9" s="53">
        <f t="shared" si="1"/>
        <v>3.6625000000000001</v>
      </c>
      <c r="S9" s="219"/>
      <c r="T9" s="61">
        <v>44621</v>
      </c>
      <c r="U9" s="23">
        <v>6</v>
      </c>
      <c r="V9" s="30">
        <v>8</v>
      </c>
      <c r="W9" s="30">
        <v>54.85</v>
      </c>
      <c r="X9" s="49">
        <f t="shared" si="2"/>
        <v>9.1416666666666675</v>
      </c>
      <c r="Z9" s="43"/>
      <c r="AF9" s="43"/>
    </row>
    <row r="10" spans="2:34" ht="15.75" thickBot="1" x14ac:dyDescent="0.3">
      <c r="B10" s="61">
        <v>44652</v>
      </c>
      <c r="C10" s="28">
        <v>2</v>
      </c>
      <c r="D10" s="30">
        <v>29</v>
      </c>
      <c r="E10" s="30">
        <v>47.9</v>
      </c>
      <c r="F10" s="104">
        <f t="shared" si="3"/>
        <v>23.95</v>
      </c>
      <c r="G10" s="43"/>
      <c r="H10" s="61">
        <v>44652</v>
      </c>
      <c r="I10" s="23">
        <v>3</v>
      </c>
      <c r="J10" s="44">
        <v>2</v>
      </c>
      <c r="K10" s="44">
        <v>10.6</v>
      </c>
      <c r="L10" s="53">
        <f t="shared" si="0"/>
        <v>3.5333333333333332</v>
      </c>
      <c r="M10" s="219"/>
      <c r="N10" s="61">
        <v>44652</v>
      </c>
      <c r="O10" s="22">
        <v>4</v>
      </c>
      <c r="P10" s="217">
        <v>1</v>
      </c>
      <c r="Q10" s="135">
        <v>7.5</v>
      </c>
      <c r="R10" s="53">
        <f t="shared" si="1"/>
        <v>1.875</v>
      </c>
      <c r="S10" s="219"/>
      <c r="T10" s="61">
        <v>44652</v>
      </c>
      <c r="U10" s="23">
        <v>6</v>
      </c>
      <c r="V10" s="30">
        <v>11</v>
      </c>
      <c r="W10" s="30">
        <v>78.599999999999994</v>
      </c>
      <c r="X10" s="49">
        <f t="shared" si="2"/>
        <v>13.1</v>
      </c>
      <c r="Z10" s="43"/>
      <c r="AF10" s="191"/>
    </row>
    <row r="11" spans="2:34" ht="15.75" thickBot="1" x14ac:dyDescent="0.3">
      <c r="B11" s="61">
        <v>44682</v>
      </c>
      <c r="C11" s="28">
        <v>2</v>
      </c>
      <c r="D11" s="30">
        <v>29</v>
      </c>
      <c r="E11" s="30">
        <v>47.9</v>
      </c>
      <c r="F11" s="104">
        <f t="shared" si="3"/>
        <v>23.95</v>
      </c>
      <c r="G11" s="43"/>
      <c r="H11" s="61">
        <v>44682</v>
      </c>
      <c r="I11" s="23">
        <v>3</v>
      </c>
      <c r="J11" s="44">
        <v>3</v>
      </c>
      <c r="K11" s="44">
        <v>14.5</v>
      </c>
      <c r="L11" s="53">
        <f t="shared" si="0"/>
        <v>4.833333333333333</v>
      </c>
      <c r="M11" s="219"/>
      <c r="N11" s="61">
        <v>44682</v>
      </c>
      <c r="O11" s="23">
        <v>4</v>
      </c>
      <c r="P11" s="217">
        <v>2</v>
      </c>
      <c r="Q11" s="135">
        <v>12.6</v>
      </c>
      <c r="R11" s="53">
        <f t="shared" si="1"/>
        <v>3.15</v>
      </c>
      <c r="S11" s="219"/>
      <c r="T11" s="61">
        <v>44682</v>
      </c>
      <c r="U11" s="23">
        <v>6</v>
      </c>
      <c r="V11" s="30">
        <v>8</v>
      </c>
      <c r="W11" s="30">
        <v>60.3</v>
      </c>
      <c r="X11" s="49">
        <f t="shared" si="2"/>
        <v>10.049999999999999</v>
      </c>
      <c r="Z11" s="43"/>
      <c r="AF11" s="43"/>
    </row>
    <row r="12" spans="2:34" ht="15.75" thickBot="1" x14ac:dyDescent="0.3">
      <c r="B12" s="61">
        <v>44713</v>
      </c>
      <c r="C12" s="28">
        <v>2</v>
      </c>
      <c r="D12" s="30">
        <v>29</v>
      </c>
      <c r="E12" s="30">
        <v>47.9</v>
      </c>
      <c r="F12" s="104">
        <f t="shared" si="3"/>
        <v>23.95</v>
      </c>
      <c r="G12" s="43"/>
      <c r="H12" s="61">
        <v>44713</v>
      </c>
      <c r="I12" s="23">
        <v>3</v>
      </c>
      <c r="J12" s="44">
        <v>7</v>
      </c>
      <c r="K12" s="44">
        <v>30.5</v>
      </c>
      <c r="L12" s="53">
        <f t="shared" si="0"/>
        <v>10.166666666666666</v>
      </c>
      <c r="M12" s="219"/>
      <c r="N12" s="61">
        <v>44713</v>
      </c>
      <c r="O12" s="23">
        <v>4</v>
      </c>
      <c r="P12" s="217">
        <v>2</v>
      </c>
      <c r="Q12" s="135">
        <v>12.6</v>
      </c>
      <c r="R12" s="53">
        <f t="shared" ref="R12:R13" si="4">+Q12/O12</f>
        <v>3.15</v>
      </c>
      <c r="S12" s="219"/>
      <c r="T12" s="61">
        <v>44713</v>
      </c>
      <c r="U12" s="23">
        <v>6</v>
      </c>
      <c r="V12" s="30">
        <v>8</v>
      </c>
      <c r="W12" s="30">
        <v>60.3</v>
      </c>
      <c r="X12" s="49">
        <f t="shared" si="2"/>
        <v>10.049999999999999</v>
      </c>
      <c r="Z12" s="43"/>
      <c r="AF12" s="43"/>
    </row>
    <row r="13" spans="2:34" ht="15.75" thickBot="1" x14ac:dyDescent="0.3">
      <c r="B13" s="61">
        <v>44743</v>
      </c>
      <c r="C13" s="28">
        <v>2</v>
      </c>
      <c r="D13" s="30">
        <v>29</v>
      </c>
      <c r="E13" s="30">
        <v>47.9</v>
      </c>
      <c r="F13" s="104">
        <f t="shared" ref="F13:F15" si="5">+E13/C13</f>
        <v>23.95</v>
      </c>
      <c r="G13" s="43"/>
      <c r="H13" s="61">
        <v>44743</v>
      </c>
      <c r="I13" s="22">
        <v>3</v>
      </c>
      <c r="J13" s="134">
        <v>2</v>
      </c>
      <c r="K13" s="134">
        <v>10.7</v>
      </c>
      <c r="L13" s="53">
        <f t="shared" ref="L13:L15" si="6">+K13/I13</f>
        <v>3.5666666666666664</v>
      </c>
      <c r="M13" s="219"/>
      <c r="N13" s="61">
        <v>44743</v>
      </c>
      <c r="O13" s="23">
        <v>4</v>
      </c>
      <c r="P13" s="217">
        <v>2</v>
      </c>
      <c r="Q13" s="135">
        <v>12.6</v>
      </c>
      <c r="R13" s="53">
        <f t="shared" si="4"/>
        <v>3.15</v>
      </c>
      <c r="S13" s="219"/>
      <c r="T13" s="61">
        <v>44743</v>
      </c>
      <c r="U13" s="23">
        <v>6</v>
      </c>
      <c r="V13" s="30">
        <v>8</v>
      </c>
      <c r="W13" s="30">
        <v>60.3</v>
      </c>
      <c r="X13" s="49">
        <f t="shared" ref="X13:X15" si="7">+W13/U13</f>
        <v>10.049999999999999</v>
      </c>
      <c r="Z13" s="43"/>
      <c r="AF13" s="43"/>
    </row>
    <row r="14" spans="2:34" ht="15.75" thickBot="1" x14ac:dyDescent="0.3">
      <c r="B14" s="61">
        <v>44774</v>
      </c>
      <c r="C14" s="28">
        <v>2</v>
      </c>
      <c r="D14" s="30">
        <v>29</v>
      </c>
      <c r="E14" s="30">
        <v>47.9</v>
      </c>
      <c r="F14" s="104">
        <f t="shared" si="5"/>
        <v>23.95</v>
      </c>
      <c r="G14" s="43"/>
      <c r="H14" s="61">
        <v>44774</v>
      </c>
      <c r="I14" s="23">
        <v>3</v>
      </c>
      <c r="J14" s="44">
        <v>2</v>
      </c>
      <c r="K14" s="44">
        <v>10.6</v>
      </c>
      <c r="L14" s="53">
        <f t="shared" si="6"/>
        <v>3.5333333333333332</v>
      </c>
      <c r="M14" s="219"/>
      <c r="N14" s="61">
        <v>44774</v>
      </c>
      <c r="O14" s="23">
        <v>4</v>
      </c>
      <c r="P14" s="217">
        <v>2</v>
      </c>
      <c r="Q14" s="135">
        <v>12.6</v>
      </c>
      <c r="R14" s="53">
        <f t="shared" ref="R14:R15" si="8">+Q14/O14</f>
        <v>3.15</v>
      </c>
      <c r="S14" s="219"/>
      <c r="T14" s="61">
        <v>44774</v>
      </c>
      <c r="U14" s="23">
        <v>6</v>
      </c>
      <c r="V14" s="30">
        <v>8</v>
      </c>
      <c r="W14" s="30">
        <v>60.3</v>
      </c>
      <c r="X14" s="49">
        <f t="shared" si="7"/>
        <v>10.049999999999999</v>
      </c>
      <c r="Z14" s="43"/>
      <c r="AF14" s="43"/>
    </row>
    <row r="15" spans="2:34" ht="15.75" thickBot="1" x14ac:dyDescent="0.3">
      <c r="B15" s="61">
        <v>44805</v>
      </c>
      <c r="C15" s="28">
        <v>2</v>
      </c>
      <c r="D15" s="30">
        <v>29</v>
      </c>
      <c r="E15" s="30">
        <v>47.9</v>
      </c>
      <c r="F15" s="104">
        <f t="shared" si="5"/>
        <v>23.95</v>
      </c>
      <c r="G15" s="43"/>
      <c r="H15" s="61">
        <v>44805</v>
      </c>
      <c r="I15" s="23">
        <v>3</v>
      </c>
      <c r="J15" s="44">
        <v>3</v>
      </c>
      <c r="K15" s="44">
        <v>14.5</v>
      </c>
      <c r="L15" s="53">
        <f t="shared" si="6"/>
        <v>4.833333333333333</v>
      </c>
      <c r="M15" s="219"/>
      <c r="N15" s="61">
        <v>44805</v>
      </c>
      <c r="O15" s="23">
        <v>4</v>
      </c>
      <c r="P15" s="217">
        <v>2</v>
      </c>
      <c r="Q15" s="135">
        <v>12.6</v>
      </c>
      <c r="R15" s="53">
        <f t="shared" si="8"/>
        <v>3.15</v>
      </c>
      <c r="S15" s="219"/>
      <c r="T15" s="61">
        <v>44805</v>
      </c>
      <c r="U15" s="23">
        <v>6</v>
      </c>
      <c r="V15" s="30">
        <v>8</v>
      </c>
      <c r="W15" s="30">
        <v>60.3</v>
      </c>
      <c r="X15" s="49">
        <f t="shared" si="7"/>
        <v>10.049999999999999</v>
      </c>
      <c r="Z15" s="43"/>
      <c r="AF15" s="43"/>
    </row>
    <row r="16" spans="2:34" ht="15.75" thickBot="1" x14ac:dyDescent="0.3">
      <c r="B16" s="61">
        <v>44835</v>
      </c>
      <c r="C16" s="23"/>
      <c r="D16" s="30"/>
      <c r="E16" s="36"/>
      <c r="F16" s="104" t="e">
        <f t="shared" si="3"/>
        <v>#DIV/0!</v>
      </c>
      <c r="G16" s="43"/>
      <c r="H16" s="61">
        <v>44835</v>
      </c>
      <c r="I16" s="23"/>
      <c r="J16" s="44"/>
      <c r="K16" s="44"/>
      <c r="L16" s="53" t="e">
        <f t="shared" si="0"/>
        <v>#DIV/0!</v>
      </c>
      <c r="M16" s="219"/>
      <c r="N16" s="61">
        <v>44835</v>
      </c>
      <c r="O16" s="23"/>
      <c r="P16" s="44"/>
      <c r="Q16" s="135"/>
      <c r="R16" s="53" t="e">
        <f t="shared" si="1"/>
        <v>#DIV/0!</v>
      </c>
      <c r="S16" s="219"/>
      <c r="T16" s="61">
        <v>44835</v>
      </c>
      <c r="U16" s="23"/>
      <c r="V16" s="30"/>
      <c r="W16" s="30"/>
      <c r="X16" s="49" t="e">
        <f t="shared" si="2"/>
        <v>#DIV/0!</v>
      </c>
      <c r="Z16" s="43"/>
      <c r="AF16" s="43"/>
    </row>
    <row r="17" spans="2:32" ht="15.75" thickBot="1" x14ac:dyDescent="0.3">
      <c r="B17" s="61">
        <v>44866</v>
      </c>
      <c r="C17" s="23"/>
      <c r="D17" s="30"/>
      <c r="E17" s="36"/>
      <c r="F17" s="104" t="e">
        <f t="shared" si="3"/>
        <v>#DIV/0!</v>
      </c>
      <c r="G17" s="43"/>
      <c r="H17" s="61">
        <v>44866</v>
      </c>
      <c r="I17" s="23"/>
      <c r="J17" s="44"/>
      <c r="K17" s="44"/>
      <c r="L17" s="53" t="e">
        <f t="shared" si="0"/>
        <v>#DIV/0!</v>
      </c>
      <c r="M17" s="219"/>
      <c r="N17" s="61">
        <v>44866</v>
      </c>
      <c r="O17" s="23"/>
      <c r="P17" s="44"/>
      <c r="Q17" s="135"/>
      <c r="R17" s="53" t="e">
        <f t="shared" si="1"/>
        <v>#DIV/0!</v>
      </c>
      <c r="S17" s="219"/>
      <c r="T17" s="61">
        <v>44866</v>
      </c>
      <c r="U17" s="23"/>
      <c r="V17" s="30"/>
      <c r="W17" s="30"/>
      <c r="X17" s="49" t="e">
        <f t="shared" si="2"/>
        <v>#DIV/0!</v>
      </c>
      <c r="Z17" s="43"/>
      <c r="AF17" s="43"/>
    </row>
    <row r="18" spans="2:32" ht="15.75" thickBot="1" x14ac:dyDescent="0.3">
      <c r="B18" s="61">
        <v>44896</v>
      </c>
      <c r="C18" s="23"/>
      <c r="D18" s="30"/>
      <c r="E18" s="36"/>
      <c r="F18" s="104" t="e">
        <f t="shared" si="3"/>
        <v>#DIV/0!</v>
      </c>
      <c r="G18" s="43"/>
      <c r="H18" s="204">
        <v>44896</v>
      </c>
      <c r="I18" s="205"/>
      <c r="J18" s="208"/>
      <c r="K18" s="208"/>
      <c r="L18" s="207" t="e">
        <f t="shared" si="0"/>
        <v>#DIV/0!</v>
      </c>
      <c r="M18" s="219"/>
      <c r="N18" s="204">
        <v>44896</v>
      </c>
      <c r="O18" s="205"/>
      <c r="P18" s="208"/>
      <c r="Q18" s="209"/>
      <c r="R18" s="207" t="e">
        <f t="shared" si="1"/>
        <v>#DIV/0!</v>
      </c>
      <c r="S18" s="219"/>
      <c r="T18" s="204">
        <v>44896</v>
      </c>
      <c r="U18" s="205"/>
      <c r="V18" s="45"/>
      <c r="W18" s="45"/>
      <c r="X18" s="200" t="e">
        <f t="shared" si="2"/>
        <v>#DIV/0!</v>
      </c>
      <c r="Z18" s="43"/>
      <c r="AF18" s="43"/>
    </row>
    <row r="19" spans="2:32" ht="15.75" thickBot="1" x14ac:dyDescent="0.3">
      <c r="B19" s="99" t="s">
        <v>18</v>
      </c>
      <c r="C19" s="42">
        <f>AVERAGE(C7:C18)</f>
        <v>2</v>
      </c>
      <c r="D19" s="31">
        <f>AVERAGE(D7:D18)</f>
        <v>29</v>
      </c>
      <c r="E19" s="31">
        <f>AVERAGE(E7:E18)</f>
        <v>47.899999999999991</v>
      </c>
      <c r="F19" s="32" t="e">
        <f>AVERAGE(F7:F18)</f>
        <v>#DIV/0!</v>
      </c>
      <c r="G19" s="33"/>
      <c r="H19" s="99" t="s">
        <v>18</v>
      </c>
      <c r="I19" s="42">
        <f>AVERAGE(I7:I18)</f>
        <v>3</v>
      </c>
      <c r="J19" s="42">
        <f>AVERAGE(J7:J18)</f>
        <v>2.7777777777777777</v>
      </c>
      <c r="K19" s="42">
        <f>AVERAGE(K7:K18)</f>
        <v>13.722222222222221</v>
      </c>
      <c r="L19" s="212" t="e">
        <f>AVERAGE(L7:L18)</f>
        <v>#DIV/0!</v>
      </c>
      <c r="M19" s="224"/>
      <c r="N19" s="41" t="s">
        <v>18</v>
      </c>
      <c r="O19" s="42">
        <f>AVERAGE(O7:O18)</f>
        <v>4</v>
      </c>
      <c r="P19" s="31">
        <f>AVERAGE(P7:P18)</f>
        <v>2.4444444444444446</v>
      </c>
      <c r="Q19" s="31">
        <f>AVERAGE(Q7:Q18)</f>
        <v>12.716666666666663</v>
      </c>
      <c r="R19" s="32" t="e">
        <f>AVERAGE(R7:R18)</f>
        <v>#DIV/0!</v>
      </c>
      <c r="S19" s="224"/>
      <c r="T19" s="41" t="s">
        <v>18</v>
      </c>
      <c r="U19" s="42">
        <f>AVERAGE(U7:U18)</f>
        <v>6</v>
      </c>
      <c r="V19" s="31">
        <f>AVERAGE(V7:V18)</f>
        <v>8.2222222222222214</v>
      </c>
      <c r="W19" s="31">
        <f>AVERAGE(W7:W18)</f>
        <v>60.516666666666666</v>
      </c>
      <c r="X19" s="32" t="e">
        <f>AVERAGE(X7:X18)</f>
        <v>#DIV/0!</v>
      </c>
      <c r="Z19" s="33"/>
      <c r="AF19" s="43"/>
    </row>
    <row r="20" spans="2:32" x14ac:dyDescent="0.25">
      <c r="B20" s="34"/>
      <c r="C20" s="34"/>
      <c r="D20" s="33"/>
      <c r="E20" s="33"/>
      <c r="F20" s="192"/>
      <c r="G20" s="43"/>
      <c r="H20" s="193"/>
      <c r="I20" s="43"/>
      <c r="J20" s="43"/>
      <c r="K20" s="43"/>
      <c r="L20" s="43"/>
      <c r="M20" s="225"/>
      <c r="N20" s="43"/>
      <c r="O20" s="43"/>
      <c r="P20" s="43"/>
      <c r="Q20" s="43"/>
      <c r="R20" s="43"/>
      <c r="S20" s="225"/>
      <c r="T20" s="43"/>
      <c r="U20" s="43"/>
      <c r="V20" s="34"/>
      <c r="W20" s="34"/>
      <c r="X20" s="33"/>
      <c r="Y20" s="33"/>
      <c r="Z20" s="43"/>
      <c r="AA20" s="43"/>
      <c r="AB20" s="43"/>
      <c r="AC20" s="43"/>
      <c r="AD20" s="43"/>
      <c r="AE20" s="43"/>
      <c r="AF20" s="43"/>
    </row>
    <row r="21" spans="2:32" x14ac:dyDescent="0.25">
      <c r="B21" s="34"/>
      <c r="C21" s="34"/>
      <c r="D21" s="33"/>
      <c r="E21" s="33"/>
      <c r="F21" s="192"/>
      <c r="G21" s="43"/>
      <c r="H21" s="193"/>
      <c r="I21" s="43"/>
      <c r="J21" s="43"/>
      <c r="K21" s="43"/>
      <c r="L21" s="43"/>
      <c r="M21" s="225"/>
      <c r="N21" s="43"/>
      <c r="O21" s="43"/>
      <c r="P21" s="43"/>
      <c r="Q21" s="43"/>
      <c r="R21" s="43"/>
      <c r="S21" s="225"/>
      <c r="T21" s="43"/>
      <c r="U21" s="43"/>
      <c r="V21" s="34"/>
      <c r="W21" s="34"/>
      <c r="X21" s="33"/>
      <c r="Y21" s="33"/>
      <c r="Z21" s="43"/>
      <c r="AA21" s="43"/>
      <c r="AB21" s="43"/>
      <c r="AC21" s="43"/>
      <c r="AD21" s="43"/>
      <c r="AE21" s="43"/>
      <c r="AF21" s="43"/>
    </row>
    <row r="22" spans="2:32" x14ac:dyDescent="0.25">
      <c r="B22" s="35"/>
      <c r="C22" s="35"/>
      <c r="D22" s="35"/>
      <c r="E22" s="35"/>
      <c r="F22" s="43"/>
      <c r="G22" s="43"/>
      <c r="H22" s="43"/>
      <c r="I22" s="43"/>
      <c r="J22" s="43"/>
      <c r="K22" s="43"/>
      <c r="L22" s="43"/>
      <c r="M22" s="225"/>
      <c r="N22" s="43"/>
      <c r="O22" s="43"/>
      <c r="P22" s="43"/>
      <c r="Q22" s="43"/>
      <c r="R22" s="43"/>
      <c r="S22" s="225"/>
      <c r="T22" s="43"/>
      <c r="U22" s="43"/>
      <c r="V22" s="35"/>
      <c r="W22" s="35"/>
      <c r="X22" s="35"/>
      <c r="Y22" s="35"/>
      <c r="Z22" s="43"/>
      <c r="AA22" s="43"/>
      <c r="AB22" s="43"/>
      <c r="AC22" s="43"/>
      <c r="AD22" s="43"/>
      <c r="AE22" s="43"/>
      <c r="AF22" s="43"/>
    </row>
    <row r="23" spans="2:32" ht="15.75" x14ac:dyDescent="0.25">
      <c r="B23" s="341" t="s">
        <v>68</v>
      </c>
      <c r="C23" s="342"/>
      <c r="D23" s="342"/>
      <c r="E23" s="342"/>
      <c r="F23" s="343"/>
      <c r="G23" s="43"/>
      <c r="H23" s="341" t="s">
        <v>68</v>
      </c>
      <c r="I23" s="342"/>
      <c r="J23" s="342"/>
      <c r="K23" s="342"/>
      <c r="L23" s="343"/>
      <c r="M23" s="215"/>
      <c r="N23" s="341" t="s">
        <v>68</v>
      </c>
      <c r="O23" s="342"/>
      <c r="P23" s="342"/>
      <c r="Q23" s="342"/>
      <c r="R23" s="343"/>
      <c r="S23" s="215"/>
      <c r="T23" s="341" t="s">
        <v>68</v>
      </c>
      <c r="U23" s="342"/>
      <c r="V23" s="342"/>
      <c r="W23" s="342"/>
      <c r="X23" s="343"/>
      <c r="Z23" s="43"/>
      <c r="AF23" s="43"/>
    </row>
    <row r="24" spans="2:32" x14ac:dyDescent="0.25">
      <c r="B24" s="322" t="s">
        <v>22</v>
      </c>
      <c r="C24" s="322"/>
      <c r="D24" s="322"/>
      <c r="E24" s="322"/>
      <c r="F24" s="322"/>
      <c r="G24" s="43"/>
      <c r="H24" s="322" t="s">
        <v>24</v>
      </c>
      <c r="I24" s="322"/>
      <c r="J24" s="322"/>
      <c r="K24" s="322"/>
      <c r="L24" s="322"/>
      <c r="M24" s="221"/>
      <c r="N24" s="322" t="s">
        <v>25</v>
      </c>
      <c r="O24" s="322"/>
      <c r="P24" s="322"/>
      <c r="Q24" s="322"/>
      <c r="R24" s="322"/>
      <c r="S24" s="221"/>
      <c r="T24" s="322" t="s">
        <v>26</v>
      </c>
      <c r="U24" s="322"/>
      <c r="V24" s="322"/>
      <c r="W24" s="322"/>
      <c r="X24" s="322"/>
      <c r="Z24" s="43"/>
      <c r="AF24" s="43"/>
    </row>
    <row r="25" spans="2:32" ht="15.75" thickBot="1" x14ac:dyDescent="0.3">
      <c r="B25" s="27"/>
      <c r="C25" s="27"/>
      <c r="D25" s="27"/>
      <c r="E25" s="189"/>
      <c r="F25" s="189"/>
      <c r="G25" s="43"/>
      <c r="H25" s="27"/>
      <c r="I25" s="27"/>
      <c r="J25" s="27"/>
      <c r="K25" s="27"/>
      <c r="L25" s="194"/>
      <c r="M25" s="222"/>
      <c r="N25" s="27"/>
      <c r="O25" s="27"/>
      <c r="P25" s="27"/>
      <c r="Q25" s="189"/>
      <c r="R25" s="189"/>
      <c r="S25" s="222"/>
      <c r="T25" s="27"/>
      <c r="U25" s="27"/>
      <c r="V25" s="27"/>
      <c r="W25" s="27"/>
      <c r="X25" s="189"/>
      <c r="Z25" s="43"/>
      <c r="AF25" s="43"/>
    </row>
    <row r="26" spans="2:32" ht="15" customHeight="1" x14ac:dyDescent="0.25">
      <c r="B26" s="348" t="s">
        <v>1</v>
      </c>
      <c r="C26" s="344" t="s">
        <v>2</v>
      </c>
      <c r="D26" s="344" t="s">
        <v>49</v>
      </c>
      <c r="E26" s="344" t="s">
        <v>44</v>
      </c>
      <c r="F26" s="346" t="s">
        <v>50</v>
      </c>
      <c r="G26" s="43"/>
      <c r="H26" s="348" t="s">
        <v>1</v>
      </c>
      <c r="I26" s="344" t="s">
        <v>2</v>
      </c>
      <c r="J26" s="344" t="s">
        <v>49</v>
      </c>
      <c r="K26" s="344" t="s">
        <v>44</v>
      </c>
      <c r="L26" s="346" t="s">
        <v>50</v>
      </c>
      <c r="M26" s="223"/>
      <c r="N26" s="348" t="s">
        <v>1</v>
      </c>
      <c r="O26" s="344" t="s">
        <v>2</v>
      </c>
      <c r="P26" s="344" t="s">
        <v>49</v>
      </c>
      <c r="Q26" s="344" t="s">
        <v>44</v>
      </c>
      <c r="R26" s="346" t="s">
        <v>50</v>
      </c>
      <c r="S26" s="223"/>
      <c r="T26" s="348" t="s">
        <v>1</v>
      </c>
      <c r="U26" s="344" t="s">
        <v>2</v>
      </c>
      <c r="V26" s="344" t="s">
        <v>49</v>
      </c>
      <c r="W26" s="344" t="s">
        <v>44</v>
      </c>
      <c r="X26" s="346" t="s">
        <v>50</v>
      </c>
      <c r="Z26" s="43"/>
      <c r="AF26" s="43"/>
    </row>
    <row r="27" spans="2:32" ht="71.25" customHeight="1" thickBot="1" x14ac:dyDescent="0.3">
      <c r="B27" s="349"/>
      <c r="C27" s="345"/>
      <c r="D27" s="345"/>
      <c r="E27" s="345"/>
      <c r="F27" s="347"/>
      <c r="G27" s="43"/>
      <c r="H27" s="349"/>
      <c r="I27" s="345"/>
      <c r="J27" s="345"/>
      <c r="K27" s="345"/>
      <c r="L27" s="347"/>
      <c r="M27" s="223"/>
      <c r="N27" s="349"/>
      <c r="O27" s="345"/>
      <c r="P27" s="345"/>
      <c r="Q27" s="345"/>
      <c r="R27" s="347"/>
      <c r="S27" s="223"/>
      <c r="T27" s="349"/>
      <c r="U27" s="345"/>
      <c r="V27" s="345"/>
      <c r="W27" s="345"/>
      <c r="X27" s="347"/>
      <c r="Z27" s="43"/>
      <c r="AF27" s="43"/>
    </row>
    <row r="28" spans="2:32" ht="15.75" thickBot="1" x14ac:dyDescent="0.3">
      <c r="B28" s="61">
        <v>44562</v>
      </c>
      <c r="C28" s="60">
        <v>4</v>
      </c>
      <c r="D28" s="190">
        <v>39</v>
      </c>
      <c r="E28" s="100">
        <v>149</v>
      </c>
      <c r="F28" s="49">
        <f>+E28/C28</f>
        <v>37.25</v>
      </c>
      <c r="G28" s="43"/>
      <c r="H28" s="61">
        <v>44562</v>
      </c>
      <c r="I28" s="137">
        <v>5</v>
      </c>
      <c r="J28" s="235">
        <v>39</v>
      </c>
      <c r="K28" s="236">
        <v>104</v>
      </c>
      <c r="L28" s="138">
        <f>+K28/I28</f>
        <v>20.8</v>
      </c>
      <c r="M28" s="219"/>
      <c r="N28" s="61">
        <v>44562</v>
      </c>
      <c r="O28" s="108">
        <v>5</v>
      </c>
      <c r="P28" s="134">
        <v>13</v>
      </c>
      <c r="Q28" s="135">
        <v>82.9</v>
      </c>
      <c r="R28" s="53">
        <f>+Q28/O28</f>
        <v>16.580000000000002</v>
      </c>
      <c r="S28" s="219"/>
      <c r="T28" s="61">
        <v>44562</v>
      </c>
      <c r="U28" s="108">
        <v>6</v>
      </c>
      <c r="V28" s="134">
        <v>6</v>
      </c>
      <c r="W28" s="134">
        <v>41</v>
      </c>
      <c r="X28" s="53">
        <f>+W28/U28</f>
        <v>6.833333333333333</v>
      </c>
      <c r="Z28" s="43"/>
      <c r="AF28" s="43"/>
    </row>
    <row r="29" spans="2:32" ht="15.75" thickBot="1" x14ac:dyDescent="0.3">
      <c r="B29" s="61">
        <v>44593</v>
      </c>
      <c r="C29" s="23">
        <v>4</v>
      </c>
      <c r="D29" s="190">
        <v>39</v>
      </c>
      <c r="E29" s="100">
        <v>149</v>
      </c>
      <c r="F29" s="49">
        <f t="shared" ref="F29:F39" si="9">+E29/C29</f>
        <v>37.25</v>
      </c>
      <c r="G29" s="43"/>
      <c r="H29" s="61">
        <v>44593</v>
      </c>
      <c r="I29" s="46">
        <v>5</v>
      </c>
      <c r="J29" s="218">
        <v>34</v>
      </c>
      <c r="K29" s="44">
        <v>90.35</v>
      </c>
      <c r="L29" s="53">
        <f t="shared" ref="L29:L39" si="10">+K29/I29</f>
        <v>18.07</v>
      </c>
      <c r="M29" s="219"/>
      <c r="N29" s="61">
        <v>44593</v>
      </c>
      <c r="O29" s="22">
        <v>5</v>
      </c>
      <c r="P29" s="44">
        <v>13</v>
      </c>
      <c r="Q29" s="135">
        <v>82.9</v>
      </c>
      <c r="R29" s="53">
        <f t="shared" ref="R29:R39" si="11">+Q29/O29</f>
        <v>16.580000000000002</v>
      </c>
      <c r="S29" s="219"/>
      <c r="T29" s="61">
        <v>44593</v>
      </c>
      <c r="U29" s="22">
        <v>6</v>
      </c>
      <c r="V29" s="44">
        <v>16</v>
      </c>
      <c r="W29" s="44">
        <v>141.5</v>
      </c>
      <c r="X29" s="53">
        <f t="shared" ref="X29:X39" si="12">+W29/U29</f>
        <v>23.583333333333332</v>
      </c>
      <c r="Z29" s="43"/>
      <c r="AF29" s="43"/>
    </row>
    <row r="30" spans="2:32" ht="15.75" customHeight="1" thickBot="1" x14ac:dyDescent="0.3">
      <c r="B30" s="61">
        <v>44621</v>
      </c>
      <c r="C30" s="23">
        <v>4</v>
      </c>
      <c r="D30" s="190">
        <v>39</v>
      </c>
      <c r="E30" s="100">
        <v>149</v>
      </c>
      <c r="F30" s="49">
        <f t="shared" si="9"/>
        <v>37.25</v>
      </c>
      <c r="G30" s="43"/>
      <c r="H30" s="61">
        <v>44621</v>
      </c>
      <c r="I30" s="46">
        <v>5</v>
      </c>
      <c r="J30" s="218">
        <v>166</v>
      </c>
      <c r="K30" s="44">
        <v>729.17</v>
      </c>
      <c r="L30" s="53">
        <f t="shared" si="10"/>
        <v>145.834</v>
      </c>
      <c r="M30" s="219"/>
      <c r="N30" s="61">
        <v>44621</v>
      </c>
      <c r="O30" s="22">
        <v>5</v>
      </c>
      <c r="P30" s="44">
        <v>13</v>
      </c>
      <c r="Q30" s="135">
        <v>82.9</v>
      </c>
      <c r="R30" s="53">
        <f t="shared" si="11"/>
        <v>16.580000000000002</v>
      </c>
      <c r="S30" s="219"/>
      <c r="T30" s="61">
        <v>44621</v>
      </c>
      <c r="U30" s="46">
        <v>6</v>
      </c>
      <c r="V30" s="57">
        <v>8</v>
      </c>
      <c r="W30" s="58">
        <v>52.9</v>
      </c>
      <c r="X30" s="53">
        <f t="shared" si="12"/>
        <v>8.8166666666666664</v>
      </c>
      <c r="Z30" s="43"/>
      <c r="AF30" s="43"/>
    </row>
    <row r="31" spans="2:32" ht="15.75" thickBot="1" x14ac:dyDescent="0.3">
      <c r="B31" s="61">
        <v>44652</v>
      </c>
      <c r="C31" s="23">
        <v>4</v>
      </c>
      <c r="D31" s="188">
        <v>23</v>
      </c>
      <c r="E31" s="100">
        <v>97.7</v>
      </c>
      <c r="F31" s="49">
        <f t="shared" si="9"/>
        <v>24.425000000000001</v>
      </c>
      <c r="G31" s="43"/>
      <c r="H31" s="61">
        <v>44652</v>
      </c>
      <c r="I31" s="28">
        <v>5</v>
      </c>
      <c r="J31" s="46">
        <v>38</v>
      </c>
      <c r="K31" s="44">
        <v>111.605</v>
      </c>
      <c r="L31" s="53">
        <f t="shared" si="10"/>
        <v>22.321000000000002</v>
      </c>
      <c r="M31" s="219"/>
      <c r="N31" s="61">
        <v>44652</v>
      </c>
      <c r="O31" s="23">
        <v>5</v>
      </c>
      <c r="P31" s="44">
        <v>13</v>
      </c>
      <c r="Q31" s="135">
        <v>82.9</v>
      </c>
      <c r="R31" s="53">
        <f t="shared" si="11"/>
        <v>16.580000000000002</v>
      </c>
      <c r="S31" s="219"/>
      <c r="T31" s="61">
        <v>44652</v>
      </c>
      <c r="U31" s="28">
        <v>6</v>
      </c>
      <c r="V31" s="57">
        <v>6</v>
      </c>
      <c r="W31" s="58">
        <v>41.1</v>
      </c>
      <c r="X31" s="53">
        <f t="shared" si="12"/>
        <v>6.8500000000000005</v>
      </c>
      <c r="Z31" s="43"/>
      <c r="AF31" s="43"/>
    </row>
    <row r="32" spans="2:32" ht="15.75" thickBot="1" x14ac:dyDescent="0.3">
      <c r="B32" s="61">
        <v>44682</v>
      </c>
      <c r="C32" s="23">
        <v>4</v>
      </c>
      <c r="D32" s="188">
        <v>23</v>
      </c>
      <c r="E32" s="100">
        <v>97.7</v>
      </c>
      <c r="F32" s="49">
        <f t="shared" si="9"/>
        <v>24.425000000000001</v>
      </c>
      <c r="G32" s="43"/>
      <c r="H32" s="61">
        <v>44682</v>
      </c>
      <c r="I32" s="28">
        <v>5</v>
      </c>
      <c r="J32" s="46">
        <v>44</v>
      </c>
      <c r="K32" s="44">
        <v>120.05500000000001</v>
      </c>
      <c r="L32" s="53">
        <f t="shared" si="10"/>
        <v>24.011000000000003</v>
      </c>
      <c r="M32" s="219"/>
      <c r="N32" s="61">
        <v>44682</v>
      </c>
      <c r="O32" s="23">
        <v>5</v>
      </c>
      <c r="P32" s="44">
        <v>13</v>
      </c>
      <c r="Q32" s="135">
        <v>82.9</v>
      </c>
      <c r="R32" s="53">
        <f t="shared" si="11"/>
        <v>16.580000000000002</v>
      </c>
      <c r="S32" s="219"/>
      <c r="T32" s="61">
        <v>44682</v>
      </c>
      <c r="U32" s="23">
        <v>6</v>
      </c>
      <c r="V32" s="57">
        <v>5</v>
      </c>
      <c r="W32" s="58">
        <v>36.1</v>
      </c>
      <c r="X32" s="53">
        <f t="shared" si="12"/>
        <v>6.0166666666666666</v>
      </c>
      <c r="Z32" s="43"/>
      <c r="AF32" s="43"/>
    </row>
    <row r="33" spans="2:32" ht="15.75" thickBot="1" x14ac:dyDescent="0.3">
      <c r="B33" s="61">
        <v>44713</v>
      </c>
      <c r="C33" s="23">
        <v>4</v>
      </c>
      <c r="D33" s="188">
        <v>23</v>
      </c>
      <c r="E33" s="100">
        <v>97.7</v>
      </c>
      <c r="F33" s="49">
        <f t="shared" si="9"/>
        <v>24.425000000000001</v>
      </c>
      <c r="G33" s="43"/>
      <c r="H33" s="61">
        <v>44713</v>
      </c>
      <c r="I33" s="28">
        <v>5</v>
      </c>
      <c r="J33" s="46">
        <v>44</v>
      </c>
      <c r="K33" s="44">
        <v>120.05500000000001</v>
      </c>
      <c r="L33" s="53">
        <f t="shared" si="10"/>
        <v>24.011000000000003</v>
      </c>
      <c r="M33" s="219"/>
      <c r="N33" s="61">
        <v>44713</v>
      </c>
      <c r="O33" s="23">
        <v>5</v>
      </c>
      <c r="P33" s="44">
        <v>13</v>
      </c>
      <c r="Q33" s="135">
        <v>82.9</v>
      </c>
      <c r="R33" s="53">
        <f t="shared" si="11"/>
        <v>16.580000000000002</v>
      </c>
      <c r="S33" s="219"/>
      <c r="T33" s="61">
        <v>44713</v>
      </c>
      <c r="U33" s="23">
        <v>6</v>
      </c>
      <c r="V33" s="57">
        <v>5</v>
      </c>
      <c r="W33" s="58">
        <v>36.1</v>
      </c>
      <c r="X33" s="53">
        <f t="shared" si="12"/>
        <v>6.0166666666666666</v>
      </c>
      <c r="Z33" s="43"/>
      <c r="AF33" s="43"/>
    </row>
    <row r="34" spans="2:32" ht="15.75" thickBot="1" x14ac:dyDescent="0.3">
      <c r="B34" s="61">
        <v>44743</v>
      </c>
      <c r="C34" s="23">
        <v>4</v>
      </c>
      <c r="D34" s="188">
        <v>23</v>
      </c>
      <c r="E34" s="100">
        <v>97.7</v>
      </c>
      <c r="F34" s="49">
        <f t="shared" ref="F34:F36" si="13">+E34/C34</f>
        <v>24.425000000000001</v>
      </c>
      <c r="G34" s="43"/>
      <c r="H34" s="61">
        <v>44743</v>
      </c>
      <c r="I34" s="28">
        <v>5</v>
      </c>
      <c r="J34" s="46">
        <v>44</v>
      </c>
      <c r="K34" s="44">
        <v>120.05500000000001</v>
      </c>
      <c r="L34" s="53">
        <f t="shared" ref="L34:L36" si="14">+K34/I34</f>
        <v>24.011000000000003</v>
      </c>
      <c r="M34" s="219"/>
      <c r="N34" s="61">
        <v>44743</v>
      </c>
      <c r="O34" s="23">
        <v>5</v>
      </c>
      <c r="P34" s="44">
        <v>13</v>
      </c>
      <c r="Q34" s="135">
        <v>82.9</v>
      </c>
      <c r="R34" s="53">
        <f t="shared" ref="R34:R36" si="15">+Q34/O34</f>
        <v>16.580000000000002</v>
      </c>
      <c r="S34" s="219"/>
      <c r="T34" s="61">
        <v>44743</v>
      </c>
      <c r="U34" s="23">
        <v>6</v>
      </c>
      <c r="V34" s="57">
        <v>5</v>
      </c>
      <c r="W34" s="58">
        <v>36.1</v>
      </c>
      <c r="X34" s="53">
        <f t="shared" ref="X34:X36" si="16">+W34/U34</f>
        <v>6.0166666666666666</v>
      </c>
      <c r="Z34" s="43"/>
      <c r="AF34" s="43"/>
    </row>
    <row r="35" spans="2:32" ht="15.75" thickBot="1" x14ac:dyDescent="0.3">
      <c r="B35" s="61">
        <v>44774</v>
      </c>
      <c r="C35" s="23">
        <v>4</v>
      </c>
      <c r="D35" s="188">
        <v>23</v>
      </c>
      <c r="E35" s="100">
        <v>97.7</v>
      </c>
      <c r="F35" s="49">
        <f t="shared" si="13"/>
        <v>24.425000000000001</v>
      </c>
      <c r="G35" s="43"/>
      <c r="H35" s="61">
        <v>44774</v>
      </c>
      <c r="I35" s="28">
        <v>5</v>
      </c>
      <c r="J35" s="46">
        <v>44</v>
      </c>
      <c r="K35" s="44">
        <v>120.05500000000001</v>
      </c>
      <c r="L35" s="53">
        <f t="shared" si="14"/>
        <v>24.011000000000003</v>
      </c>
      <c r="M35" s="219"/>
      <c r="N35" s="61">
        <v>44774</v>
      </c>
      <c r="O35" s="23">
        <v>5</v>
      </c>
      <c r="P35" s="44">
        <v>13</v>
      </c>
      <c r="Q35" s="135">
        <v>82.9</v>
      </c>
      <c r="R35" s="53">
        <f t="shared" si="15"/>
        <v>16.580000000000002</v>
      </c>
      <c r="S35" s="219"/>
      <c r="T35" s="61">
        <v>44774</v>
      </c>
      <c r="U35" s="23">
        <v>6</v>
      </c>
      <c r="V35" s="57">
        <v>5</v>
      </c>
      <c r="W35" s="58">
        <v>36.1</v>
      </c>
      <c r="X35" s="53">
        <f t="shared" si="16"/>
        <v>6.0166666666666666</v>
      </c>
      <c r="Z35" s="43"/>
      <c r="AF35" s="43"/>
    </row>
    <row r="36" spans="2:32" ht="15.75" thickBot="1" x14ac:dyDescent="0.3">
      <c r="B36" s="61">
        <v>44805</v>
      </c>
      <c r="C36" s="23">
        <v>4</v>
      </c>
      <c r="D36" s="188">
        <v>23</v>
      </c>
      <c r="E36" s="100">
        <v>97.7</v>
      </c>
      <c r="F36" s="49">
        <f t="shared" si="13"/>
        <v>24.425000000000001</v>
      </c>
      <c r="G36" s="43"/>
      <c r="H36" s="61">
        <v>44805</v>
      </c>
      <c r="I36" s="28">
        <v>5</v>
      </c>
      <c r="J36" s="46">
        <v>44</v>
      </c>
      <c r="K36" s="44">
        <v>120.05500000000001</v>
      </c>
      <c r="L36" s="53">
        <f t="shared" si="14"/>
        <v>24.011000000000003</v>
      </c>
      <c r="M36" s="219"/>
      <c r="N36" s="61">
        <v>44805</v>
      </c>
      <c r="O36" s="23">
        <v>5</v>
      </c>
      <c r="P36" s="44">
        <v>13</v>
      </c>
      <c r="Q36" s="135">
        <v>82.9</v>
      </c>
      <c r="R36" s="53">
        <f t="shared" si="15"/>
        <v>16.580000000000002</v>
      </c>
      <c r="S36" s="219"/>
      <c r="T36" s="61">
        <v>44805</v>
      </c>
      <c r="U36" s="23">
        <v>6</v>
      </c>
      <c r="V36" s="57">
        <v>5</v>
      </c>
      <c r="W36" s="58">
        <v>36.1</v>
      </c>
      <c r="X36" s="53">
        <f t="shared" si="16"/>
        <v>6.0166666666666666</v>
      </c>
      <c r="Z36" s="43"/>
      <c r="AF36" s="43"/>
    </row>
    <row r="37" spans="2:32" ht="15.75" thickBot="1" x14ac:dyDescent="0.3">
      <c r="B37" s="61">
        <v>44835</v>
      </c>
      <c r="C37" s="23"/>
      <c r="D37" s="188"/>
      <c r="E37" s="100"/>
      <c r="F37" s="49" t="e">
        <f t="shared" si="9"/>
        <v>#DIV/0!</v>
      </c>
      <c r="G37" s="43"/>
      <c r="H37" s="61">
        <v>44835</v>
      </c>
      <c r="I37" s="23"/>
      <c r="J37" s="46"/>
      <c r="K37" s="44"/>
      <c r="L37" s="53" t="e">
        <f t="shared" si="10"/>
        <v>#DIV/0!</v>
      </c>
      <c r="M37" s="219"/>
      <c r="N37" s="61">
        <v>44835</v>
      </c>
      <c r="O37" s="23"/>
      <c r="P37" s="44"/>
      <c r="Q37" s="135"/>
      <c r="R37" s="53" t="e">
        <f t="shared" si="11"/>
        <v>#DIV/0!</v>
      </c>
      <c r="S37" s="219"/>
      <c r="T37" s="61">
        <v>44835</v>
      </c>
      <c r="U37" s="23"/>
      <c r="V37" s="57"/>
      <c r="W37" s="58"/>
      <c r="X37" s="53" t="e">
        <f t="shared" si="12"/>
        <v>#DIV/0!</v>
      </c>
      <c r="Z37" s="43"/>
      <c r="AF37" s="43"/>
    </row>
    <row r="38" spans="2:32" ht="15.75" thickBot="1" x14ac:dyDescent="0.3">
      <c r="B38" s="61">
        <v>44866</v>
      </c>
      <c r="C38" s="23"/>
      <c r="D38" s="188"/>
      <c r="E38" s="100"/>
      <c r="F38" s="49" t="e">
        <f t="shared" si="9"/>
        <v>#DIV/0!</v>
      </c>
      <c r="G38" s="43"/>
      <c r="H38" s="61">
        <v>44866</v>
      </c>
      <c r="I38" s="23"/>
      <c r="J38" s="46"/>
      <c r="K38" s="44"/>
      <c r="L38" s="53" t="e">
        <f t="shared" si="10"/>
        <v>#DIV/0!</v>
      </c>
      <c r="M38" s="219"/>
      <c r="N38" s="61">
        <v>44866</v>
      </c>
      <c r="O38" s="23"/>
      <c r="P38" s="44"/>
      <c r="Q38" s="135"/>
      <c r="R38" s="53" t="e">
        <f t="shared" si="11"/>
        <v>#DIV/0!</v>
      </c>
      <c r="S38" s="219"/>
      <c r="T38" s="61">
        <v>44866</v>
      </c>
      <c r="U38" s="23"/>
      <c r="V38" s="57"/>
      <c r="W38" s="58"/>
      <c r="X38" s="53" t="e">
        <f t="shared" si="12"/>
        <v>#DIV/0!</v>
      </c>
      <c r="Z38" s="43"/>
      <c r="AF38" s="43"/>
    </row>
    <row r="39" spans="2:32" ht="15.75" thickBot="1" x14ac:dyDescent="0.3">
      <c r="B39" s="204">
        <v>44896</v>
      </c>
      <c r="C39" s="205"/>
      <c r="D39" s="210"/>
      <c r="E39" s="211"/>
      <c r="F39" s="200" t="e">
        <f t="shared" si="9"/>
        <v>#DIV/0!</v>
      </c>
      <c r="G39" s="43"/>
      <c r="H39" s="61">
        <v>44896</v>
      </c>
      <c r="I39" s="23"/>
      <c r="J39" s="46"/>
      <c r="K39" s="44"/>
      <c r="L39" s="53" t="e">
        <f t="shared" si="10"/>
        <v>#DIV/0!</v>
      </c>
      <c r="M39" s="219"/>
      <c r="N39" s="61">
        <v>44896</v>
      </c>
      <c r="O39" s="23"/>
      <c r="P39" s="44"/>
      <c r="Q39" s="135"/>
      <c r="R39" s="53" t="e">
        <f t="shared" si="11"/>
        <v>#DIV/0!</v>
      </c>
      <c r="S39" s="219"/>
      <c r="T39" s="204">
        <v>44896</v>
      </c>
      <c r="U39" s="205"/>
      <c r="V39" s="124"/>
      <c r="W39" s="206"/>
      <c r="X39" s="207" t="e">
        <f t="shared" si="12"/>
        <v>#DIV/0!</v>
      </c>
      <c r="Z39" s="43"/>
      <c r="AF39" s="43"/>
    </row>
    <row r="40" spans="2:32" ht="15.75" thickBot="1" x14ac:dyDescent="0.3">
      <c r="B40" s="41" t="s">
        <v>18</v>
      </c>
      <c r="C40" s="42">
        <f>AVERAGE(C28:C39)</f>
        <v>4</v>
      </c>
      <c r="D40" s="31">
        <f>AVERAGE(D28:D39)</f>
        <v>28.333333333333332</v>
      </c>
      <c r="E40" s="31">
        <f>AVERAGE(E28:E39)</f>
        <v>114.80000000000003</v>
      </c>
      <c r="F40" s="32" t="e">
        <f>AVERAGE(F28:F39)</f>
        <v>#DIV/0!</v>
      </c>
      <c r="G40" s="40"/>
      <c r="H40" s="41" t="s">
        <v>18</v>
      </c>
      <c r="I40" s="101">
        <f>AVERAGE(I28:I39)</f>
        <v>5</v>
      </c>
      <c r="J40" s="102">
        <f>AVERAGE(J28:J39)</f>
        <v>55.222222222222221</v>
      </c>
      <c r="K40" s="119">
        <f>AVERAGE(K28:K39)</f>
        <v>181.71111111111114</v>
      </c>
      <c r="L40" s="203" t="e">
        <f>AVERAGE(L28:L39)</f>
        <v>#DIV/0!</v>
      </c>
      <c r="M40" s="224"/>
      <c r="N40" s="41" t="s">
        <v>18</v>
      </c>
      <c r="O40" s="42">
        <f>AVERAGE(O28:O39)</f>
        <v>5</v>
      </c>
      <c r="P40" s="31">
        <f>AVERAGE(P28:P39)</f>
        <v>13</v>
      </c>
      <c r="Q40" s="39">
        <f>AVERAGE(Q28:Q39)</f>
        <v>82.899999999999991</v>
      </c>
      <c r="R40" s="32" t="e">
        <f>AVERAGE(R28:R39)</f>
        <v>#DIV/0!</v>
      </c>
      <c r="S40" s="224"/>
      <c r="T40" s="41" t="s">
        <v>18</v>
      </c>
      <c r="U40" s="228">
        <f>AVERAGE(U28:U39)</f>
        <v>6</v>
      </c>
      <c r="V40" s="31">
        <f>AVERAGE(V28:V39)</f>
        <v>6.7777777777777777</v>
      </c>
      <c r="W40" s="39">
        <f>AVERAGE(W28:W39)</f>
        <v>50.777777777777793</v>
      </c>
      <c r="X40" s="32" t="e">
        <f>AVERAGE(X28:X39)</f>
        <v>#DIV/0!</v>
      </c>
      <c r="Y40" s="227"/>
      <c r="Z40" s="40"/>
      <c r="AF40" s="43"/>
    </row>
    <row r="41" spans="2:32" x14ac:dyDescent="0.25">
      <c r="B41" s="232" t="s">
        <v>46</v>
      </c>
      <c r="C41" s="195"/>
      <c r="D41" s="195"/>
      <c r="E41" s="195"/>
      <c r="F41" s="43"/>
      <c r="G41" s="43"/>
      <c r="H41" s="232" t="s">
        <v>76</v>
      </c>
      <c r="I41" s="43"/>
      <c r="J41" s="43"/>
      <c r="K41" s="43"/>
      <c r="L41" s="43"/>
      <c r="M41" s="225"/>
      <c r="N41" s="43"/>
      <c r="O41" s="43"/>
      <c r="P41" s="43"/>
      <c r="Q41" s="43"/>
      <c r="R41" s="43"/>
      <c r="S41" s="225"/>
      <c r="T41" s="43"/>
      <c r="U41" s="43"/>
      <c r="V41" s="337"/>
      <c r="W41" s="337"/>
      <c r="X41" s="337"/>
      <c r="Y41" s="338"/>
      <c r="Z41" s="43"/>
      <c r="AA41" s="43"/>
      <c r="AB41" s="43"/>
      <c r="AC41" s="43"/>
      <c r="AD41" s="43"/>
      <c r="AE41" s="43"/>
      <c r="AF41" s="43"/>
    </row>
    <row r="42" spans="2:32" ht="15.75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225"/>
      <c r="N42" s="43"/>
      <c r="O42" s="43"/>
      <c r="P42" s="43"/>
      <c r="Q42" s="43"/>
      <c r="R42" s="43"/>
      <c r="S42" s="225"/>
      <c r="T42" s="43"/>
      <c r="U42" s="43"/>
      <c r="V42" s="43"/>
      <c r="W42" s="43"/>
      <c r="X42" s="339"/>
      <c r="Y42" s="339"/>
      <c r="Z42" s="339"/>
      <c r="AA42" s="339"/>
      <c r="AB42" s="43"/>
      <c r="AC42" s="43"/>
      <c r="AD42" s="43"/>
      <c r="AE42" s="43"/>
      <c r="AF42" s="43"/>
    </row>
    <row r="43" spans="2:32" ht="15.75" x14ac:dyDescent="0.25">
      <c r="B43" s="341" t="s">
        <v>68</v>
      </c>
      <c r="C43" s="342"/>
      <c r="D43" s="342"/>
      <c r="E43" s="342"/>
      <c r="F43" s="343"/>
      <c r="G43" s="43"/>
      <c r="H43" s="341" t="s">
        <v>68</v>
      </c>
      <c r="I43" s="342"/>
      <c r="J43" s="342"/>
      <c r="K43" s="342"/>
      <c r="L43" s="343"/>
      <c r="M43" s="215"/>
      <c r="N43" s="341" t="s">
        <v>68</v>
      </c>
      <c r="O43" s="342"/>
      <c r="P43" s="342"/>
      <c r="Q43" s="342"/>
      <c r="R43" s="343"/>
      <c r="S43" s="215"/>
      <c r="T43" s="341" t="s">
        <v>68</v>
      </c>
      <c r="U43" s="342"/>
      <c r="V43" s="342"/>
      <c r="W43" s="342"/>
      <c r="X43" s="343"/>
      <c r="Z43" s="43"/>
      <c r="AF43" s="43"/>
    </row>
    <row r="44" spans="2:32" x14ac:dyDescent="0.25">
      <c r="B44" s="322" t="s">
        <v>27</v>
      </c>
      <c r="C44" s="322"/>
      <c r="D44" s="322"/>
      <c r="E44" s="322"/>
      <c r="F44" s="322"/>
      <c r="G44" s="43"/>
      <c r="H44" s="322" t="s">
        <v>28</v>
      </c>
      <c r="I44" s="322"/>
      <c r="J44" s="322"/>
      <c r="K44" s="322"/>
      <c r="L44" s="322"/>
      <c r="M44" s="221"/>
      <c r="N44" s="322" t="s">
        <v>32</v>
      </c>
      <c r="O44" s="322"/>
      <c r="P44" s="322"/>
      <c r="Q44" s="322"/>
      <c r="R44" s="322"/>
      <c r="S44" s="221"/>
      <c r="T44" s="322" t="s">
        <v>35</v>
      </c>
      <c r="U44" s="322"/>
      <c r="V44" s="322"/>
      <c r="W44" s="322"/>
      <c r="X44" s="322"/>
      <c r="Z44" s="43"/>
      <c r="AF44" s="43"/>
    </row>
    <row r="45" spans="2:32" ht="15.75" thickBot="1" x14ac:dyDescent="0.3">
      <c r="B45" s="27"/>
      <c r="C45" s="27"/>
      <c r="D45" s="27"/>
      <c r="E45" s="189"/>
      <c r="F45" s="189"/>
      <c r="G45" s="43"/>
      <c r="H45" s="27"/>
      <c r="I45" s="27"/>
      <c r="J45" s="27"/>
      <c r="K45" s="189"/>
      <c r="L45" s="189"/>
      <c r="M45" s="222"/>
      <c r="N45" s="27"/>
      <c r="O45" s="27"/>
      <c r="P45" s="27"/>
      <c r="Q45" s="27"/>
      <c r="R45" s="189"/>
      <c r="S45" s="222"/>
      <c r="T45" s="27"/>
      <c r="U45" s="27"/>
      <c r="V45" s="27"/>
      <c r="W45" s="27"/>
      <c r="X45" s="189"/>
      <c r="Z45" s="43"/>
      <c r="AF45" s="43"/>
    </row>
    <row r="46" spans="2:32" ht="15" customHeight="1" x14ac:dyDescent="0.25">
      <c r="B46" s="348" t="s">
        <v>1</v>
      </c>
      <c r="C46" s="344" t="s">
        <v>2</v>
      </c>
      <c r="D46" s="344" t="s">
        <v>49</v>
      </c>
      <c r="E46" s="344" t="s">
        <v>44</v>
      </c>
      <c r="F46" s="346" t="s">
        <v>50</v>
      </c>
      <c r="G46" s="43"/>
      <c r="H46" s="348" t="s">
        <v>1</v>
      </c>
      <c r="I46" s="344" t="s">
        <v>2</v>
      </c>
      <c r="J46" s="344" t="s">
        <v>49</v>
      </c>
      <c r="K46" s="344" t="s">
        <v>44</v>
      </c>
      <c r="L46" s="346" t="s">
        <v>50</v>
      </c>
      <c r="M46" s="223"/>
      <c r="N46" s="348" t="s">
        <v>1</v>
      </c>
      <c r="O46" s="344" t="s">
        <v>2</v>
      </c>
      <c r="P46" s="344" t="s">
        <v>49</v>
      </c>
      <c r="Q46" s="344" t="s">
        <v>44</v>
      </c>
      <c r="R46" s="346" t="s">
        <v>50</v>
      </c>
      <c r="S46" s="223"/>
      <c r="T46" s="348" t="s">
        <v>1</v>
      </c>
      <c r="U46" s="344" t="s">
        <v>2</v>
      </c>
      <c r="V46" s="344" t="s">
        <v>49</v>
      </c>
      <c r="W46" s="344" t="s">
        <v>44</v>
      </c>
      <c r="X46" s="346" t="s">
        <v>50</v>
      </c>
      <c r="Z46" s="43"/>
      <c r="AF46" s="43"/>
    </row>
    <row r="47" spans="2:32" ht="73.5" customHeight="1" thickBot="1" x14ac:dyDescent="0.3">
      <c r="B47" s="349"/>
      <c r="C47" s="345"/>
      <c r="D47" s="345"/>
      <c r="E47" s="345"/>
      <c r="F47" s="347"/>
      <c r="G47" s="43"/>
      <c r="H47" s="349"/>
      <c r="I47" s="345"/>
      <c r="J47" s="345"/>
      <c r="K47" s="345"/>
      <c r="L47" s="347"/>
      <c r="M47" s="223"/>
      <c r="N47" s="349"/>
      <c r="O47" s="345"/>
      <c r="P47" s="345"/>
      <c r="Q47" s="345"/>
      <c r="R47" s="347"/>
      <c r="S47" s="223"/>
      <c r="T47" s="349"/>
      <c r="U47" s="345"/>
      <c r="V47" s="345"/>
      <c r="W47" s="345"/>
      <c r="X47" s="347"/>
      <c r="Z47" s="43"/>
      <c r="AF47" s="43"/>
    </row>
    <row r="48" spans="2:32" ht="15.75" thickBot="1" x14ac:dyDescent="0.3">
      <c r="B48" s="61">
        <v>44562</v>
      </c>
      <c r="C48" s="60">
        <v>4</v>
      </c>
      <c r="D48" s="30">
        <v>17</v>
      </c>
      <c r="E48" s="100">
        <v>33</v>
      </c>
      <c r="F48" s="49">
        <f>+E48/C48</f>
        <v>8.25</v>
      </c>
      <c r="G48" s="43"/>
      <c r="H48" s="61">
        <v>44562</v>
      </c>
      <c r="I48" s="108">
        <v>2</v>
      </c>
      <c r="J48" s="134">
        <v>4</v>
      </c>
      <c r="K48" s="135">
        <v>12.34</v>
      </c>
      <c r="L48" s="53">
        <f t="shared" ref="L48:L59" si="17">+K48/I48</f>
        <v>6.17</v>
      </c>
      <c r="M48" s="219"/>
      <c r="N48" s="61">
        <v>44562</v>
      </c>
      <c r="O48" s="108">
        <v>5</v>
      </c>
      <c r="P48" s="134">
        <v>30</v>
      </c>
      <c r="Q48" s="134">
        <v>255.8</v>
      </c>
      <c r="R48" s="53">
        <f t="shared" ref="R48:R59" si="18">+Q48/O48</f>
        <v>51.160000000000004</v>
      </c>
      <c r="S48" s="219"/>
      <c r="T48" s="61">
        <v>44562</v>
      </c>
      <c r="U48" s="60">
        <v>3</v>
      </c>
      <c r="V48" s="115">
        <v>6</v>
      </c>
      <c r="W48" s="36">
        <v>21.5</v>
      </c>
      <c r="X48" s="49" t="e">
        <f>+#REF!/U48</f>
        <v>#REF!</v>
      </c>
      <c r="Z48" s="43"/>
      <c r="AF48" s="43"/>
    </row>
    <row r="49" spans="2:32" ht="15.75" thickBot="1" x14ac:dyDescent="0.3">
      <c r="B49" s="61">
        <v>44593</v>
      </c>
      <c r="C49" s="23">
        <v>4</v>
      </c>
      <c r="D49" s="30">
        <v>17</v>
      </c>
      <c r="E49" s="100">
        <v>33</v>
      </c>
      <c r="F49" s="49">
        <f t="shared" ref="F49:F59" si="19">+E49/C49</f>
        <v>8.25</v>
      </c>
      <c r="G49" s="43"/>
      <c r="H49" s="61">
        <v>44593</v>
      </c>
      <c r="I49" s="22">
        <v>2</v>
      </c>
      <c r="J49" s="44">
        <v>5</v>
      </c>
      <c r="K49" s="135">
        <v>14.9</v>
      </c>
      <c r="L49" s="53">
        <f t="shared" si="17"/>
        <v>7.45</v>
      </c>
      <c r="M49" s="219"/>
      <c r="N49" s="61">
        <v>44593</v>
      </c>
      <c r="O49" s="22">
        <v>5</v>
      </c>
      <c r="P49" s="134">
        <v>30</v>
      </c>
      <c r="Q49" s="134">
        <v>255.8</v>
      </c>
      <c r="R49" s="53">
        <f t="shared" si="18"/>
        <v>51.160000000000004</v>
      </c>
      <c r="S49" s="219"/>
      <c r="T49" s="61">
        <v>44593</v>
      </c>
      <c r="U49" s="60">
        <v>3</v>
      </c>
      <c r="V49" s="217">
        <v>4</v>
      </c>
      <c r="W49" s="30">
        <v>17</v>
      </c>
      <c r="X49" s="49" t="e">
        <f>+#REF!/U49</f>
        <v>#REF!</v>
      </c>
      <c r="Z49" s="43"/>
      <c r="AF49" s="43"/>
    </row>
    <row r="50" spans="2:32" ht="15.75" thickBot="1" x14ac:dyDescent="0.3">
      <c r="B50" s="61">
        <v>44621</v>
      </c>
      <c r="C50" s="23">
        <v>4</v>
      </c>
      <c r="D50" s="30">
        <v>17</v>
      </c>
      <c r="E50" s="100">
        <v>33</v>
      </c>
      <c r="F50" s="49">
        <f t="shared" si="19"/>
        <v>8.25</v>
      </c>
      <c r="G50" s="43"/>
      <c r="H50" s="61">
        <v>44621</v>
      </c>
      <c r="I50" s="22">
        <v>2</v>
      </c>
      <c r="J50" s="44">
        <v>4</v>
      </c>
      <c r="K50" s="135">
        <v>12.2</v>
      </c>
      <c r="L50" s="53">
        <f t="shared" si="17"/>
        <v>6.1</v>
      </c>
      <c r="M50" s="219"/>
      <c r="N50" s="61">
        <v>44621</v>
      </c>
      <c r="O50" s="22">
        <v>5</v>
      </c>
      <c r="P50" s="134">
        <v>30</v>
      </c>
      <c r="Q50" s="134">
        <v>255.8</v>
      </c>
      <c r="R50" s="53">
        <f t="shared" si="18"/>
        <v>51.160000000000004</v>
      </c>
      <c r="S50" s="219"/>
      <c r="T50" s="61">
        <v>44621</v>
      </c>
      <c r="U50" s="60">
        <v>3</v>
      </c>
      <c r="V50" s="217">
        <v>5</v>
      </c>
      <c r="W50" s="30">
        <v>19.25</v>
      </c>
      <c r="X50" s="49" t="e">
        <f>+#REF!/U50</f>
        <v>#REF!</v>
      </c>
      <c r="Z50" s="43"/>
      <c r="AF50" s="43"/>
    </row>
    <row r="51" spans="2:32" ht="15.75" thickBot="1" x14ac:dyDescent="0.3">
      <c r="B51" s="61">
        <v>44652</v>
      </c>
      <c r="C51" s="23">
        <v>4</v>
      </c>
      <c r="D51" s="30">
        <v>17</v>
      </c>
      <c r="E51" s="100">
        <v>33</v>
      </c>
      <c r="F51" s="49">
        <f t="shared" si="19"/>
        <v>8.25</v>
      </c>
      <c r="G51" s="43"/>
      <c r="H51" s="61">
        <v>44652</v>
      </c>
      <c r="I51" s="23">
        <v>2</v>
      </c>
      <c r="J51" s="44">
        <v>3</v>
      </c>
      <c r="K51" s="135">
        <v>9.6</v>
      </c>
      <c r="L51" s="53">
        <f t="shared" si="17"/>
        <v>4.8</v>
      </c>
      <c r="M51" s="219"/>
      <c r="N51" s="61">
        <v>44652</v>
      </c>
      <c r="O51" s="22">
        <v>5</v>
      </c>
      <c r="P51" s="134">
        <v>30</v>
      </c>
      <c r="Q51" s="134">
        <v>255.6</v>
      </c>
      <c r="R51" s="53">
        <f t="shared" si="18"/>
        <v>51.12</v>
      </c>
      <c r="S51" s="219"/>
      <c r="T51" s="61">
        <v>44652</v>
      </c>
      <c r="U51" s="23">
        <v>3</v>
      </c>
      <c r="V51" s="30">
        <v>42</v>
      </c>
      <c r="W51" s="30">
        <v>153.1</v>
      </c>
      <c r="X51" s="49">
        <f t="shared" ref="X51:X59" si="20">+W51/U51</f>
        <v>51.033333333333331</v>
      </c>
      <c r="Z51" s="43"/>
      <c r="AF51" s="43"/>
    </row>
    <row r="52" spans="2:32" ht="15.75" thickBot="1" x14ac:dyDescent="0.3">
      <c r="B52" s="61">
        <v>44682</v>
      </c>
      <c r="C52" s="23">
        <v>4</v>
      </c>
      <c r="D52" s="30">
        <v>17</v>
      </c>
      <c r="E52" s="100">
        <v>33</v>
      </c>
      <c r="F52" s="49">
        <f t="shared" si="19"/>
        <v>8.25</v>
      </c>
      <c r="G52" s="43"/>
      <c r="H52" s="61">
        <v>44682</v>
      </c>
      <c r="I52" s="23">
        <v>2</v>
      </c>
      <c r="J52" s="44">
        <v>3</v>
      </c>
      <c r="K52" s="135">
        <v>10</v>
      </c>
      <c r="L52" s="53">
        <f t="shared" si="17"/>
        <v>5</v>
      </c>
      <c r="M52" s="219"/>
      <c r="N52" s="61">
        <v>44682</v>
      </c>
      <c r="O52" s="23">
        <v>5</v>
      </c>
      <c r="P52" s="44">
        <v>30</v>
      </c>
      <c r="Q52" s="44">
        <v>131.4</v>
      </c>
      <c r="R52" s="53">
        <f t="shared" si="18"/>
        <v>26.28</v>
      </c>
      <c r="S52" s="219"/>
      <c r="T52" s="61">
        <v>44682</v>
      </c>
      <c r="U52" s="23">
        <v>3</v>
      </c>
      <c r="V52" s="30">
        <v>25</v>
      </c>
      <c r="W52" s="30">
        <v>84.5</v>
      </c>
      <c r="X52" s="49">
        <f t="shared" si="20"/>
        <v>28.166666666666668</v>
      </c>
      <c r="Z52" s="43"/>
      <c r="AF52" s="43"/>
    </row>
    <row r="53" spans="2:32" ht="15.75" thickBot="1" x14ac:dyDescent="0.3">
      <c r="B53" s="61">
        <v>44713</v>
      </c>
      <c r="C53" s="23">
        <v>4</v>
      </c>
      <c r="D53" s="30">
        <v>17</v>
      </c>
      <c r="E53" s="100">
        <v>33</v>
      </c>
      <c r="F53" s="49">
        <f t="shared" si="19"/>
        <v>8.25</v>
      </c>
      <c r="G53" s="43"/>
      <c r="H53" s="61">
        <v>44713</v>
      </c>
      <c r="I53" s="23">
        <v>2</v>
      </c>
      <c r="J53" s="44">
        <v>3</v>
      </c>
      <c r="K53" s="135">
        <v>10</v>
      </c>
      <c r="L53" s="53">
        <f t="shared" si="17"/>
        <v>5</v>
      </c>
      <c r="M53" s="219"/>
      <c r="N53" s="61">
        <v>44713</v>
      </c>
      <c r="O53" s="23">
        <v>5</v>
      </c>
      <c r="P53" s="44">
        <v>30</v>
      </c>
      <c r="Q53" s="44">
        <v>131.4</v>
      </c>
      <c r="R53" s="53">
        <f t="shared" si="18"/>
        <v>26.28</v>
      </c>
      <c r="S53" s="219"/>
      <c r="T53" s="61">
        <v>44713</v>
      </c>
      <c r="U53" s="23">
        <v>3</v>
      </c>
      <c r="V53" s="30">
        <v>25</v>
      </c>
      <c r="W53" s="30">
        <v>84.5</v>
      </c>
      <c r="X53" s="49">
        <f t="shared" si="20"/>
        <v>28.166666666666668</v>
      </c>
      <c r="Z53" s="43"/>
      <c r="AF53" s="43"/>
    </row>
    <row r="54" spans="2:32" ht="15.75" thickBot="1" x14ac:dyDescent="0.3">
      <c r="B54" s="61">
        <v>44743</v>
      </c>
      <c r="C54" s="23">
        <v>4</v>
      </c>
      <c r="D54" s="30">
        <v>17</v>
      </c>
      <c r="E54" s="100">
        <v>33</v>
      </c>
      <c r="F54" s="49">
        <f t="shared" ref="F54:F56" si="21">+E54/C54</f>
        <v>8.25</v>
      </c>
      <c r="G54" s="43"/>
      <c r="H54" s="61">
        <v>44743</v>
      </c>
      <c r="I54" s="23">
        <v>2</v>
      </c>
      <c r="J54" s="44">
        <v>3</v>
      </c>
      <c r="K54" s="135">
        <v>10</v>
      </c>
      <c r="L54" s="53">
        <f t="shared" ref="L54:L56" si="22">+K54/I54</f>
        <v>5</v>
      </c>
      <c r="M54" s="219"/>
      <c r="N54" s="61">
        <v>44743</v>
      </c>
      <c r="O54" s="23">
        <v>5</v>
      </c>
      <c r="P54" s="44">
        <v>30</v>
      </c>
      <c r="Q54" s="44">
        <v>131.4</v>
      </c>
      <c r="R54" s="53">
        <f t="shared" ref="R54:R55" si="23">+Q54/O54</f>
        <v>26.28</v>
      </c>
      <c r="S54" s="219"/>
      <c r="T54" s="61">
        <v>44743</v>
      </c>
      <c r="U54" s="23">
        <v>3</v>
      </c>
      <c r="V54" s="30">
        <v>25</v>
      </c>
      <c r="W54" s="30">
        <v>84.5</v>
      </c>
      <c r="X54" s="49">
        <f t="shared" ref="X54:X56" si="24">+W54/U54</f>
        <v>28.166666666666668</v>
      </c>
      <c r="Z54" s="43"/>
      <c r="AF54" s="43"/>
    </row>
    <row r="55" spans="2:32" ht="15.75" thickBot="1" x14ac:dyDescent="0.3">
      <c r="B55" s="61">
        <v>44774</v>
      </c>
      <c r="C55" s="23">
        <v>4</v>
      </c>
      <c r="D55" s="30">
        <v>17</v>
      </c>
      <c r="E55" s="100">
        <v>33</v>
      </c>
      <c r="F55" s="49">
        <f t="shared" si="21"/>
        <v>8.25</v>
      </c>
      <c r="G55" s="43"/>
      <c r="H55" s="61">
        <v>44774</v>
      </c>
      <c r="I55" s="23">
        <v>2</v>
      </c>
      <c r="J55" s="44">
        <v>3</v>
      </c>
      <c r="K55" s="135">
        <v>10</v>
      </c>
      <c r="L55" s="53">
        <f t="shared" si="22"/>
        <v>5</v>
      </c>
      <c r="M55" s="219"/>
      <c r="N55" s="61">
        <v>44774</v>
      </c>
      <c r="O55" s="23">
        <v>5</v>
      </c>
      <c r="P55" s="44">
        <v>30</v>
      </c>
      <c r="Q55" s="44">
        <v>131.4</v>
      </c>
      <c r="R55" s="53">
        <f t="shared" si="23"/>
        <v>26.28</v>
      </c>
      <c r="S55" s="219"/>
      <c r="T55" s="61">
        <v>44774</v>
      </c>
      <c r="U55" s="23">
        <v>3</v>
      </c>
      <c r="V55" s="30">
        <v>25</v>
      </c>
      <c r="W55" s="30">
        <v>84.5</v>
      </c>
      <c r="X55" s="49">
        <f t="shared" si="24"/>
        <v>28.166666666666668</v>
      </c>
      <c r="Z55" s="43"/>
      <c r="AF55" s="43"/>
    </row>
    <row r="56" spans="2:32" ht="15.75" thickBot="1" x14ac:dyDescent="0.3">
      <c r="B56" s="61">
        <v>44805</v>
      </c>
      <c r="C56" s="23">
        <v>4</v>
      </c>
      <c r="D56" s="30">
        <v>17</v>
      </c>
      <c r="E56" s="100">
        <v>33</v>
      </c>
      <c r="F56" s="49">
        <f t="shared" si="21"/>
        <v>8.25</v>
      </c>
      <c r="G56" s="43"/>
      <c r="H56" s="61">
        <v>44805</v>
      </c>
      <c r="I56" s="23">
        <v>2</v>
      </c>
      <c r="J56" s="44">
        <v>3</v>
      </c>
      <c r="K56" s="135">
        <v>10</v>
      </c>
      <c r="L56" s="53">
        <f t="shared" si="22"/>
        <v>5</v>
      </c>
      <c r="M56" s="219"/>
      <c r="N56" s="61">
        <v>44805</v>
      </c>
      <c r="O56" s="23">
        <v>5</v>
      </c>
      <c r="P56" s="44">
        <v>30</v>
      </c>
      <c r="Q56" s="44">
        <v>131.4</v>
      </c>
      <c r="R56" s="53">
        <f t="shared" ref="R56" si="25">+Q56/O56</f>
        <v>26.28</v>
      </c>
      <c r="S56" s="219"/>
      <c r="T56" s="61">
        <v>44805</v>
      </c>
      <c r="U56" s="23">
        <v>3</v>
      </c>
      <c r="V56" s="30">
        <v>25</v>
      </c>
      <c r="W56" s="30">
        <v>84.5</v>
      </c>
      <c r="X56" s="49">
        <f t="shared" si="24"/>
        <v>28.166666666666668</v>
      </c>
      <c r="Z56" s="43"/>
      <c r="AF56" s="43"/>
    </row>
    <row r="57" spans="2:32" ht="15.75" thickBot="1" x14ac:dyDescent="0.3">
      <c r="B57" s="61">
        <v>44835</v>
      </c>
      <c r="C57" s="23"/>
      <c r="D57" s="30"/>
      <c r="E57" s="100"/>
      <c r="F57" s="49" t="e">
        <f t="shared" si="19"/>
        <v>#DIV/0!</v>
      </c>
      <c r="G57" s="43"/>
      <c r="H57" s="61">
        <v>44835</v>
      </c>
      <c r="I57" s="23"/>
      <c r="J57" s="44"/>
      <c r="K57" s="135"/>
      <c r="L57" s="53" t="e">
        <f t="shared" si="17"/>
        <v>#DIV/0!</v>
      </c>
      <c r="M57" s="219"/>
      <c r="N57" s="61">
        <v>44835</v>
      </c>
      <c r="O57" s="23"/>
      <c r="P57" s="44"/>
      <c r="Q57" s="44"/>
      <c r="R57" s="53" t="e">
        <f t="shared" si="18"/>
        <v>#DIV/0!</v>
      </c>
      <c r="S57" s="219"/>
      <c r="T57" s="61">
        <v>44835</v>
      </c>
      <c r="U57" s="23"/>
      <c r="V57" s="30"/>
      <c r="W57" s="30"/>
      <c r="X57" s="49" t="e">
        <f t="shared" si="20"/>
        <v>#DIV/0!</v>
      </c>
      <c r="Z57" s="43"/>
      <c r="AF57" s="43"/>
    </row>
    <row r="58" spans="2:32" ht="15.75" thickBot="1" x14ac:dyDescent="0.3">
      <c r="B58" s="61">
        <v>44866</v>
      </c>
      <c r="C58" s="23"/>
      <c r="D58" s="30"/>
      <c r="E58" s="100"/>
      <c r="F58" s="49" t="e">
        <f t="shared" si="19"/>
        <v>#DIV/0!</v>
      </c>
      <c r="G58" s="43"/>
      <c r="H58" s="61">
        <v>44866</v>
      </c>
      <c r="I58" s="23"/>
      <c r="J58" s="44"/>
      <c r="K58" s="135"/>
      <c r="L58" s="53" t="e">
        <f t="shared" si="17"/>
        <v>#DIV/0!</v>
      </c>
      <c r="M58" s="219"/>
      <c r="N58" s="61">
        <v>44866</v>
      </c>
      <c r="O58" s="23"/>
      <c r="P58" s="44"/>
      <c r="Q58" s="44"/>
      <c r="R58" s="53" t="e">
        <f t="shared" si="18"/>
        <v>#DIV/0!</v>
      </c>
      <c r="S58" s="219"/>
      <c r="T58" s="61">
        <v>44866</v>
      </c>
      <c r="U58" s="23"/>
      <c r="V58" s="30"/>
      <c r="W58" s="30"/>
      <c r="X58" s="49" t="e">
        <f t="shared" si="20"/>
        <v>#DIV/0!</v>
      </c>
      <c r="Z58" s="43"/>
      <c r="AF58" s="43"/>
    </row>
    <row r="59" spans="2:32" ht="15.75" thickBot="1" x14ac:dyDescent="0.3">
      <c r="B59" s="204">
        <v>44896</v>
      </c>
      <c r="C59" s="205"/>
      <c r="D59" s="45"/>
      <c r="E59" s="211"/>
      <c r="F59" s="200" t="e">
        <f t="shared" si="19"/>
        <v>#DIV/0!</v>
      </c>
      <c r="G59" s="43"/>
      <c r="H59" s="61">
        <v>44896</v>
      </c>
      <c r="I59" s="23"/>
      <c r="J59" s="44"/>
      <c r="K59" s="135"/>
      <c r="L59" s="53" t="e">
        <f t="shared" si="17"/>
        <v>#DIV/0!</v>
      </c>
      <c r="M59" s="219"/>
      <c r="N59" s="61">
        <v>44896</v>
      </c>
      <c r="O59" s="23"/>
      <c r="P59" s="44"/>
      <c r="Q59" s="44"/>
      <c r="R59" s="53" t="e">
        <f t="shared" si="18"/>
        <v>#DIV/0!</v>
      </c>
      <c r="S59" s="219"/>
      <c r="T59" s="204">
        <v>44896</v>
      </c>
      <c r="U59" s="205"/>
      <c r="V59" s="45"/>
      <c r="W59" s="45"/>
      <c r="X59" s="200" t="e">
        <f t="shared" si="20"/>
        <v>#DIV/0!</v>
      </c>
      <c r="Z59" s="43"/>
      <c r="AF59" s="43"/>
    </row>
    <row r="60" spans="2:32" ht="15.75" thickBot="1" x14ac:dyDescent="0.3">
      <c r="B60" s="41" t="s">
        <v>18</v>
      </c>
      <c r="C60" s="42">
        <f>AVERAGE(C48:C59)</f>
        <v>4</v>
      </c>
      <c r="D60" s="31">
        <f>AVERAGE(D48:D59)</f>
        <v>17</v>
      </c>
      <c r="E60" s="31">
        <f>AVERAGE(E48:E59)</f>
        <v>33</v>
      </c>
      <c r="F60" s="32" t="e">
        <f>AVERAGE(F48:F59)</f>
        <v>#DIV/0!</v>
      </c>
      <c r="G60" s="40"/>
      <c r="H60" s="41" t="s">
        <v>18</v>
      </c>
      <c r="I60" s="42">
        <f>AVERAGE(I48:I59)</f>
        <v>2</v>
      </c>
      <c r="J60" s="31">
        <f>AVERAGE(J48:J59)</f>
        <v>3.4444444444444446</v>
      </c>
      <c r="K60" s="39">
        <f>AVERAGE(K48:K59)</f>
        <v>11.004444444444443</v>
      </c>
      <c r="L60" s="41" t="e">
        <f>AVERAGE(L48:L59)</f>
        <v>#DIV/0!</v>
      </c>
      <c r="M60" s="224"/>
      <c r="N60" s="99" t="s">
        <v>18</v>
      </c>
      <c r="O60" s="42">
        <f>AVERAGE(O48:O59)</f>
        <v>5</v>
      </c>
      <c r="P60" s="31">
        <f>AVERAGE(P48:P59)</f>
        <v>30</v>
      </c>
      <c r="Q60" s="31">
        <f>AVERAGE(Q48:Q59)</f>
        <v>186.66666666666671</v>
      </c>
      <c r="R60" s="32" t="e">
        <f>AVERAGE(R48:R59)</f>
        <v>#DIV/0!</v>
      </c>
      <c r="S60" s="224"/>
      <c r="T60" s="99" t="s">
        <v>18</v>
      </c>
      <c r="U60" s="42">
        <f>AVERAGE(U48:U59)</f>
        <v>3</v>
      </c>
      <c r="V60" s="31">
        <f>AVERAGE(V48:V59)</f>
        <v>20.222222222222221</v>
      </c>
      <c r="W60" s="31">
        <f>AVERAGE(W48:W59)</f>
        <v>70.37222222222222</v>
      </c>
      <c r="X60" s="32" t="e">
        <f>AVERAGE(X48:X59)</f>
        <v>#REF!</v>
      </c>
      <c r="Z60" s="40"/>
      <c r="AF60" s="43"/>
    </row>
    <row r="61" spans="2:32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225"/>
      <c r="N61" s="43"/>
      <c r="O61" s="43"/>
      <c r="P61" s="43"/>
      <c r="Q61" s="43"/>
      <c r="R61" s="43"/>
      <c r="S61" s="225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2:32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225"/>
      <c r="N62" s="43"/>
      <c r="O62" s="43"/>
      <c r="P62" s="43"/>
      <c r="Q62" s="43"/>
      <c r="R62" s="43"/>
      <c r="S62" s="225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2:32" ht="15.75" x14ac:dyDescent="0.25">
      <c r="B63" s="341" t="s">
        <v>68</v>
      </c>
      <c r="C63" s="342"/>
      <c r="D63" s="342"/>
      <c r="E63" s="342"/>
      <c r="F63" s="343"/>
      <c r="G63" s="43"/>
      <c r="H63" s="341" t="s">
        <v>68</v>
      </c>
      <c r="I63" s="342"/>
      <c r="J63" s="342"/>
      <c r="K63" s="342"/>
      <c r="L63" s="343"/>
      <c r="M63" s="215"/>
      <c r="N63" s="341" t="s">
        <v>68</v>
      </c>
      <c r="O63" s="342"/>
      <c r="P63" s="342"/>
      <c r="Q63" s="342"/>
      <c r="R63" s="343"/>
      <c r="S63" s="215"/>
      <c r="T63" s="341" t="s">
        <v>68</v>
      </c>
      <c r="U63" s="342"/>
      <c r="V63" s="342"/>
      <c r="W63" s="342"/>
      <c r="X63" s="343"/>
      <c r="Z63" s="43"/>
      <c r="AF63" s="43"/>
    </row>
    <row r="64" spans="2:32" x14ac:dyDescent="0.25">
      <c r="B64" s="322" t="s">
        <v>38</v>
      </c>
      <c r="C64" s="322"/>
      <c r="D64" s="322"/>
      <c r="E64" s="322"/>
      <c r="F64" s="322"/>
      <c r="G64" s="43"/>
      <c r="H64" s="322" t="s">
        <v>39</v>
      </c>
      <c r="I64" s="322"/>
      <c r="J64" s="322"/>
      <c r="K64" s="322"/>
      <c r="L64" s="322"/>
      <c r="M64" s="221"/>
      <c r="N64" s="322" t="s">
        <v>40</v>
      </c>
      <c r="O64" s="322"/>
      <c r="P64" s="322"/>
      <c r="Q64" s="322"/>
      <c r="R64" s="322"/>
      <c r="S64" s="221"/>
      <c r="T64" s="322" t="s">
        <v>36</v>
      </c>
      <c r="U64" s="322"/>
      <c r="V64" s="322"/>
      <c r="W64" s="322"/>
      <c r="X64" s="322"/>
      <c r="Z64" s="43"/>
      <c r="AF64" s="43"/>
    </row>
    <row r="65" spans="2:32" ht="15.75" thickBot="1" x14ac:dyDescent="0.3">
      <c r="B65" s="27"/>
      <c r="C65" s="27"/>
      <c r="D65" s="27"/>
      <c r="E65" s="27"/>
      <c r="F65" s="189"/>
      <c r="G65" s="43"/>
      <c r="H65" s="27"/>
      <c r="I65" s="27"/>
      <c r="J65" s="27"/>
      <c r="K65" s="27"/>
      <c r="L65" s="189"/>
      <c r="M65" s="222"/>
      <c r="N65" s="27"/>
      <c r="O65" s="27"/>
      <c r="P65" s="27"/>
      <c r="Q65" s="27"/>
      <c r="R65" s="189"/>
      <c r="S65" s="222"/>
      <c r="T65" s="27"/>
      <c r="U65" s="27"/>
      <c r="V65" s="27"/>
      <c r="W65" s="189"/>
      <c r="X65" s="189"/>
      <c r="Z65" s="43"/>
      <c r="AF65" s="43"/>
    </row>
    <row r="66" spans="2:32" ht="15" customHeight="1" x14ac:dyDescent="0.25">
      <c r="B66" s="348" t="s">
        <v>1</v>
      </c>
      <c r="C66" s="344" t="s">
        <v>2</v>
      </c>
      <c r="D66" s="344" t="s">
        <v>49</v>
      </c>
      <c r="E66" s="344" t="s">
        <v>44</v>
      </c>
      <c r="F66" s="346" t="s">
        <v>50</v>
      </c>
      <c r="G66" s="43"/>
      <c r="H66" s="348" t="s">
        <v>1</v>
      </c>
      <c r="I66" s="344" t="s">
        <v>2</v>
      </c>
      <c r="J66" s="344" t="s">
        <v>49</v>
      </c>
      <c r="K66" s="344" t="s">
        <v>44</v>
      </c>
      <c r="L66" s="346" t="s">
        <v>50</v>
      </c>
      <c r="M66" s="223"/>
      <c r="N66" s="348" t="s">
        <v>1</v>
      </c>
      <c r="O66" s="344" t="s">
        <v>2</v>
      </c>
      <c r="P66" s="344" t="s">
        <v>49</v>
      </c>
      <c r="Q66" s="344" t="s">
        <v>44</v>
      </c>
      <c r="R66" s="346" t="s">
        <v>50</v>
      </c>
      <c r="S66" s="223"/>
      <c r="T66" s="348" t="s">
        <v>1</v>
      </c>
      <c r="U66" s="344" t="s">
        <v>2</v>
      </c>
      <c r="V66" s="344" t="s">
        <v>49</v>
      </c>
      <c r="W66" s="344" t="s">
        <v>44</v>
      </c>
      <c r="X66" s="346" t="s">
        <v>50</v>
      </c>
      <c r="Z66" s="43"/>
      <c r="AF66" s="43"/>
    </row>
    <row r="67" spans="2:32" ht="68.25" customHeight="1" thickBot="1" x14ac:dyDescent="0.3">
      <c r="B67" s="349"/>
      <c r="C67" s="345"/>
      <c r="D67" s="345"/>
      <c r="E67" s="345"/>
      <c r="F67" s="347"/>
      <c r="G67" s="43"/>
      <c r="H67" s="349"/>
      <c r="I67" s="345"/>
      <c r="J67" s="345"/>
      <c r="K67" s="345"/>
      <c r="L67" s="347"/>
      <c r="M67" s="223"/>
      <c r="N67" s="349"/>
      <c r="O67" s="345"/>
      <c r="P67" s="345"/>
      <c r="Q67" s="345"/>
      <c r="R67" s="347"/>
      <c r="S67" s="223"/>
      <c r="T67" s="349"/>
      <c r="U67" s="345"/>
      <c r="V67" s="345"/>
      <c r="W67" s="345"/>
      <c r="X67" s="347"/>
      <c r="Z67" s="43"/>
      <c r="AF67" s="43"/>
    </row>
    <row r="68" spans="2:32" ht="15.75" thickBot="1" x14ac:dyDescent="0.3">
      <c r="B68" s="61">
        <v>44562</v>
      </c>
      <c r="C68" s="60">
        <v>6</v>
      </c>
      <c r="D68" s="36">
        <v>15</v>
      </c>
      <c r="E68" s="36">
        <v>96</v>
      </c>
      <c r="F68" s="49">
        <f>+E68/C68</f>
        <v>16</v>
      </c>
      <c r="G68" s="43"/>
      <c r="H68" s="61">
        <v>44562</v>
      </c>
      <c r="I68" s="60">
        <v>5</v>
      </c>
      <c r="J68" s="44">
        <v>7</v>
      </c>
      <c r="K68" s="135">
        <v>31.6</v>
      </c>
      <c r="L68" s="49">
        <f t="shared" ref="L68:L79" si="26">+K68/I68</f>
        <v>6.32</v>
      </c>
      <c r="M68" s="219"/>
      <c r="N68" s="229">
        <v>44562</v>
      </c>
      <c r="O68" s="108">
        <v>6</v>
      </c>
      <c r="P68" s="231"/>
      <c r="Q68" s="238"/>
      <c r="R68" s="53">
        <f t="shared" ref="R68:R70" si="27">+Q68/O68</f>
        <v>0</v>
      </c>
      <c r="S68" s="219"/>
      <c r="T68" s="61">
        <v>44562</v>
      </c>
      <c r="U68" s="60">
        <v>5</v>
      </c>
      <c r="V68" s="36"/>
      <c r="W68" s="135"/>
      <c r="X68" s="49">
        <f>+W68/U68</f>
        <v>0</v>
      </c>
      <c r="Z68" s="43"/>
      <c r="AF68" s="43"/>
    </row>
    <row r="69" spans="2:32" ht="15.75" thickBot="1" x14ac:dyDescent="0.3">
      <c r="B69" s="61">
        <v>44593</v>
      </c>
      <c r="C69" s="23">
        <v>6</v>
      </c>
      <c r="D69" s="30">
        <v>14</v>
      </c>
      <c r="E69" s="30">
        <v>89.9</v>
      </c>
      <c r="F69" s="49">
        <f t="shared" ref="F69:F79" si="28">+E69/C69</f>
        <v>14.983333333333334</v>
      </c>
      <c r="G69" s="43"/>
      <c r="H69" s="61">
        <v>44593</v>
      </c>
      <c r="I69" s="23">
        <v>5</v>
      </c>
      <c r="J69" s="44">
        <v>13</v>
      </c>
      <c r="K69" s="135">
        <v>72.08</v>
      </c>
      <c r="L69" s="49">
        <f t="shared" si="26"/>
        <v>14.416</v>
      </c>
      <c r="M69" s="219"/>
      <c r="N69" s="61">
        <v>44593</v>
      </c>
      <c r="O69" s="22">
        <v>6</v>
      </c>
      <c r="P69" s="217"/>
      <c r="R69" s="53">
        <f t="shared" si="27"/>
        <v>0</v>
      </c>
      <c r="S69" s="219"/>
      <c r="T69" s="61">
        <v>44593</v>
      </c>
      <c r="U69" s="23">
        <v>5</v>
      </c>
      <c r="V69" s="36"/>
      <c r="W69" s="100"/>
      <c r="X69" s="49">
        <f t="shared" ref="X69:X79" si="29">+W69/U69</f>
        <v>0</v>
      </c>
      <c r="Z69" s="43"/>
      <c r="AF69" s="43"/>
    </row>
    <row r="70" spans="2:32" ht="15.75" thickBot="1" x14ac:dyDescent="0.3">
      <c r="B70" s="61">
        <v>44621</v>
      </c>
      <c r="C70" s="23">
        <v>6</v>
      </c>
      <c r="D70" s="30">
        <v>13</v>
      </c>
      <c r="E70" s="30">
        <v>83.9</v>
      </c>
      <c r="F70" s="49">
        <f t="shared" si="28"/>
        <v>13.983333333333334</v>
      </c>
      <c r="G70" s="43"/>
      <c r="H70" s="61">
        <v>44621</v>
      </c>
      <c r="I70" s="23">
        <v>5</v>
      </c>
      <c r="J70" s="30">
        <v>14</v>
      </c>
      <c r="K70" s="30">
        <v>60.1</v>
      </c>
      <c r="L70" s="49">
        <f t="shared" si="26"/>
        <v>12.02</v>
      </c>
      <c r="M70" s="219"/>
      <c r="N70" s="61">
        <v>44621</v>
      </c>
      <c r="O70" s="22">
        <v>6</v>
      </c>
      <c r="P70" s="30"/>
      <c r="Q70" s="30"/>
      <c r="R70" s="53">
        <f t="shared" si="27"/>
        <v>0</v>
      </c>
      <c r="S70" s="219"/>
      <c r="T70" s="61">
        <v>44621</v>
      </c>
      <c r="U70" s="23">
        <v>5</v>
      </c>
      <c r="V70" s="36"/>
      <c r="W70" s="100"/>
      <c r="X70" s="49">
        <f t="shared" si="29"/>
        <v>0</v>
      </c>
      <c r="Z70" s="43"/>
      <c r="AF70" s="43"/>
    </row>
    <row r="71" spans="2:32" ht="15.75" thickBot="1" x14ac:dyDescent="0.3">
      <c r="B71" s="61">
        <v>44652</v>
      </c>
      <c r="C71" s="23">
        <v>6</v>
      </c>
      <c r="D71" s="30">
        <v>34</v>
      </c>
      <c r="E71" s="30">
        <v>275.5</v>
      </c>
      <c r="F71" s="49">
        <f t="shared" si="28"/>
        <v>45.916666666666664</v>
      </c>
      <c r="G71" s="43"/>
      <c r="H71" s="61">
        <v>44652</v>
      </c>
      <c r="I71" s="23">
        <v>5</v>
      </c>
      <c r="J71" s="30">
        <v>14</v>
      </c>
      <c r="K71" s="30">
        <v>59.9</v>
      </c>
      <c r="L71" s="49">
        <f t="shared" si="26"/>
        <v>11.98</v>
      </c>
      <c r="M71" s="219"/>
      <c r="N71" s="61">
        <v>44652</v>
      </c>
      <c r="O71" s="22">
        <v>6</v>
      </c>
      <c r="P71" s="30"/>
      <c r="Q71" s="44"/>
      <c r="R71" s="53">
        <f t="shared" ref="R71:R79" si="30">+Q71/O71</f>
        <v>0</v>
      </c>
      <c r="S71" s="219"/>
      <c r="T71" s="61">
        <v>44652</v>
      </c>
      <c r="U71" s="23">
        <v>5</v>
      </c>
      <c r="V71" s="36"/>
      <c r="W71" s="100"/>
      <c r="X71" s="49">
        <f t="shared" si="29"/>
        <v>0</v>
      </c>
      <c r="Z71" s="43"/>
      <c r="AF71" s="43"/>
    </row>
    <row r="72" spans="2:32" ht="15.75" thickBot="1" x14ac:dyDescent="0.3">
      <c r="B72" s="61">
        <v>44682</v>
      </c>
      <c r="C72" s="23">
        <v>6</v>
      </c>
      <c r="D72" s="30">
        <v>39</v>
      </c>
      <c r="E72" s="30">
        <v>328.9</v>
      </c>
      <c r="F72" s="49">
        <f t="shared" si="28"/>
        <v>54.816666666666663</v>
      </c>
      <c r="G72" s="43"/>
      <c r="H72" s="61">
        <v>44682</v>
      </c>
      <c r="I72" s="23">
        <v>5</v>
      </c>
      <c r="J72" s="30">
        <v>3</v>
      </c>
      <c r="K72" s="30">
        <v>15.7</v>
      </c>
      <c r="L72" s="49">
        <f t="shared" si="26"/>
        <v>3.1399999999999997</v>
      </c>
      <c r="M72" s="219"/>
      <c r="N72" s="61">
        <v>44682</v>
      </c>
      <c r="O72" s="22">
        <v>6</v>
      </c>
      <c r="P72" s="30"/>
      <c r="Q72" s="44"/>
      <c r="R72" s="53">
        <f t="shared" si="30"/>
        <v>0</v>
      </c>
      <c r="S72" s="219"/>
      <c r="T72" s="61">
        <v>44682</v>
      </c>
      <c r="U72" s="23">
        <v>5</v>
      </c>
      <c r="V72" s="36"/>
      <c r="W72" s="100"/>
      <c r="X72" s="49">
        <f t="shared" si="29"/>
        <v>0</v>
      </c>
      <c r="Z72" s="43"/>
      <c r="AF72" s="43"/>
    </row>
    <row r="73" spans="2:32" ht="15.75" thickBot="1" x14ac:dyDescent="0.3">
      <c r="B73" s="61">
        <v>44713</v>
      </c>
      <c r="C73" s="23">
        <v>6</v>
      </c>
      <c r="D73" s="30">
        <v>39</v>
      </c>
      <c r="E73" s="30">
        <v>328.9</v>
      </c>
      <c r="F73" s="49">
        <f t="shared" si="28"/>
        <v>54.816666666666663</v>
      </c>
      <c r="G73" s="43"/>
      <c r="H73" s="61">
        <v>44713</v>
      </c>
      <c r="I73" s="23">
        <v>5</v>
      </c>
      <c r="J73" s="30">
        <v>3</v>
      </c>
      <c r="K73" s="30">
        <v>15.7</v>
      </c>
      <c r="L73" s="49">
        <f t="shared" si="26"/>
        <v>3.1399999999999997</v>
      </c>
      <c r="M73" s="219"/>
      <c r="N73" s="61">
        <v>44713</v>
      </c>
      <c r="O73" s="22">
        <v>6</v>
      </c>
      <c r="P73" s="30"/>
      <c r="Q73" s="44"/>
      <c r="R73" s="53">
        <f t="shared" si="30"/>
        <v>0</v>
      </c>
      <c r="S73" s="219"/>
      <c r="T73" s="61">
        <v>44713</v>
      </c>
      <c r="U73" s="23">
        <v>5</v>
      </c>
      <c r="V73" s="36"/>
      <c r="W73" s="100"/>
      <c r="X73" s="49">
        <f t="shared" si="29"/>
        <v>0</v>
      </c>
      <c r="Z73" s="43"/>
      <c r="AF73" s="43"/>
    </row>
    <row r="74" spans="2:32" ht="15.75" thickBot="1" x14ac:dyDescent="0.3">
      <c r="B74" s="61">
        <v>44743</v>
      </c>
      <c r="C74" s="23">
        <v>6</v>
      </c>
      <c r="D74" s="30">
        <v>39</v>
      </c>
      <c r="E74" s="30">
        <v>328.9</v>
      </c>
      <c r="F74" s="49">
        <f t="shared" ref="F74:F76" si="31">+E74/C74</f>
        <v>54.816666666666663</v>
      </c>
      <c r="G74" s="43"/>
      <c r="H74" s="61">
        <v>44743</v>
      </c>
      <c r="I74" s="23">
        <v>5</v>
      </c>
      <c r="J74" s="30">
        <v>3</v>
      </c>
      <c r="K74" s="30">
        <v>15.7</v>
      </c>
      <c r="L74" s="49">
        <f t="shared" ref="L74:L76" si="32">+K74/I74</f>
        <v>3.1399999999999997</v>
      </c>
      <c r="M74" s="219"/>
      <c r="N74" s="61">
        <v>44743</v>
      </c>
      <c r="O74" s="22">
        <v>6</v>
      </c>
      <c r="P74" s="30"/>
      <c r="Q74" s="44"/>
      <c r="R74" s="53">
        <f t="shared" si="30"/>
        <v>0</v>
      </c>
      <c r="S74" s="219"/>
      <c r="T74" s="61">
        <v>44743</v>
      </c>
      <c r="U74" s="23">
        <v>5</v>
      </c>
      <c r="V74" s="36"/>
      <c r="W74" s="100"/>
      <c r="X74" s="49">
        <f t="shared" si="29"/>
        <v>0</v>
      </c>
      <c r="Z74" s="43"/>
      <c r="AF74" s="43"/>
    </row>
    <row r="75" spans="2:32" ht="15.75" thickBot="1" x14ac:dyDescent="0.3">
      <c r="B75" s="61">
        <v>44774</v>
      </c>
      <c r="C75" s="23">
        <v>6</v>
      </c>
      <c r="D75" s="30">
        <v>39</v>
      </c>
      <c r="E75" s="30">
        <v>328.9</v>
      </c>
      <c r="F75" s="49">
        <f t="shared" si="31"/>
        <v>54.816666666666663</v>
      </c>
      <c r="G75" s="43"/>
      <c r="H75" s="61">
        <v>44774</v>
      </c>
      <c r="I75" s="23">
        <v>5</v>
      </c>
      <c r="J75" s="30">
        <v>3</v>
      </c>
      <c r="K75" s="30">
        <v>15.7</v>
      </c>
      <c r="L75" s="49">
        <f t="shared" si="32"/>
        <v>3.1399999999999997</v>
      </c>
      <c r="M75" s="219"/>
      <c r="N75" s="61">
        <v>44774</v>
      </c>
      <c r="O75" s="22">
        <v>6</v>
      </c>
      <c r="P75" s="30"/>
      <c r="Q75" s="44"/>
      <c r="R75" s="53">
        <f t="shared" si="30"/>
        <v>0</v>
      </c>
      <c r="S75" s="219"/>
      <c r="T75" s="61">
        <v>44774</v>
      </c>
      <c r="U75" s="23">
        <v>5</v>
      </c>
      <c r="V75" s="36"/>
      <c r="W75" s="100"/>
      <c r="X75" s="49">
        <f t="shared" si="29"/>
        <v>0</v>
      </c>
      <c r="Z75" s="43"/>
      <c r="AF75" s="43"/>
    </row>
    <row r="76" spans="2:32" ht="15.75" thickBot="1" x14ac:dyDescent="0.3">
      <c r="B76" s="61">
        <v>44805</v>
      </c>
      <c r="C76" s="23">
        <v>6</v>
      </c>
      <c r="D76" s="30">
        <v>39</v>
      </c>
      <c r="E76" s="30">
        <v>328.9</v>
      </c>
      <c r="F76" s="49">
        <f t="shared" si="31"/>
        <v>54.816666666666663</v>
      </c>
      <c r="G76" s="43"/>
      <c r="H76" s="61">
        <v>44805</v>
      </c>
      <c r="I76" s="23">
        <v>5</v>
      </c>
      <c r="J76" s="30">
        <v>3</v>
      </c>
      <c r="K76" s="30">
        <v>15.7</v>
      </c>
      <c r="L76" s="49">
        <f t="shared" si="32"/>
        <v>3.1399999999999997</v>
      </c>
      <c r="M76" s="219"/>
      <c r="N76" s="61">
        <v>44805</v>
      </c>
      <c r="O76" s="22">
        <v>6</v>
      </c>
      <c r="P76" s="30"/>
      <c r="Q76" s="44"/>
      <c r="R76" s="53">
        <f t="shared" si="30"/>
        <v>0</v>
      </c>
      <c r="S76" s="219"/>
      <c r="T76" s="61">
        <v>44805</v>
      </c>
      <c r="U76" s="23">
        <v>5</v>
      </c>
      <c r="V76" s="36"/>
      <c r="W76" s="100"/>
      <c r="X76" s="49">
        <f t="shared" si="29"/>
        <v>0</v>
      </c>
      <c r="Z76" s="43"/>
      <c r="AF76" s="43"/>
    </row>
    <row r="77" spans="2:32" ht="15.75" thickBot="1" x14ac:dyDescent="0.3">
      <c r="B77" s="61">
        <v>44835</v>
      </c>
      <c r="C77" s="23"/>
      <c r="D77" s="30"/>
      <c r="E77" s="30"/>
      <c r="F77" s="49" t="e">
        <f t="shared" si="28"/>
        <v>#DIV/0!</v>
      </c>
      <c r="G77" s="43"/>
      <c r="H77" s="61">
        <v>44835</v>
      </c>
      <c r="I77" s="23"/>
      <c r="J77" s="30"/>
      <c r="K77" s="30"/>
      <c r="L77" s="49" t="e">
        <f t="shared" si="26"/>
        <v>#DIV/0!</v>
      </c>
      <c r="M77" s="219"/>
      <c r="N77" s="61">
        <v>44835</v>
      </c>
      <c r="O77" s="23"/>
      <c r="P77" s="30"/>
      <c r="Q77" s="44"/>
      <c r="R77" s="53" t="e">
        <f t="shared" si="30"/>
        <v>#DIV/0!</v>
      </c>
      <c r="S77" s="219"/>
      <c r="T77" s="61">
        <v>44835</v>
      </c>
      <c r="U77" s="23"/>
      <c r="V77" s="36"/>
      <c r="W77" s="100"/>
      <c r="X77" s="49" t="e">
        <f t="shared" si="29"/>
        <v>#DIV/0!</v>
      </c>
      <c r="Z77" s="43"/>
      <c r="AF77" s="43"/>
    </row>
    <row r="78" spans="2:32" ht="15.75" thickBot="1" x14ac:dyDescent="0.3">
      <c r="B78" s="61">
        <v>44866</v>
      </c>
      <c r="C78" s="23"/>
      <c r="D78" s="30"/>
      <c r="E78" s="30"/>
      <c r="F78" s="49" t="e">
        <f t="shared" si="28"/>
        <v>#DIV/0!</v>
      </c>
      <c r="G78" s="43"/>
      <c r="H78" s="61">
        <v>44866</v>
      </c>
      <c r="I78" s="23"/>
      <c r="J78" s="30"/>
      <c r="K78" s="30"/>
      <c r="L78" s="49" t="e">
        <f t="shared" si="26"/>
        <v>#DIV/0!</v>
      </c>
      <c r="M78" s="219"/>
      <c r="N78" s="61">
        <v>44866</v>
      </c>
      <c r="O78" s="23"/>
      <c r="P78" s="30"/>
      <c r="Q78" s="44"/>
      <c r="R78" s="53" t="e">
        <f t="shared" si="30"/>
        <v>#DIV/0!</v>
      </c>
      <c r="S78" s="219"/>
      <c r="T78" s="61">
        <v>44866</v>
      </c>
      <c r="U78" s="23"/>
      <c r="V78" s="36"/>
      <c r="W78" s="100"/>
      <c r="X78" s="49" t="e">
        <f t="shared" si="29"/>
        <v>#DIV/0!</v>
      </c>
      <c r="Z78" s="43"/>
      <c r="AF78" s="43"/>
    </row>
    <row r="79" spans="2:32" ht="15.75" thickBot="1" x14ac:dyDescent="0.3">
      <c r="B79" s="204">
        <v>44896</v>
      </c>
      <c r="C79" s="205"/>
      <c r="D79" s="45"/>
      <c r="E79" s="45"/>
      <c r="F79" s="200" t="e">
        <f t="shared" si="28"/>
        <v>#DIV/0!</v>
      </c>
      <c r="G79" s="43"/>
      <c r="H79" s="204">
        <v>44896</v>
      </c>
      <c r="I79" s="205"/>
      <c r="J79" s="45"/>
      <c r="K79" s="45"/>
      <c r="L79" s="200" t="e">
        <f t="shared" si="26"/>
        <v>#DIV/0!</v>
      </c>
      <c r="M79" s="219"/>
      <c r="N79" s="204">
        <v>44896</v>
      </c>
      <c r="O79" s="205"/>
      <c r="P79" s="45"/>
      <c r="Q79" s="208"/>
      <c r="R79" s="207" t="e">
        <f t="shared" si="30"/>
        <v>#DIV/0!</v>
      </c>
      <c r="S79" s="219"/>
      <c r="T79" s="204">
        <v>44896</v>
      </c>
      <c r="U79" s="205"/>
      <c r="V79" s="213"/>
      <c r="W79" s="211"/>
      <c r="X79" s="200" t="e">
        <f t="shared" si="29"/>
        <v>#DIV/0!</v>
      </c>
      <c r="Z79" s="43"/>
      <c r="AF79" s="43"/>
    </row>
    <row r="80" spans="2:32" ht="15.75" thickBot="1" x14ac:dyDescent="0.3">
      <c r="B80" s="41" t="s">
        <v>18</v>
      </c>
      <c r="C80" s="42">
        <f>AVERAGE(C68:C79)</f>
        <v>6</v>
      </c>
      <c r="D80" s="31">
        <f>AVERAGE(D68:D79)</f>
        <v>30.111111111111111</v>
      </c>
      <c r="E80" s="39">
        <f>AVERAGE(E68:E79)</f>
        <v>243.31111111111113</v>
      </c>
      <c r="F80" s="32" t="e">
        <f>AVERAGE(F68:F79)</f>
        <v>#DIV/0!</v>
      </c>
      <c r="G80" s="43"/>
      <c r="H80" s="41" t="s">
        <v>18</v>
      </c>
      <c r="I80" s="42">
        <f>AVERAGE(I68:I79)</f>
        <v>5</v>
      </c>
      <c r="J80" s="31">
        <f>AVERAGE(J68:J79)</f>
        <v>7</v>
      </c>
      <c r="K80" s="39">
        <f>AVERAGE(K68:K79)</f>
        <v>33.575555555555553</v>
      </c>
      <c r="L80" s="32" t="e">
        <f>AVERAGE(L68:L79)</f>
        <v>#DIV/0!</v>
      </c>
      <c r="M80" s="224"/>
      <c r="N80" s="41" t="s">
        <v>18</v>
      </c>
      <c r="O80" s="42">
        <f>AVERAGE(O68:O79)</f>
        <v>6</v>
      </c>
      <c r="P80" s="31" t="e">
        <f>AVERAGE(P68:P79)</f>
        <v>#DIV/0!</v>
      </c>
      <c r="Q80" s="31" t="e">
        <f>AVERAGE(Q68:Q79)</f>
        <v>#DIV/0!</v>
      </c>
      <c r="R80" s="32" t="e">
        <f>AVERAGE(R68:R79)</f>
        <v>#DIV/0!</v>
      </c>
      <c r="S80" s="224"/>
      <c r="T80" s="41" t="s">
        <v>18</v>
      </c>
      <c r="U80" s="42">
        <f>AVERAGE(U68:U79)</f>
        <v>5</v>
      </c>
      <c r="V80" s="42" t="e">
        <f t="shared" ref="V80:X80" si="33">AVERAGE(V68:V79)</f>
        <v>#DIV/0!</v>
      </c>
      <c r="W80" s="42" t="e">
        <f t="shared" si="33"/>
        <v>#DIV/0!</v>
      </c>
      <c r="X80" s="212" t="e">
        <f t="shared" si="33"/>
        <v>#DIV/0!</v>
      </c>
      <c r="Z80" s="43"/>
      <c r="AF80" s="43"/>
    </row>
    <row r="81" spans="2:32" x14ac:dyDescent="0.2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25"/>
      <c r="N81" s="201" t="s">
        <v>48</v>
      </c>
      <c r="O81" s="43"/>
      <c r="P81" s="43"/>
      <c r="Q81" s="43"/>
      <c r="R81" s="43"/>
      <c r="S81" s="225"/>
      <c r="T81" s="202" t="s">
        <v>47</v>
      </c>
      <c r="U81" s="43"/>
      <c r="Z81" s="43"/>
      <c r="AA81" s="43"/>
      <c r="AB81" s="43"/>
      <c r="AC81" s="43"/>
      <c r="AD81" s="43"/>
      <c r="AE81" s="43"/>
      <c r="AF81" s="43"/>
    </row>
    <row r="82" spans="2:32" x14ac:dyDescent="0.25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225"/>
      <c r="N82" s="43"/>
      <c r="O82" s="43"/>
      <c r="P82" s="43"/>
      <c r="Q82" s="43"/>
      <c r="R82" s="43"/>
      <c r="S82" s="225"/>
      <c r="T82" s="43"/>
      <c r="U82" s="43"/>
      <c r="Z82" s="43"/>
      <c r="AA82" s="43"/>
      <c r="AB82" s="43"/>
      <c r="AC82" s="43"/>
      <c r="AD82" s="43"/>
      <c r="AE82" s="43"/>
      <c r="AF82" s="43"/>
    </row>
    <row r="83" spans="2:32" ht="15.75" x14ac:dyDescent="0.25">
      <c r="B83" s="341" t="s">
        <v>68</v>
      </c>
      <c r="C83" s="342"/>
      <c r="D83" s="342"/>
      <c r="E83" s="342"/>
      <c r="F83" s="343"/>
      <c r="G83" s="43"/>
      <c r="H83" s="341" t="s">
        <v>68</v>
      </c>
      <c r="I83" s="342"/>
      <c r="J83" s="342"/>
      <c r="K83" s="342"/>
      <c r="L83" s="343"/>
      <c r="M83" s="215"/>
      <c r="N83" s="341" t="s">
        <v>68</v>
      </c>
      <c r="O83" s="342"/>
      <c r="P83" s="342"/>
      <c r="Q83" s="342"/>
      <c r="R83" s="343"/>
      <c r="S83" s="215"/>
      <c r="T83" s="341" t="s">
        <v>68</v>
      </c>
      <c r="U83" s="342"/>
      <c r="V83" s="342"/>
      <c r="W83" s="342"/>
      <c r="X83" s="343"/>
      <c r="Z83" s="43"/>
      <c r="AF83" s="43"/>
    </row>
    <row r="84" spans="2:32" x14ac:dyDescent="0.25">
      <c r="B84" s="322" t="s">
        <v>29</v>
      </c>
      <c r="C84" s="322"/>
      <c r="D84" s="322"/>
      <c r="E84" s="322"/>
      <c r="F84" s="322"/>
      <c r="G84" s="43"/>
      <c r="H84" s="322" t="s">
        <v>30</v>
      </c>
      <c r="I84" s="322"/>
      <c r="J84" s="322"/>
      <c r="K84" s="322"/>
      <c r="L84" s="322"/>
      <c r="M84" s="221"/>
      <c r="N84" s="322" t="s">
        <v>55</v>
      </c>
      <c r="O84" s="322"/>
      <c r="P84" s="322"/>
      <c r="Q84" s="322"/>
      <c r="R84" s="322"/>
      <c r="S84" s="221"/>
      <c r="T84" s="322" t="s">
        <v>31</v>
      </c>
      <c r="U84" s="322"/>
      <c r="V84" s="322"/>
      <c r="W84" s="322"/>
      <c r="X84" s="322"/>
      <c r="Z84" s="43"/>
      <c r="AF84" s="43"/>
    </row>
    <row r="85" spans="2:32" ht="15.75" customHeight="1" thickBot="1" x14ac:dyDescent="0.3">
      <c r="B85" s="27"/>
      <c r="C85" s="27"/>
      <c r="D85" s="27"/>
      <c r="E85" s="27"/>
      <c r="F85" s="189"/>
      <c r="G85" s="43"/>
      <c r="H85" s="27"/>
      <c r="I85" s="27"/>
      <c r="J85" s="27"/>
      <c r="K85" s="189"/>
      <c r="L85" s="189"/>
      <c r="M85" s="222"/>
      <c r="N85" s="27"/>
      <c r="O85" s="27"/>
      <c r="P85" s="27"/>
      <c r="Q85" s="189"/>
      <c r="R85" s="189"/>
      <c r="S85" s="222"/>
      <c r="T85" s="27"/>
      <c r="U85" s="27"/>
      <c r="V85" s="27"/>
      <c r="W85" s="27"/>
      <c r="X85" s="189"/>
      <c r="Z85" s="43"/>
      <c r="AF85" s="43"/>
    </row>
    <row r="86" spans="2:32" ht="15" customHeight="1" x14ac:dyDescent="0.25">
      <c r="B86" s="348" t="s">
        <v>1</v>
      </c>
      <c r="C86" s="344" t="s">
        <v>2</v>
      </c>
      <c r="D86" s="344" t="s">
        <v>49</v>
      </c>
      <c r="E86" s="344" t="s">
        <v>44</v>
      </c>
      <c r="F86" s="346" t="s">
        <v>50</v>
      </c>
      <c r="G86" s="43"/>
      <c r="H86" s="348" t="s">
        <v>1</v>
      </c>
      <c r="I86" s="344" t="s">
        <v>2</v>
      </c>
      <c r="J86" s="344" t="s">
        <v>49</v>
      </c>
      <c r="K86" s="344" t="s">
        <v>44</v>
      </c>
      <c r="L86" s="346" t="s">
        <v>50</v>
      </c>
      <c r="M86" s="223"/>
      <c r="N86" s="348" t="s">
        <v>1</v>
      </c>
      <c r="O86" s="344" t="s">
        <v>2</v>
      </c>
      <c r="P86" s="344" t="s">
        <v>49</v>
      </c>
      <c r="Q86" s="344" t="s">
        <v>44</v>
      </c>
      <c r="R86" s="346" t="s">
        <v>50</v>
      </c>
      <c r="S86" s="223"/>
      <c r="T86" s="348" t="s">
        <v>1</v>
      </c>
      <c r="U86" s="344" t="s">
        <v>2</v>
      </c>
      <c r="V86" s="344" t="s">
        <v>49</v>
      </c>
      <c r="W86" s="344" t="s">
        <v>44</v>
      </c>
      <c r="X86" s="346" t="s">
        <v>50</v>
      </c>
      <c r="Z86" s="43"/>
      <c r="AF86" s="43"/>
    </row>
    <row r="87" spans="2:32" ht="69.75" customHeight="1" thickBot="1" x14ac:dyDescent="0.3">
      <c r="B87" s="349"/>
      <c r="C87" s="345"/>
      <c r="D87" s="345"/>
      <c r="E87" s="345"/>
      <c r="F87" s="347"/>
      <c r="G87" s="43"/>
      <c r="H87" s="349"/>
      <c r="I87" s="345"/>
      <c r="J87" s="345"/>
      <c r="K87" s="345"/>
      <c r="L87" s="347"/>
      <c r="M87" s="223"/>
      <c r="N87" s="349"/>
      <c r="O87" s="345"/>
      <c r="P87" s="345"/>
      <c r="Q87" s="345"/>
      <c r="R87" s="347"/>
      <c r="S87" s="223"/>
      <c r="T87" s="349"/>
      <c r="U87" s="345"/>
      <c r="V87" s="345"/>
      <c r="W87" s="345"/>
      <c r="X87" s="347"/>
      <c r="Z87" s="43"/>
      <c r="AF87" s="43"/>
    </row>
    <row r="88" spans="2:32" ht="15.75" thickBot="1" x14ac:dyDescent="0.3">
      <c r="B88" s="61">
        <v>44562</v>
      </c>
      <c r="C88" s="108">
        <v>4</v>
      </c>
      <c r="D88" s="134">
        <v>13</v>
      </c>
      <c r="E88" s="134">
        <v>66.900000000000006</v>
      </c>
      <c r="F88" s="53">
        <f t="shared" ref="F88:F99" si="34">+E88/C88</f>
        <v>16.725000000000001</v>
      </c>
      <c r="G88" s="43"/>
      <c r="H88" s="61">
        <v>44562</v>
      </c>
      <c r="I88" s="60">
        <v>4</v>
      </c>
      <c r="J88" s="36">
        <v>3</v>
      </c>
      <c r="K88" s="100">
        <v>14.4</v>
      </c>
      <c r="L88" s="49">
        <f>+K88/I88</f>
        <v>3.6</v>
      </c>
      <c r="M88" s="219"/>
      <c r="N88" s="61">
        <v>44562</v>
      </c>
      <c r="O88" s="60">
        <v>5</v>
      </c>
      <c r="P88" s="30">
        <v>11</v>
      </c>
      <c r="Q88" s="197">
        <v>59</v>
      </c>
      <c r="R88" s="49">
        <f>Q88/O88</f>
        <v>11.8</v>
      </c>
      <c r="S88" s="219"/>
      <c r="T88" s="61">
        <v>44562</v>
      </c>
      <c r="U88" s="60">
        <v>5</v>
      </c>
      <c r="V88" s="36">
        <v>3</v>
      </c>
      <c r="W88" s="36">
        <v>13.4</v>
      </c>
      <c r="X88" s="49">
        <f>+W88/U88</f>
        <v>2.68</v>
      </c>
      <c r="Z88" s="43"/>
      <c r="AF88" s="43"/>
    </row>
    <row r="89" spans="2:32" ht="15.75" thickBot="1" x14ac:dyDescent="0.3">
      <c r="B89" s="61">
        <v>44593</v>
      </c>
      <c r="C89" s="22">
        <v>4</v>
      </c>
      <c r="D89" s="44">
        <v>10</v>
      </c>
      <c r="E89" s="44">
        <v>52</v>
      </c>
      <c r="F89" s="53">
        <f t="shared" si="34"/>
        <v>13</v>
      </c>
      <c r="G89" s="43"/>
      <c r="H89" s="61">
        <v>44593</v>
      </c>
      <c r="I89" s="23">
        <v>4</v>
      </c>
      <c r="J89" s="36">
        <v>7</v>
      </c>
      <c r="K89" s="100">
        <v>29.4</v>
      </c>
      <c r="L89" s="49">
        <f t="shared" ref="L89:L99" si="35">+K89/I89</f>
        <v>7.35</v>
      </c>
      <c r="M89" s="219"/>
      <c r="N89" s="61">
        <v>44593</v>
      </c>
      <c r="O89" s="23">
        <v>5</v>
      </c>
      <c r="P89" s="30">
        <v>11</v>
      </c>
      <c r="Q89" s="197">
        <v>59</v>
      </c>
      <c r="R89" s="49">
        <f t="shared" ref="R89:R99" si="36">Q89/O89</f>
        <v>11.8</v>
      </c>
      <c r="S89" s="219"/>
      <c r="T89" s="61">
        <v>44593</v>
      </c>
      <c r="U89" s="23">
        <v>5</v>
      </c>
      <c r="V89" s="30">
        <v>3</v>
      </c>
      <c r="W89" s="30">
        <v>13.3</v>
      </c>
      <c r="X89" s="49">
        <f t="shared" ref="X89:X99" si="37">+W89/U89</f>
        <v>2.66</v>
      </c>
      <c r="Z89" s="43"/>
      <c r="AF89" s="43"/>
    </row>
    <row r="90" spans="2:32" ht="15.75" thickBot="1" x14ac:dyDescent="0.3">
      <c r="B90" s="61">
        <v>44621</v>
      </c>
      <c r="C90" s="22">
        <v>4</v>
      </c>
      <c r="D90" s="44">
        <v>12</v>
      </c>
      <c r="E90" s="44">
        <v>62</v>
      </c>
      <c r="F90" s="53">
        <f t="shared" si="34"/>
        <v>15.5</v>
      </c>
      <c r="G90" s="43"/>
      <c r="H90" s="61">
        <v>44621</v>
      </c>
      <c r="I90" s="23">
        <v>4</v>
      </c>
      <c r="J90" s="36">
        <v>8</v>
      </c>
      <c r="K90" s="100">
        <v>40.799999999999997</v>
      </c>
      <c r="L90" s="49">
        <f t="shared" si="35"/>
        <v>10.199999999999999</v>
      </c>
      <c r="M90" s="219"/>
      <c r="N90" s="61">
        <v>44621</v>
      </c>
      <c r="O90" s="23">
        <v>5</v>
      </c>
      <c r="P90" s="30">
        <v>11</v>
      </c>
      <c r="Q90" s="197">
        <v>59</v>
      </c>
      <c r="R90" s="49">
        <f t="shared" si="36"/>
        <v>11.8</v>
      </c>
      <c r="S90" s="219"/>
      <c r="T90" s="61">
        <v>44621</v>
      </c>
      <c r="U90" s="23">
        <v>5</v>
      </c>
      <c r="V90" s="30">
        <v>3</v>
      </c>
      <c r="W90" s="30">
        <v>13</v>
      </c>
      <c r="X90" s="49">
        <f t="shared" si="37"/>
        <v>2.6</v>
      </c>
      <c r="Z90" s="43"/>
      <c r="AF90" s="43"/>
    </row>
    <row r="91" spans="2:32" ht="15.75" thickBot="1" x14ac:dyDescent="0.3">
      <c r="B91" s="61">
        <v>44652</v>
      </c>
      <c r="C91" s="22">
        <v>4</v>
      </c>
      <c r="D91" s="44">
        <v>12</v>
      </c>
      <c r="E91" s="44">
        <v>63.5</v>
      </c>
      <c r="F91" s="53">
        <f t="shared" si="34"/>
        <v>15.875</v>
      </c>
      <c r="G91" s="43"/>
      <c r="H91" s="61">
        <v>44652</v>
      </c>
      <c r="I91" s="23">
        <v>4</v>
      </c>
      <c r="J91" s="36">
        <v>20</v>
      </c>
      <c r="K91" s="100">
        <v>97</v>
      </c>
      <c r="L91" s="49">
        <f t="shared" si="35"/>
        <v>24.25</v>
      </c>
      <c r="M91" s="219"/>
      <c r="N91" s="61">
        <v>44652</v>
      </c>
      <c r="O91" s="23">
        <v>5</v>
      </c>
      <c r="P91" s="30">
        <v>11</v>
      </c>
      <c r="Q91" s="197">
        <v>59</v>
      </c>
      <c r="R91" s="49">
        <f t="shared" si="36"/>
        <v>11.8</v>
      </c>
      <c r="S91" s="219"/>
      <c r="T91" s="61">
        <v>44652</v>
      </c>
      <c r="U91" s="23">
        <v>5</v>
      </c>
      <c r="V91" s="30">
        <v>3</v>
      </c>
      <c r="W91" s="30">
        <v>13.41</v>
      </c>
      <c r="X91" s="49">
        <f t="shared" si="37"/>
        <v>2.6819999999999999</v>
      </c>
      <c r="Z91" s="43"/>
      <c r="AF91" s="43"/>
    </row>
    <row r="92" spans="2:32" ht="15.75" thickBot="1" x14ac:dyDescent="0.3">
      <c r="B92" s="61">
        <v>44682</v>
      </c>
      <c r="C92" s="23">
        <v>4</v>
      </c>
      <c r="D92" s="44">
        <v>12</v>
      </c>
      <c r="E92" s="44">
        <v>63.4</v>
      </c>
      <c r="F92" s="53">
        <f t="shared" si="34"/>
        <v>15.85</v>
      </c>
      <c r="G92" s="43"/>
      <c r="H92" s="61">
        <v>44682</v>
      </c>
      <c r="I92" s="23">
        <v>4</v>
      </c>
      <c r="J92" s="36">
        <v>26</v>
      </c>
      <c r="K92" s="100">
        <v>125.3</v>
      </c>
      <c r="L92" s="49">
        <f t="shared" si="35"/>
        <v>31.324999999999999</v>
      </c>
      <c r="M92" s="219"/>
      <c r="N92" s="61">
        <v>44682</v>
      </c>
      <c r="O92" s="23">
        <v>5</v>
      </c>
      <c r="P92" s="30">
        <v>11</v>
      </c>
      <c r="Q92" s="197">
        <v>59</v>
      </c>
      <c r="R92" s="49">
        <f t="shared" si="36"/>
        <v>11.8</v>
      </c>
      <c r="S92" s="219"/>
      <c r="T92" s="61">
        <v>44682</v>
      </c>
      <c r="U92" s="23">
        <v>5</v>
      </c>
      <c r="V92" s="30">
        <v>3</v>
      </c>
      <c r="W92" s="30">
        <v>13.8</v>
      </c>
      <c r="X92" s="49">
        <f t="shared" si="37"/>
        <v>2.7600000000000002</v>
      </c>
      <c r="Z92" s="43"/>
      <c r="AF92" s="43"/>
    </row>
    <row r="93" spans="2:32" ht="15.75" thickBot="1" x14ac:dyDescent="0.3">
      <c r="B93" s="61">
        <v>44713</v>
      </c>
      <c r="C93" s="23">
        <v>4</v>
      </c>
      <c r="D93" s="44">
        <v>12</v>
      </c>
      <c r="E93" s="44">
        <v>63.4</v>
      </c>
      <c r="F93" s="53">
        <f t="shared" si="34"/>
        <v>15.85</v>
      </c>
      <c r="G93" s="43"/>
      <c r="H93" s="61">
        <v>44713</v>
      </c>
      <c r="I93" s="23">
        <v>4</v>
      </c>
      <c r="J93" s="36">
        <v>26</v>
      </c>
      <c r="K93" s="100">
        <v>125.3</v>
      </c>
      <c r="L93" s="49">
        <f t="shared" si="35"/>
        <v>31.324999999999999</v>
      </c>
      <c r="M93" s="219"/>
      <c r="N93" s="61">
        <v>44713</v>
      </c>
      <c r="O93" s="23">
        <v>5</v>
      </c>
      <c r="P93" s="30">
        <v>11</v>
      </c>
      <c r="Q93" s="197">
        <v>59</v>
      </c>
      <c r="R93" s="49">
        <f t="shared" si="36"/>
        <v>11.8</v>
      </c>
      <c r="S93" s="219"/>
      <c r="T93" s="61">
        <v>44713</v>
      </c>
      <c r="U93" s="23">
        <v>5</v>
      </c>
      <c r="V93" s="30">
        <v>3</v>
      </c>
      <c r="W93" s="30">
        <v>13.8</v>
      </c>
      <c r="X93" s="49">
        <f t="shared" si="37"/>
        <v>2.7600000000000002</v>
      </c>
      <c r="Z93" s="43"/>
      <c r="AF93" s="43"/>
    </row>
    <row r="94" spans="2:32" ht="15.75" thickBot="1" x14ac:dyDescent="0.3">
      <c r="B94" s="61">
        <v>44743</v>
      </c>
      <c r="C94" s="22">
        <v>4</v>
      </c>
      <c r="D94" s="44">
        <v>12</v>
      </c>
      <c r="E94" s="44">
        <v>63.5</v>
      </c>
      <c r="F94" s="53">
        <f t="shared" ref="F94:F96" si="38">+E94/C94</f>
        <v>15.875</v>
      </c>
      <c r="G94" s="43"/>
      <c r="H94" s="61">
        <v>44743</v>
      </c>
      <c r="I94" s="23">
        <v>4</v>
      </c>
      <c r="J94" s="36">
        <v>26</v>
      </c>
      <c r="K94" s="100">
        <v>125.3</v>
      </c>
      <c r="L94" s="49">
        <f t="shared" ref="L94:L96" si="39">+K94/I94</f>
        <v>31.324999999999999</v>
      </c>
      <c r="M94" s="219"/>
      <c r="N94" s="61">
        <v>44743</v>
      </c>
      <c r="O94" s="23">
        <v>5</v>
      </c>
      <c r="P94" s="30">
        <v>11</v>
      </c>
      <c r="Q94" s="197">
        <v>59</v>
      </c>
      <c r="R94" s="49">
        <f t="shared" ref="R94:R96" si="40">Q94/O94</f>
        <v>11.8</v>
      </c>
      <c r="S94" s="219"/>
      <c r="T94" s="61">
        <v>44743</v>
      </c>
      <c r="U94" s="23">
        <v>5</v>
      </c>
      <c r="V94" s="30">
        <v>3</v>
      </c>
      <c r="W94" s="30">
        <v>13.8</v>
      </c>
      <c r="X94" s="49">
        <f t="shared" ref="X94:X96" si="41">+W94/U94</f>
        <v>2.7600000000000002</v>
      </c>
      <c r="Z94" s="43"/>
      <c r="AF94" s="43"/>
    </row>
    <row r="95" spans="2:32" ht="15.75" thickBot="1" x14ac:dyDescent="0.3">
      <c r="B95" s="61">
        <v>44774</v>
      </c>
      <c r="C95" s="23">
        <v>4</v>
      </c>
      <c r="D95" s="44">
        <v>12</v>
      </c>
      <c r="E95" s="44">
        <v>63.4</v>
      </c>
      <c r="F95" s="53">
        <f t="shared" si="38"/>
        <v>15.85</v>
      </c>
      <c r="G95" s="43"/>
      <c r="H95" s="61">
        <v>44774</v>
      </c>
      <c r="I95" s="23">
        <v>4</v>
      </c>
      <c r="J95" s="36">
        <v>26</v>
      </c>
      <c r="K95" s="100">
        <v>125.3</v>
      </c>
      <c r="L95" s="49">
        <f t="shared" si="39"/>
        <v>31.324999999999999</v>
      </c>
      <c r="M95" s="219"/>
      <c r="N95" s="61">
        <v>44774</v>
      </c>
      <c r="O95" s="23">
        <v>5</v>
      </c>
      <c r="P95" s="30">
        <v>11</v>
      </c>
      <c r="Q95" s="197">
        <v>59</v>
      </c>
      <c r="R95" s="49">
        <f t="shared" si="40"/>
        <v>11.8</v>
      </c>
      <c r="S95" s="219"/>
      <c r="T95" s="61">
        <v>44774</v>
      </c>
      <c r="U95" s="23">
        <v>5</v>
      </c>
      <c r="V95" s="30">
        <v>3</v>
      </c>
      <c r="W95" s="30">
        <v>13.8</v>
      </c>
      <c r="X95" s="49">
        <f t="shared" si="41"/>
        <v>2.7600000000000002</v>
      </c>
      <c r="Z95" s="43"/>
      <c r="AF95" s="43"/>
    </row>
    <row r="96" spans="2:32" ht="15.75" thickBot="1" x14ac:dyDescent="0.3">
      <c r="B96" s="61">
        <v>44805</v>
      </c>
      <c r="C96" s="23">
        <v>4</v>
      </c>
      <c r="D96" s="44">
        <v>12</v>
      </c>
      <c r="E96" s="44">
        <v>63.4</v>
      </c>
      <c r="F96" s="53">
        <f t="shared" si="38"/>
        <v>15.85</v>
      </c>
      <c r="G96" s="43"/>
      <c r="H96" s="61">
        <v>44805</v>
      </c>
      <c r="I96" s="23">
        <v>4</v>
      </c>
      <c r="J96" s="36">
        <v>26</v>
      </c>
      <c r="K96" s="100">
        <v>125.3</v>
      </c>
      <c r="L96" s="49">
        <f t="shared" si="39"/>
        <v>31.324999999999999</v>
      </c>
      <c r="M96" s="219"/>
      <c r="N96" s="61">
        <v>44805</v>
      </c>
      <c r="O96" s="23">
        <v>5</v>
      </c>
      <c r="P96" s="30">
        <v>11</v>
      </c>
      <c r="Q96" s="197">
        <v>59</v>
      </c>
      <c r="R96" s="49">
        <f t="shared" si="40"/>
        <v>11.8</v>
      </c>
      <c r="S96" s="219"/>
      <c r="T96" s="61">
        <v>44805</v>
      </c>
      <c r="U96" s="23">
        <v>5</v>
      </c>
      <c r="V96" s="30">
        <v>3</v>
      </c>
      <c r="W96" s="30">
        <v>13.8</v>
      </c>
      <c r="X96" s="49">
        <f t="shared" si="41"/>
        <v>2.7600000000000002</v>
      </c>
      <c r="Z96" s="43"/>
      <c r="AF96" s="43"/>
    </row>
    <row r="97" spans="2:32" ht="15.75" thickBot="1" x14ac:dyDescent="0.3">
      <c r="B97" s="61">
        <v>44835</v>
      </c>
      <c r="C97" s="23"/>
      <c r="D97" s="44"/>
      <c r="E97" s="44"/>
      <c r="F97" s="53" t="e">
        <f t="shared" si="34"/>
        <v>#DIV/0!</v>
      </c>
      <c r="G97" s="43"/>
      <c r="H97" s="61">
        <v>44835</v>
      </c>
      <c r="I97" s="23"/>
      <c r="J97" s="36"/>
      <c r="K97" s="100"/>
      <c r="L97" s="49" t="e">
        <f t="shared" si="35"/>
        <v>#DIV/0!</v>
      </c>
      <c r="M97" s="219"/>
      <c r="N97" s="61">
        <v>44835</v>
      </c>
      <c r="O97" s="23"/>
      <c r="P97" s="30"/>
      <c r="Q97" s="197"/>
      <c r="R97" s="49" t="e">
        <f t="shared" si="36"/>
        <v>#DIV/0!</v>
      </c>
      <c r="S97" s="219"/>
      <c r="T97" s="61">
        <v>44835</v>
      </c>
      <c r="U97" s="23"/>
      <c r="V97" s="30"/>
      <c r="W97" s="30"/>
      <c r="X97" s="49" t="e">
        <f t="shared" si="37"/>
        <v>#DIV/0!</v>
      </c>
      <c r="Z97" s="43"/>
      <c r="AF97" s="43"/>
    </row>
    <row r="98" spans="2:32" ht="15.75" thickBot="1" x14ac:dyDescent="0.3">
      <c r="B98" s="61">
        <v>44866</v>
      </c>
      <c r="C98" s="23"/>
      <c r="D98" s="44"/>
      <c r="E98" s="44"/>
      <c r="F98" s="53" t="e">
        <f t="shared" si="34"/>
        <v>#DIV/0!</v>
      </c>
      <c r="G98" s="43"/>
      <c r="H98" s="61">
        <v>44866</v>
      </c>
      <c r="I98" s="23"/>
      <c r="J98" s="36"/>
      <c r="K98" s="100"/>
      <c r="L98" s="49" t="e">
        <f t="shared" si="35"/>
        <v>#DIV/0!</v>
      </c>
      <c r="M98" s="219"/>
      <c r="N98" s="61">
        <v>44866</v>
      </c>
      <c r="O98" s="23"/>
      <c r="P98" s="30"/>
      <c r="Q98" s="197"/>
      <c r="R98" s="49" t="e">
        <f t="shared" si="36"/>
        <v>#DIV/0!</v>
      </c>
      <c r="S98" s="219"/>
      <c r="T98" s="61">
        <v>44866</v>
      </c>
      <c r="U98" s="23"/>
      <c r="V98" s="30"/>
      <c r="W98" s="30"/>
      <c r="X98" s="49" t="e">
        <f t="shared" si="37"/>
        <v>#DIV/0!</v>
      </c>
      <c r="Z98" s="43"/>
      <c r="AF98" s="43"/>
    </row>
    <row r="99" spans="2:32" ht="15.75" thickBot="1" x14ac:dyDescent="0.3">
      <c r="B99" s="61">
        <v>44896</v>
      </c>
      <c r="C99" s="23"/>
      <c r="D99" s="44"/>
      <c r="E99" s="44"/>
      <c r="F99" s="53" t="e">
        <f t="shared" si="34"/>
        <v>#DIV/0!</v>
      </c>
      <c r="G99" s="43"/>
      <c r="H99" s="61">
        <v>44896</v>
      </c>
      <c r="I99" s="23"/>
      <c r="J99" s="36"/>
      <c r="K99" s="100"/>
      <c r="L99" s="49" t="e">
        <f t="shared" si="35"/>
        <v>#DIV/0!</v>
      </c>
      <c r="M99" s="219"/>
      <c r="N99" s="61">
        <v>44896</v>
      </c>
      <c r="O99" s="23"/>
      <c r="P99" s="30"/>
      <c r="Q99" s="197"/>
      <c r="R99" s="49" t="e">
        <f t="shared" si="36"/>
        <v>#DIV/0!</v>
      </c>
      <c r="S99" s="219"/>
      <c r="T99" s="61">
        <v>44896</v>
      </c>
      <c r="U99" s="23"/>
      <c r="V99" s="30"/>
      <c r="W99" s="30"/>
      <c r="X99" s="49" t="e">
        <f t="shared" si="37"/>
        <v>#DIV/0!</v>
      </c>
      <c r="Z99" s="43"/>
      <c r="AF99" s="43"/>
    </row>
    <row r="100" spans="2:32" ht="15.75" thickBot="1" x14ac:dyDescent="0.3">
      <c r="B100" s="41" t="s">
        <v>18</v>
      </c>
      <c r="C100" s="42">
        <f>AVERAGE(C88:C99)</f>
        <v>4</v>
      </c>
      <c r="D100" s="31">
        <f>AVERAGE(D88:D99)</f>
        <v>11.888888888888889</v>
      </c>
      <c r="E100" s="39">
        <f>AVERAGE(E88:E99)</f>
        <v>62.388888888888886</v>
      </c>
      <c r="F100" s="41" t="e">
        <f>AVERAGE(F88:F99)</f>
        <v>#DIV/0!</v>
      </c>
      <c r="G100" s="33"/>
      <c r="H100" s="41" t="s">
        <v>18</v>
      </c>
      <c r="I100" s="42">
        <f>AVERAGE(I88:I99)</f>
        <v>4</v>
      </c>
      <c r="J100" s="31">
        <f>AVERAGE(J88:J99)</f>
        <v>18.666666666666668</v>
      </c>
      <c r="K100" s="39">
        <f>AVERAGE(K88:K99)</f>
        <v>89.788888888888877</v>
      </c>
      <c r="L100" s="41" t="e">
        <f>AVERAGE(L88:L99)</f>
        <v>#DIV/0!</v>
      </c>
      <c r="M100" s="224"/>
      <c r="N100" s="99" t="s">
        <v>18</v>
      </c>
      <c r="O100" s="42">
        <f>AVERAGE(O88:O99)</f>
        <v>5</v>
      </c>
      <c r="P100" s="42">
        <f t="shared" ref="P100:R100" si="42">AVERAGE(P88:P99)</f>
        <v>11</v>
      </c>
      <c r="Q100" s="42">
        <f t="shared" si="42"/>
        <v>59</v>
      </c>
      <c r="R100" s="212" t="e">
        <f t="shared" si="42"/>
        <v>#DIV/0!</v>
      </c>
      <c r="S100" s="224"/>
      <c r="T100" s="103" t="s">
        <v>18</v>
      </c>
      <c r="U100" s="42">
        <f>AVERAGE(U88:U99)</f>
        <v>5</v>
      </c>
      <c r="V100" s="31">
        <f>AVERAGE(V88:V99)</f>
        <v>3</v>
      </c>
      <c r="W100" s="31">
        <f>AVERAGE(W88:W99)</f>
        <v>13.567777777777776</v>
      </c>
      <c r="X100" s="32" t="e">
        <f>AVERAGE(X88:X99)</f>
        <v>#DIV/0!</v>
      </c>
      <c r="Z100" s="33"/>
      <c r="AF100" s="43"/>
    </row>
    <row r="101" spans="2:32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225"/>
      <c r="N101" s="43"/>
      <c r="O101" s="43"/>
      <c r="P101" s="43"/>
      <c r="Q101" s="43"/>
      <c r="R101" s="43"/>
      <c r="S101" s="225"/>
      <c r="T101" s="43"/>
      <c r="U101" s="43"/>
      <c r="V101" s="43"/>
      <c r="W101" s="43"/>
      <c r="X101" s="43"/>
      <c r="Y101" s="43"/>
      <c r="Z101" s="43"/>
      <c r="AA101" s="198"/>
      <c r="AB101" s="198"/>
      <c r="AC101" s="198"/>
      <c r="AD101" s="198"/>
      <c r="AE101" s="198"/>
      <c r="AF101" s="43"/>
    </row>
    <row r="102" spans="2:32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225"/>
      <c r="N102" s="43"/>
      <c r="O102" s="43"/>
      <c r="P102" s="43"/>
      <c r="Q102" s="43"/>
      <c r="R102" s="43"/>
      <c r="S102" s="225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2:32" ht="15.75" x14ac:dyDescent="0.25">
      <c r="B103" s="341" t="s">
        <v>68</v>
      </c>
      <c r="C103" s="342"/>
      <c r="D103" s="342"/>
      <c r="E103" s="342"/>
      <c r="F103" s="343"/>
      <c r="G103" s="43"/>
      <c r="H103" s="350" t="s">
        <v>68</v>
      </c>
      <c r="I103" s="350"/>
      <c r="J103" s="350"/>
      <c r="K103" s="350"/>
      <c r="L103" s="350"/>
      <c r="M103" s="215"/>
      <c r="N103" s="341" t="s">
        <v>68</v>
      </c>
      <c r="O103" s="342"/>
      <c r="P103" s="342"/>
      <c r="Q103" s="342"/>
      <c r="R103" s="343"/>
      <c r="T103" s="341" t="s">
        <v>68</v>
      </c>
      <c r="U103" s="342"/>
      <c r="V103" s="342"/>
      <c r="W103" s="342"/>
      <c r="X103" s="343"/>
      <c r="Z103" s="43"/>
      <c r="AA103" s="43"/>
      <c r="AB103" s="43"/>
      <c r="AC103" s="43"/>
      <c r="AD103" s="43"/>
      <c r="AE103" s="43"/>
      <c r="AF103" s="43"/>
    </row>
    <row r="104" spans="2:32" x14ac:dyDescent="0.25">
      <c r="B104" s="322" t="s">
        <v>37</v>
      </c>
      <c r="C104" s="322"/>
      <c r="D104" s="322"/>
      <c r="E104" s="322"/>
      <c r="F104" s="322"/>
      <c r="G104" s="43"/>
      <c r="H104" s="322" t="s">
        <v>33</v>
      </c>
      <c r="I104" s="322"/>
      <c r="J104" s="322"/>
      <c r="K104" s="322"/>
      <c r="L104" s="322"/>
      <c r="M104" s="221"/>
      <c r="N104" s="322" t="s">
        <v>34</v>
      </c>
      <c r="O104" s="322"/>
      <c r="P104" s="322"/>
      <c r="Q104" s="322"/>
      <c r="R104" s="322"/>
      <c r="T104" s="322" t="s">
        <v>41</v>
      </c>
      <c r="U104" s="322"/>
      <c r="V104" s="322"/>
      <c r="W104" s="322"/>
      <c r="X104" s="322"/>
      <c r="Z104" s="43"/>
      <c r="AA104" s="43"/>
      <c r="AB104" s="43"/>
      <c r="AC104" s="43"/>
      <c r="AD104" s="43"/>
      <c r="AE104" s="43"/>
      <c r="AF104" s="43"/>
    </row>
    <row r="105" spans="2:32" ht="15.75" thickBot="1" x14ac:dyDescent="0.3">
      <c r="B105" s="27"/>
      <c r="C105" s="27"/>
      <c r="D105" s="27"/>
      <c r="E105" s="27"/>
      <c r="F105" s="189"/>
      <c r="G105" s="43"/>
      <c r="H105" s="27"/>
      <c r="I105" s="27"/>
      <c r="J105" s="27"/>
      <c r="K105" s="189"/>
      <c r="L105" s="189"/>
      <c r="M105" s="222"/>
      <c r="N105" s="27"/>
      <c r="O105" s="27"/>
      <c r="P105" s="27"/>
      <c r="Q105" s="189"/>
      <c r="R105" s="189"/>
      <c r="T105" s="27"/>
      <c r="U105" s="27"/>
      <c r="V105" s="27"/>
      <c r="W105" s="27"/>
      <c r="X105" s="189"/>
      <c r="Z105" s="43"/>
      <c r="AA105" s="43"/>
      <c r="AB105" s="43"/>
      <c r="AC105" s="43"/>
      <c r="AD105" s="43"/>
      <c r="AE105" s="43"/>
      <c r="AF105" s="43"/>
    </row>
    <row r="106" spans="2:32" ht="15" customHeight="1" x14ac:dyDescent="0.25">
      <c r="B106" s="348" t="s">
        <v>1</v>
      </c>
      <c r="C106" s="344" t="s">
        <v>2</v>
      </c>
      <c r="D106" s="344" t="s">
        <v>49</v>
      </c>
      <c r="E106" s="344" t="s">
        <v>44</v>
      </c>
      <c r="F106" s="346" t="s">
        <v>50</v>
      </c>
      <c r="G106" s="43"/>
      <c r="H106" s="348" t="s">
        <v>1</v>
      </c>
      <c r="I106" s="344" t="s">
        <v>2</v>
      </c>
      <c r="J106" s="344" t="s">
        <v>49</v>
      </c>
      <c r="K106" s="344" t="s">
        <v>44</v>
      </c>
      <c r="L106" s="346" t="s">
        <v>50</v>
      </c>
      <c r="M106" s="223"/>
      <c r="N106" s="348" t="s">
        <v>1</v>
      </c>
      <c r="O106" s="344" t="s">
        <v>2</v>
      </c>
      <c r="P106" s="344" t="s">
        <v>49</v>
      </c>
      <c r="Q106" s="344" t="s">
        <v>44</v>
      </c>
      <c r="R106" s="346" t="s">
        <v>50</v>
      </c>
      <c r="T106" s="348" t="s">
        <v>1</v>
      </c>
      <c r="U106" s="344" t="s">
        <v>2</v>
      </c>
      <c r="V106" s="344" t="s">
        <v>49</v>
      </c>
      <c r="W106" s="344" t="s">
        <v>44</v>
      </c>
      <c r="X106" s="346" t="s">
        <v>50</v>
      </c>
      <c r="Z106" s="43"/>
      <c r="AA106" s="43"/>
      <c r="AB106" s="43"/>
      <c r="AC106" s="43"/>
      <c r="AD106" s="43"/>
      <c r="AE106" s="43"/>
      <c r="AF106" s="43"/>
    </row>
    <row r="107" spans="2:32" ht="72" customHeight="1" thickBot="1" x14ac:dyDescent="0.3">
      <c r="B107" s="349"/>
      <c r="C107" s="345"/>
      <c r="D107" s="345"/>
      <c r="E107" s="345"/>
      <c r="F107" s="347"/>
      <c r="G107" s="43"/>
      <c r="H107" s="349"/>
      <c r="I107" s="345"/>
      <c r="J107" s="345"/>
      <c r="K107" s="345"/>
      <c r="L107" s="347"/>
      <c r="M107" s="223"/>
      <c r="N107" s="349"/>
      <c r="O107" s="345"/>
      <c r="P107" s="345"/>
      <c r="Q107" s="345"/>
      <c r="R107" s="347"/>
      <c r="T107" s="349"/>
      <c r="U107" s="345"/>
      <c r="V107" s="345"/>
      <c r="W107" s="345"/>
      <c r="X107" s="347"/>
      <c r="Z107" s="43"/>
      <c r="AA107" s="43"/>
      <c r="AB107" s="43"/>
      <c r="AC107" s="43"/>
      <c r="AD107" s="43"/>
      <c r="AE107" s="43"/>
      <c r="AF107" s="43"/>
    </row>
    <row r="108" spans="2:32" ht="15.75" thickBot="1" x14ac:dyDescent="0.3">
      <c r="B108" s="61">
        <v>44562</v>
      </c>
      <c r="C108" s="60">
        <v>5</v>
      </c>
      <c r="D108" s="36">
        <v>59</v>
      </c>
      <c r="E108" s="36">
        <v>35</v>
      </c>
      <c r="F108" s="49">
        <f>+E108/C108</f>
        <v>7</v>
      </c>
      <c r="G108" s="43"/>
      <c r="H108" s="61">
        <v>44562</v>
      </c>
      <c r="I108" s="60">
        <v>4</v>
      </c>
      <c r="J108" s="45">
        <v>10</v>
      </c>
      <c r="K108" s="100">
        <v>31.3</v>
      </c>
      <c r="L108" s="49">
        <f t="shared" ref="L108:L119" si="43">+K108/I108</f>
        <v>7.8250000000000002</v>
      </c>
      <c r="M108" s="219"/>
      <c r="N108" s="229">
        <v>44562</v>
      </c>
      <c r="O108" s="108">
        <v>3</v>
      </c>
      <c r="P108" s="237">
        <v>20</v>
      </c>
      <c r="Q108" s="100">
        <v>18.13</v>
      </c>
      <c r="R108" s="53">
        <f>+K68/O108</f>
        <v>10.533333333333333</v>
      </c>
      <c r="T108" s="229">
        <v>44562</v>
      </c>
      <c r="U108" s="230"/>
      <c r="V108" s="36"/>
      <c r="W108" s="100">
        <v>15</v>
      </c>
      <c r="X108" s="49"/>
      <c r="Z108" s="43"/>
      <c r="AA108" s="43"/>
      <c r="AB108" s="43"/>
      <c r="AC108" s="43"/>
      <c r="AD108" s="43"/>
      <c r="AE108" s="43"/>
      <c r="AF108" s="43"/>
    </row>
    <row r="109" spans="2:32" ht="15.75" thickBot="1" x14ac:dyDescent="0.3">
      <c r="B109" s="61">
        <v>44593</v>
      </c>
      <c r="C109" s="23">
        <v>5</v>
      </c>
      <c r="D109" s="36">
        <v>59</v>
      </c>
      <c r="E109" s="36">
        <v>35</v>
      </c>
      <c r="F109" s="49">
        <f t="shared" ref="F109:F119" si="44">+E109/C109</f>
        <v>7</v>
      </c>
      <c r="G109" s="43"/>
      <c r="H109" s="61">
        <v>44593</v>
      </c>
      <c r="I109" s="23">
        <v>4</v>
      </c>
      <c r="J109" s="45">
        <v>10</v>
      </c>
      <c r="K109" s="100">
        <v>31.3</v>
      </c>
      <c r="L109" s="49">
        <f t="shared" si="43"/>
        <v>7.8250000000000002</v>
      </c>
      <c r="M109" s="219"/>
      <c r="N109" s="61">
        <v>44593</v>
      </c>
      <c r="O109" s="22">
        <v>3</v>
      </c>
      <c r="P109" s="237">
        <v>60</v>
      </c>
      <c r="Q109" s="100">
        <v>84.74</v>
      </c>
      <c r="R109" s="53">
        <f>+K69/O109</f>
        <v>24.026666666666667</v>
      </c>
      <c r="T109" s="61">
        <v>44593</v>
      </c>
      <c r="U109" s="62"/>
      <c r="V109" s="36"/>
      <c r="W109" s="100">
        <v>15</v>
      </c>
      <c r="X109" s="49"/>
      <c r="Z109" s="43"/>
      <c r="AA109" s="43"/>
      <c r="AB109" s="43"/>
      <c r="AC109" s="43"/>
      <c r="AD109" s="43"/>
      <c r="AE109" s="43"/>
      <c r="AF109" s="43"/>
    </row>
    <row r="110" spans="2:32" ht="15.75" thickBot="1" x14ac:dyDescent="0.3">
      <c r="B110" s="61">
        <v>44621</v>
      </c>
      <c r="C110" s="23">
        <v>5</v>
      </c>
      <c r="D110" s="36">
        <v>59</v>
      </c>
      <c r="E110" s="36">
        <v>35</v>
      </c>
      <c r="F110" s="49">
        <f t="shared" si="44"/>
        <v>7</v>
      </c>
      <c r="G110" s="43"/>
      <c r="H110" s="61">
        <v>44621</v>
      </c>
      <c r="I110" s="23">
        <v>4</v>
      </c>
      <c r="J110" s="45">
        <v>10</v>
      </c>
      <c r="K110" s="100">
        <v>31.3</v>
      </c>
      <c r="L110" s="49">
        <f t="shared" si="43"/>
        <v>7.8250000000000002</v>
      </c>
      <c r="M110" s="219"/>
      <c r="N110" s="61">
        <v>44621</v>
      </c>
      <c r="O110" s="22">
        <v>3</v>
      </c>
      <c r="P110" s="237">
        <v>83</v>
      </c>
      <c r="Q110" s="100">
        <v>125.33</v>
      </c>
      <c r="R110" s="53">
        <f t="shared" ref="R110:R119" si="45">+Q110/O110</f>
        <v>41.776666666666664</v>
      </c>
      <c r="T110" s="61">
        <v>44621</v>
      </c>
      <c r="U110" s="63"/>
      <c r="V110" s="36"/>
      <c r="W110" s="100">
        <v>15</v>
      </c>
      <c r="X110" s="49"/>
      <c r="Z110" s="43"/>
      <c r="AA110" s="43"/>
      <c r="AB110" s="43"/>
      <c r="AC110" s="43"/>
      <c r="AD110" s="43"/>
      <c r="AE110" s="43"/>
      <c r="AF110" s="43"/>
    </row>
    <row r="111" spans="2:32" ht="15.75" thickBot="1" x14ac:dyDescent="0.3">
      <c r="B111" s="61">
        <v>44652</v>
      </c>
      <c r="C111" s="60">
        <v>5</v>
      </c>
      <c r="D111" s="36">
        <v>59</v>
      </c>
      <c r="E111" s="36">
        <v>35</v>
      </c>
      <c r="F111" s="49">
        <f t="shared" si="44"/>
        <v>7</v>
      </c>
      <c r="G111" s="43"/>
      <c r="H111" s="61">
        <v>44652</v>
      </c>
      <c r="I111" s="23">
        <v>4</v>
      </c>
      <c r="J111" s="45">
        <v>13.8</v>
      </c>
      <c r="K111" s="100">
        <v>37.9</v>
      </c>
      <c r="L111" s="49">
        <f t="shared" si="43"/>
        <v>9.4749999999999996</v>
      </c>
      <c r="M111" s="219"/>
      <c r="N111" s="61">
        <v>44652</v>
      </c>
      <c r="O111" s="22">
        <v>3</v>
      </c>
      <c r="P111" s="237">
        <v>17</v>
      </c>
      <c r="Q111" s="100">
        <v>46.88</v>
      </c>
      <c r="R111" s="53">
        <f t="shared" si="45"/>
        <v>15.626666666666667</v>
      </c>
      <c r="T111" s="61">
        <v>44652</v>
      </c>
      <c r="U111" s="63"/>
      <c r="V111" s="36"/>
      <c r="W111" s="30">
        <v>15</v>
      </c>
      <c r="X111" s="49"/>
      <c r="Z111" s="43"/>
      <c r="AA111" s="43"/>
      <c r="AB111" s="43"/>
      <c r="AC111" s="43"/>
      <c r="AD111" s="43"/>
      <c r="AE111" s="43"/>
      <c r="AF111" s="43"/>
    </row>
    <row r="112" spans="2:32" ht="15.75" thickBot="1" x14ac:dyDescent="0.3">
      <c r="B112" s="61">
        <v>44682</v>
      </c>
      <c r="C112" s="23">
        <v>5</v>
      </c>
      <c r="D112" s="36">
        <v>59</v>
      </c>
      <c r="E112" s="36">
        <v>35</v>
      </c>
      <c r="F112" s="49">
        <f t="shared" si="44"/>
        <v>7</v>
      </c>
      <c r="G112" s="43"/>
      <c r="H112" s="61">
        <v>44682</v>
      </c>
      <c r="I112" s="23">
        <v>4</v>
      </c>
      <c r="J112" s="45">
        <v>11.09</v>
      </c>
      <c r="K112" s="100">
        <v>33.4</v>
      </c>
      <c r="L112" s="49">
        <f t="shared" si="43"/>
        <v>8.35</v>
      </c>
      <c r="M112" s="219"/>
      <c r="N112" s="61">
        <v>44682</v>
      </c>
      <c r="O112" s="23">
        <v>3</v>
      </c>
      <c r="P112" s="237">
        <v>23</v>
      </c>
      <c r="Q112" s="100">
        <v>21.43</v>
      </c>
      <c r="R112" s="53">
        <f t="shared" si="45"/>
        <v>7.1433333333333335</v>
      </c>
      <c r="T112" s="61">
        <v>44682</v>
      </c>
      <c r="U112" s="63"/>
      <c r="V112" s="36"/>
      <c r="W112" s="30">
        <v>15</v>
      </c>
      <c r="X112" s="49"/>
      <c r="Z112" s="43"/>
      <c r="AA112" s="43"/>
      <c r="AB112" s="43"/>
      <c r="AC112" s="43"/>
      <c r="AD112" s="43"/>
      <c r="AE112" s="43"/>
      <c r="AF112" s="43"/>
    </row>
    <row r="113" spans="2:32" ht="15.75" thickBot="1" x14ac:dyDescent="0.3">
      <c r="B113" s="61">
        <v>44713</v>
      </c>
      <c r="C113" s="23">
        <v>5</v>
      </c>
      <c r="D113" s="36">
        <v>59</v>
      </c>
      <c r="E113" s="36">
        <v>35</v>
      </c>
      <c r="F113" s="49">
        <f t="shared" si="44"/>
        <v>7</v>
      </c>
      <c r="G113" s="43"/>
      <c r="H113" s="61">
        <v>44713</v>
      </c>
      <c r="I113" s="23">
        <v>4</v>
      </c>
      <c r="J113" s="45">
        <v>11.09</v>
      </c>
      <c r="K113" s="100">
        <v>33.4</v>
      </c>
      <c r="L113" s="49">
        <f t="shared" si="43"/>
        <v>8.35</v>
      </c>
      <c r="M113" s="219"/>
      <c r="N113" s="61">
        <v>44713</v>
      </c>
      <c r="O113" s="23">
        <v>3</v>
      </c>
      <c r="P113" s="237">
        <v>23</v>
      </c>
      <c r="Q113" s="100">
        <v>21.43</v>
      </c>
      <c r="R113" s="53">
        <f t="shared" si="45"/>
        <v>7.1433333333333335</v>
      </c>
      <c r="T113" s="61">
        <v>44713</v>
      </c>
      <c r="U113" s="63"/>
      <c r="V113" s="36"/>
      <c r="W113" s="30">
        <v>15</v>
      </c>
      <c r="X113" s="49"/>
      <c r="Z113" s="43"/>
      <c r="AA113" s="43"/>
      <c r="AB113" s="43"/>
      <c r="AC113" s="43"/>
      <c r="AD113" s="43"/>
      <c r="AE113" s="43"/>
      <c r="AF113" s="43"/>
    </row>
    <row r="114" spans="2:32" ht="15.75" thickBot="1" x14ac:dyDescent="0.3">
      <c r="B114" s="61">
        <v>44743</v>
      </c>
      <c r="C114" s="60">
        <v>5</v>
      </c>
      <c r="D114" s="36">
        <v>59</v>
      </c>
      <c r="E114" s="36">
        <v>35</v>
      </c>
      <c r="F114" s="49">
        <f t="shared" ref="F114:F116" si="46">+E114/C114</f>
        <v>7</v>
      </c>
      <c r="G114" s="43"/>
      <c r="H114" s="61">
        <v>44743</v>
      </c>
      <c r="I114" s="23">
        <v>4</v>
      </c>
      <c r="J114" s="45">
        <v>11.09</v>
      </c>
      <c r="K114" s="100">
        <v>33.4</v>
      </c>
      <c r="L114" s="49">
        <f t="shared" ref="L114:L116" si="47">+K114/I114</f>
        <v>8.35</v>
      </c>
      <c r="M114" s="219"/>
      <c r="N114" s="61">
        <v>44743</v>
      </c>
      <c r="O114" s="23">
        <v>3</v>
      </c>
      <c r="P114" s="237">
        <v>23</v>
      </c>
      <c r="Q114" s="100">
        <v>21.43</v>
      </c>
      <c r="R114" s="53">
        <f t="shared" ref="R114:R116" si="48">+Q114/O114</f>
        <v>7.1433333333333335</v>
      </c>
      <c r="T114" s="61">
        <v>44743</v>
      </c>
      <c r="U114" s="63"/>
      <c r="V114" s="36"/>
      <c r="W114" s="30">
        <v>15</v>
      </c>
      <c r="X114" s="49"/>
      <c r="Z114" s="43"/>
      <c r="AA114" s="43"/>
      <c r="AB114" s="43"/>
      <c r="AC114" s="43"/>
      <c r="AD114" s="43"/>
      <c r="AE114" s="43"/>
      <c r="AF114" s="43"/>
    </row>
    <row r="115" spans="2:32" ht="15.75" thickBot="1" x14ac:dyDescent="0.3">
      <c r="B115" s="61">
        <v>44774</v>
      </c>
      <c r="C115" s="23">
        <v>5</v>
      </c>
      <c r="D115" s="36">
        <v>59</v>
      </c>
      <c r="E115" s="36">
        <v>35</v>
      </c>
      <c r="F115" s="49">
        <f t="shared" si="46"/>
        <v>7</v>
      </c>
      <c r="G115" s="43"/>
      <c r="H115" s="61">
        <v>44774</v>
      </c>
      <c r="I115" s="23">
        <v>4</v>
      </c>
      <c r="J115" s="45">
        <v>11.09</v>
      </c>
      <c r="K115" s="100">
        <v>33.4</v>
      </c>
      <c r="L115" s="49">
        <f t="shared" si="47"/>
        <v>8.35</v>
      </c>
      <c r="M115" s="219"/>
      <c r="N115" s="61">
        <v>44774</v>
      </c>
      <c r="O115" s="23">
        <v>3</v>
      </c>
      <c r="P115" s="237">
        <v>23</v>
      </c>
      <c r="Q115" s="100">
        <v>21.43</v>
      </c>
      <c r="R115" s="53">
        <f t="shared" si="48"/>
        <v>7.1433333333333335</v>
      </c>
      <c r="T115" s="61">
        <v>44774</v>
      </c>
      <c r="U115" s="63"/>
      <c r="V115" s="36"/>
      <c r="W115" s="30">
        <v>15</v>
      </c>
      <c r="X115" s="49"/>
      <c r="Z115" s="43"/>
      <c r="AA115" s="43"/>
      <c r="AB115" s="43"/>
      <c r="AC115" s="43"/>
      <c r="AD115" s="43"/>
      <c r="AE115" s="43"/>
      <c r="AF115" s="43"/>
    </row>
    <row r="116" spans="2:32" ht="15.75" thickBot="1" x14ac:dyDescent="0.3">
      <c r="B116" s="61">
        <v>44805</v>
      </c>
      <c r="C116" s="23">
        <v>5</v>
      </c>
      <c r="D116" s="36">
        <v>59</v>
      </c>
      <c r="E116" s="36">
        <v>35</v>
      </c>
      <c r="F116" s="49">
        <f t="shared" si="46"/>
        <v>7</v>
      </c>
      <c r="G116" s="43"/>
      <c r="H116" s="61">
        <v>44805</v>
      </c>
      <c r="I116" s="23">
        <v>4</v>
      </c>
      <c r="J116" s="45">
        <v>11.09</v>
      </c>
      <c r="K116" s="100">
        <v>33.4</v>
      </c>
      <c r="L116" s="49">
        <f t="shared" si="47"/>
        <v>8.35</v>
      </c>
      <c r="M116" s="219"/>
      <c r="N116" s="61">
        <v>44805</v>
      </c>
      <c r="O116" s="23">
        <v>3</v>
      </c>
      <c r="P116" s="237">
        <v>23</v>
      </c>
      <c r="Q116" s="100">
        <v>21.43</v>
      </c>
      <c r="R116" s="53">
        <f t="shared" si="48"/>
        <v>7.1433333333333335</v>
      </c>
      <c r="T116" s="61">
        <v>44805</v>
      </c>
      <c r="U116" s="63"/>
      <c r="V116" s="36"/>
      <c r="W116" s="30">
        <v>15</v>
      </c>
      <c r="X116" s="49"/>
      <c r="Z116" s="43"/>
      <c r="AA116" s="43"/>
      <c r="AB116" s="43"/>
      <c r="AC116" s="43"/>
      <c r="AD116" s="43"/>
      <c r="AE116" s="43"/>
      <c r="AF116" s="43"/>
    </row>
    <row r="117" spans="2:32" ht="15.75" thickBot="1" x14ac:dyDescent="0.3">
      <c r="B117" s="61">
        <v>44835</v>
      </c>
      <c r="C117" s="23"/>
      <c r="D117" s="30"/>
      <c r="E117" s="30"/>
      <c r="F117" s="49" t="e">
        <f t="shared" si="44"/>
        <v>#DIV/0!</v>
      </c>
      <c r="G117" s="43"/>
      <c r="H117" s="61">
        <v>44835</v>
      </c>
      <c r="I117" s="23"/>
      <c r="J117" s="45"/>
      <c r="K117" s="100"/>
      <c r="L117" s="49" t="e">
        <f t="shared" si="43"/>
        <v>#DIV/0!</v>
      </c>
      <c r="M117" s="219"/>
      <c r="N117" s="61">
        <v>44835</v>
      </c>
      <c r="O117" s="23"/>
      <c r="P117" s="237"/>
      <c r="Q117" s="100"/>
      <c r="R117" s="53" t="e">
        <f t="shared" si="45"/>
        <v>#DIV/0!</v>
      </c>
      <c r="T117" s="61">
        <v>44835</v>
      </c>
      <c r="U117" s="63"/>
      <c r="V117" s="36"/>
      <c r="W117" s="30"/>
      <c r="X117" s="49"/>
      <c r="Z117" s="43"/>
      <c r="AA117" s="43"/>
      <c r="AB117" s="43"/>
      <c r="AC117" s="43"/>
      <c r="AD117" s="43"/>
      <c r="AE117" s="43"/>
      <c r="AF117" s="43"/>
    </row>
    <row r="118" spans="2:32" ht="15.75" thickBot="1" x14ac:dyDescent="0.3">
      <c r="B118" s="61">
        <v>44866</v>
      </c>
      <c r="C118" s="23"/>
      <c r="D118" s="30"/>
      <c r="E118" s="30"/>
      <c r="F118" s="49" t="e">
        <f t="shared" si="44"/>
        <v>#DIV/0!</v>
      </c>
      <c r="G118" s="43"/>
      <c r="H118" s="61">
        <v>44866</v>
      </c>
      <c r="I118" s="23"/>
      <c r="J118" s="45"/>
      <c r="K118" s="100"/>
      <c r="L118" s="49" t="e">
        <f t="shared" si="43"/>
        <v>#DIV/0!</v>
      </c>
      <c r="M118" s="219"/>
      <c r="N118" s="61">
        <v>44866</v>
      </c>
      <c r="O118" s="23"/>
      <c r="P118" s="237"/>
      <c r="Q118" s="100"/>
      <c r="R118" s="53" t="e">
        <f t="shared" si="45"/>
        <v>#DIV/0!</v>
      </c>
      <c r="T118" s="61">
        <v>44866</v>
      </c>
      <c r="U118" s="63"/>
      <c r="V118" s="36"/>
      <c r="W118" s="30"/>
      <c r="X118" s="49"/>
      <c r="Z118" s="43"/>
      <c r="AA118" s="43"/>
      <c r="AB118" s="43"/>
      <c r="AC118" s="43"/>
      <c r="AD118" s="43"/>
      <c r="AE118" s="43"/>
      <c r="AF118" s="43"/>
    </row>
    <row r="119" spans="2:32" ht="15.75" thickBot="1" x14ac:dyDescent="0.3">
      <c r="B119" s="204">
        <v>44896</v>
      </c>
      <c r="C119" s="205"/>
      <c r="D119" s="45"/>
      <c r="E119" s="45"/>
      <c r="F119" s="200" t="e">
        <f t="shared" si="44"/>
        <v>#DIV/0!</v>
      </c>
      <c r="G119" s="43"/>
      <c r="H119" s="61">
        <v>44896</v>
      </c>
      <c r="I119" s="23"/>
      <c r="J119" s="45"/>
      <c r="K119" s="100"/>
      <c r="L119" s="49" t="e">
        <f t="shared" si="43"/>
        <v>#DIV/0!</v>
      </c>
      <c r="M119" s="219"/>
      <c r="N119" s="204">
        <v>44896</v>
      </c>
      <c r="O119" s="205"/>
      <c r="P119" s="237"/>
      <c r="Q119" s="100"/>
      <c r="R119" s="207" t="e">
        <f t="shared" si="45"/>
        <v>#DIV/0!</v>
      </c>
      <c r="T119" s="61">
        <v>44896</v>
      </c>
      <c r="U119" s="63"/>
      <c r="V119" s="36"/>
      <c r="W119" s="30"/>
      <c r="X119" s="200"/>
      <c r="Z119" s="43"/>
      <c r="AA119" s="43"/>
      <c r="AB119" s="43"/>
      <c r="AC119" s="43"/>
      <c r="AD119" s="43"/>
      <c r="AE119" s="43"/>
      <c r="AF119" s="43"/>
    </row>
    <row r="120" spans="2:32" ht="15.75" thickBot="1" x14ac:dyDescent="0.3">
      <c r="B120" s="41" t="s">
        <v>18</v>
      </c>
      <c r="C120" s="42">
        <f>AVERAGE(C108:C119)</f>
        <v>5</v>
      </c>
      <c r="D120" s="31">
        <f>AVERAGE(D108:D119)</f>
        <v>59</v>
      </c>
      <c r="E120" s="39">
        <f>AVERAGE(E108:E119)</f>
        <v>35</v>
      </c>
      <c r="F120" s="32" t="e">
        <f>AVERAGE(F108:F119)</f>
        <v>#DIV/0!</v>
      </c>
      <c r="G120" s="33"/>
      <c r="H120" s="99" t="s">
        <v>18</v>
      </c>
      <c r="I120" s="42">
        <f>AVERAGE(I108:I119)</f>
        <v>4</v>
      </c>
      <c r="J120" s="31">
        <f>AVERAGE(J108:J119)</f>
        <v>11.027777777777779</v>
      </c>
      <c r="K120" s="31">
        <f>AVERAGE(K108:K119)</f>
        <v>33.200000000000003</v>
      </c>
      <c r="L120" s="32" t="e">
        <f>AVERAGE(L108:L119)</f>
        <v>#DIV/0!</v>
      </c>
      <c r="M120" s="224"/>
      <c r="N120" s="99" t="s">
        <v>18</v>
      </c>
      <c r="O120" s="42">
        <f>AVERAGE(O108:O119)</f>
        <v>3</v>
      </c>
      <c r="P120" s="31">
        <f>AVERAGE(P108:P119)</f>
        <v>32.777777777777779</v>
      </c>
      <c r="Q120" s="31">
        <f>AVERAGE(Q108:Q119)</f>
        <v>42.47</v>
      </c>
      <c r="R120" s="32" t="e">
        <f>AVERAGE(R108:R119)</f>
        <v>#DIV/0!</v>
      </c>
      <c r="T120" s="64" t="s">
        <v>18</v>
      </c>
      <c r="U120" s="42"/>
      <c r="V120" s="31" t="e">
        <f>AVERAGE(V106:V119)</f>
        <v>#DIV/0!</v>
      </c>
      <c r="W120" s="39">
        <v>0</v>
      </c>
      <c r="X120" s="41"/>
      <c r="Z120" s="33"/>
      <c r="AA120" s="43"/>
      <c r="AB120" s="43"/>
      <c r="AC120" s="43"/>
      <c r="AD120" s="43"/>
      <c r="AE120" s="43"/>
      <c r="AF120" s="43"/>
    </row>
    <row r="121" spans="2:32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225"/>
      <c r="N121" s="202" t="s">
        <v>58</v>
      </c>
      <c r="O121" s="43"/>
      <c r="P121" s="43"/>
      <c r="Q121" s="43"/>
      <c r="R121" s="43"/>
      <c r="S121" s="225"/>
      <c r="T121" s="47" t="s">
        <v>71</v>
      </c>
      <c r="U121" s="48"/>
      <c r="V121" s="43"/>
      <c r="W121" s="48"/>
      <c r="X121" s="48"/>
      <c r="Y121" s="43"/>
      <c r="Z121" s="43"/>
      <c r="AA121" s="43"/>
      <c r="AB121" s="43"/>
      <c r="AC121" s="43"/>
      <c r="AD121" s="43"/>
      <c r="AE121" s="43"/>
      <c r="AF121" s="43"/>
    </row>
    <row r="122" spans="2:32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225"/>
      <c r="N122" s="43"/>
      <c r="O122" s="43"/>
      <c r="P122" s="43"/>
      <c r="Q122" s="43"/>
      <c r="R122" s="43"/>
      <c r="S122" s="225"/>
      <c r="T122" s="43"/>
      <c r="U122" s="43"/>
      <c r="V122" s="43"/>
      <c r="W122" s="43"/>
      <c r="X122" s="43"/>
      <c r="Y122" s="43"/>
      <c r="Z122" s="43"/>
      <c r="AF122" s="43"/>
    </row>
    <row r="123" spans="2:32" x14ac:dyDescent="0.25">
      <c r="G123" s="43"/>
      <c r="H123" s="43"/>
      <c r="I123" s="43"/>
      <c r="J123" s="43"/>
      <c r="K123" s="43"/>
      <c r="L123" s="43"/>
      <c r="M123" s="225"/>
      <c r="N123" s="43"/>
      <c r="O123" s="43"/>
      <c r="P123" s="43"/>
      <c r="Q123" s="43"/>
      <c r="R123" s="43"/>
      <c r="S123" s="225"/>
      <c r="T123" s="43"/>
      <c r="U123" s="43"/>
      <c r="V123" s="43"/>
      <c r="W123" s="43"/>
      <c r="X123" s="43"/>
      <c r="Y123" s="43"/>
      <c r="Z123" s="43"/>
      <c r="AF123" s="43"/>
    </row>
    <row r="124" spans="2:32" x14ac:dyDescent="0.25">
      <c r="G124" s="43"/>
      <c r="H124" s="43"/>
      <c r="I124" s="43"/>
      <c r="J124" s="43"/>
      <c r="K124" s="43"/>
      <c r="L124" s="43"/>
      <c r="M124" s="225"/>
      <c r="N124" s="43"/>
      <c r="O124" s="43"/>
      <c r="P124" s="43"/>
      <c r="Q124" s="43"/>
      <c r="R124" s="43"/>
      <c r="S124" s="225"/>
      <c r="T124" s="43"/>
      <c r="U124" s="43"/>
      <c r="V124" s="43"/>
      <c r="W124" s="43"/>
      <c r="X124" s="43"/>
      <c r="Y124" s="43"/>
      <c r="Z124" s="43"/>
      <c r="AF124" s="43"/>
    </row>
    <row r="125" spans="2:32" x14ac:dyDescent="0.25">
      <c r="G125" s="43"/>
      <c r="H125" s="43"/>
      <c r="I125" s="43"/>
      <c r="J125" s="43"/>
      <c r="K125" s="43"/>
      <c r="L125" s="43"/>
      <c r="M125" s="225"/>
      <c r="N125" s="43"/>
      <c r="O125" s="43"/>
      <c r="P125" s="43"/>
      <c r="Q125" s="43"/>
      <c r="R125" s="43"/>
      <c r="S125" s="225"/>
      <c r="T125" s="43"/>
      <c r="U125" s="43"/>
      <c r="V125" s="43"/>
      <c r="W125" s="43"/>
      <c r="X125" s="43"/>
      <c r="Y125" s="43"/>
      <c r="Z125" s="43"/>
      <c r="AF125" s="43"/>
    </row>
    <row r="126" spans="2:32" x14ac:dyDescent="0.25">
      <c r="G126" s="43"/>
      <c r="H126" s="43"/>
      <c r="I126" s="43"/>
      <c r="J126" s="43"/>
      <c r="K126" s="43"/>
      <c r="L126" s="43"/>
      <c r="M126" s="225"/>
      <c r="N126" s="43"/>
      <c r="O126" s="43"/>
      <c r="P126" s="43"/>
      <c r="Q126" s="43"/>
      <c r="R126" s="43"/>
      <c r="S126" s="225"/>
      <c r="T126" s="43"/>
      <c r="U126" s="43"/>
      <c r="V126" s="43"/>
      <c r="W126" s="43"/>
      <c r="X126" s="43"/>
      <c r="Y126" s="43"/>
      <c r="Z126" s="43"/>
      <c r="AF126" s="43"/>
    </row>
    <row r="127" spans="2:32" x14ac:dyDescent="0.25">
      <c r="G127" s="43"/>
      <c r="H127" s="43"/>
      <c r="I127" s="43"/>
      <c r="J127" s="43"/>
      <c r="K127" s="43"/>
      <c r="L127" s="43"/>
      <c r="M127" s="225"/>
      <c r="N127" s="43"/>
      <c r="O127" s="43"/>
      <c r="P127" s="43"/>
      <c r="Q127" s="43"/>
      <c r="R127" s="43"/>
      <c r="S127" s="225"/>
      <c r="T127" s="43"/>
      <c r="U127" s="43"/>
      <c r="V127" s="43"/>
      <c r="W127" s="43"/>
      <c r="X127" s="43"/>
      <c r="Y127" s="43"/>
      <c r="Z127" s="43"/>
      <c r="AF127" s="43"/>
    </row>
    <row r="128" spans="2:32" x14ac:dyDescent="0.25">
      <c r="G128" s="43"/>
      <c r="H128" s="43"/>
      <c r="I128" s="43"/>
      <c r="J128" s="43"/>
      <c r="K128" s="43"/>
      <c r="L128" s="43"/>
      <c r="M128" s="225"/>
      <c r="N128" s="43"/>
      <c r="O128" s="43"/>
      <c r="P128" s="43"/>
      <c r="Q128" s="43"/>
      <c r="R128" s="43"/>
      <c r="S128" s="225"/>
      <c r="T128" s="43"/>
      <c r="U128" s="43"/>
      <c r="V128" s="43"/>
      <c r="W128" s="43"/>
      <c r="X128" s="43"/>
      <c r="Y128" s="43"/>
      <c r="Z128" s="43"/>
      <c r="AF128" s="43"/>
    </row>
    <row r="129" spans="2:32" x14ac:dyDescent="0.25">
      <c r="G129" s="43"/>
      <c r="H129" s="43"/>
      <c r="I129" s="43"/>
      <c r="J129" s="43"/>
      <c r="K129" s="43"/>
      <c r="L129" s="43"/>
      <c r="M129" s="225"/>
      <c r="N129" s="43"/>
      <c r="O129" s="43"/>
      <c r="P129" s="43"/>
      <c r="Q129" s="43"/>
      <c r="R129" s="43"/>
      <c r="S129" s="225"/>
      <c r="T129" s="43"/>
      <c r="U129" s="43"/>
      <c r="V129" s="43"/>
      <c r="W129" s="43"/>
      <c r="X129" s="43"/>
      <c r="Y129" s="43"/>
      <c r="Z129" s="43"/>
      <c r="AF129" s="43"/>
    </row>
    <row r="130" spans="2:32" x14ac:dyDescent="0.25">
      <c r="G130" s="43"/>
      <c r="H130" s="43"/>
      <c r="I130" s="43"/>
      <c r="J130" s="43"/>
      <c r="K130" s="43"/>
      <c r="L130" s="43"/>
      <c r="M130" s="225"/>
      <c r="N130" s="43"/>
      <c r="O130" s="43"/>
      <c r="P130" s="43"/>
      <c r="Q130" s="43"/>
      <c r="R130" s="43"/>
      <c r="S130" s="225"/>
      <c r="T130" s="43"/>
      <c r="U130" s="43"/>
      <c r="V130" s="43"/>
      <c r="W130" s="43"/>
      <c r="X130" s="43"/>
      <c r="Y130" s="43"/>
      <c r="Z130" s="43"/>
      <c r="AF130" s="43"/>
    </row>
    <row r="131" spans="2:32" x14ac:dyDescent="0.25">
      <c r="G131" s="43"/>
      <c r="H131" s="43"/>
      <c r="I131" s="43"/>
      <c r="J131" s="43"/>
      <c r="K131" s="43"/>
      <c r="L131" s="43"/>
      <c r="M131" s="225"/>
      <c r="N131" s="43"/>
      <c r="O131" s="43"/>
      <c r="P131" s="43"/>
      <c r="Q131" s="43"/>
      <c r="R131" s="43"/>
      <c r="S131" s="225"/>
      <c r="T131" s="43"/>
      <c r="U131" s="43"/>
      <c r="V131" s="43"/>
      <c r="W131" s="43"/>
      <c r="X131" s="43"/>
      <c r="Y131" s="43"/>
      <c r="Z131" s="43"/>
      <c r="AF131" s="43"/>
    </row>
    <row r="132" spans="2:32" x14ac:dyDescent="0.25">
      <c r="G132" s="43"/>
      <c r="H132" s="43"/>
      <c r="I132" s="43"/>
      <c r="J132" s="43"/>
      <c r="K132" s="43"/>
      <c r="L132" s="43"/>
      <c r="M132" s="225"/>
      <c r="N132" s="43"/>
      <c r="O132" s="43"/>
      <c r="P132" s="43"/>
      <c r="Q132" s="43"/>
      <c r="R132" s="43"/>
      <c r="S132" s="225"/>
      <c r="T132" s="43"/>
      <c r="U132" s="43"/>
      <c r="V132" s="43"/>
      <c r="W132" s="43"/>
      <c r="X132" s="43"/>
      <c r="Y132" s="43"/>
      <c r="Z132" s="43"/>
      <c r="AF132" s="43"/>
    </row>
    <row r="133" spans="2:32" x14ac:dyDescent="0.25">
      <c r="G133" s="43"/>
      <c r="H133" s="43"/>
      <c r="I133" s="43"/>
      <c r="J133" s="43"/>
      <c r="K133" s="43"/>
      <c r="L133" s="43"/>
      <c r="M133" s="225"/>
      <c r="N133" s="43"/>
      <c r="O133" s="43"/>
      <c r="P133" s="43"/>
      <c r="Q133" s="43"/>
      <c r="R133" s="43"/>
      <c r="S133" s="225"/>
      <c r="T133" s="43"/>
      <c r="U133" s="43"/>
      <c r="V133" s="43"/>
      <c r="W133" s="43"/>
      <c r="X133" s="43"/>
      <c r="Y133" s="43"/>
      <c r="Z133" s="43"/>
      <c r="AF133" s="43"/>
    </row>
    <row r="134" spans="2:32" x14ac:dyDescent="0.25">
      <c r="G134" s="43"/>
      <c r="H134" s="43"/>
      <c r="I134" s="43"/>
      <c r="J134" s="43"/>
      <c r="K134" s="43"/>
      <c r="L134" s="43"/>
      <c r="M134" s="225"/>
      <c r="N134" s="43"/>
      <c r="O134" s="43"/>
      <c r="P134" s="43"/>
      <c r="Q134" s="43"/>
      <c r="R134" s="43"/>
      <c r="S134" s="225"/>
      <c r="T134" s="43"/>
      <c r="U134" s="43"/>
      <c r="V134" s="43"/>
      <c r="W134" s="43"/>
      <c r="X134" s="43"/>
      <c r="Y134" s="43"/>
      <c r="Z134" s="43"/>
      <c r="AF134" s="43"/>
    </row>
    <row r="135" spans="2:32" x14ac:dyDescent="0.25">
      <c r="G135" s="43"/>
      <c r="H135" s="43"/>
      <c r="I135" s="43"/>
      <c r="J135" s="43"/>
      <c r="K135" s="43"/>
      <c r="L135" s="43"/>
      <c r="M135" s="225"/>
      <c r="N135" s="43"/>
      <c r="O135" s="43"/>
      <c r="P135" s="43"/>
      <c r="Q135" s="43"/>
      <c r="R135" s="43"/>
      <c r="S135" s="225"/>
      <c r="T135" s="43"/>
      <c r="U135" s="43"/>
      <c r="V135" s="43"/>
      <c r="W135" s="43"/>
      <c r="X135" s="43"/>
      <c r="Y135" s="43"/>
      <c r="Z135" s="43"/>
      <c r="AF135" s="43"/>
    </row>
    <row r="136" spans="2:32" x14ac:dyDescent="0.25">
      <c r="G136" s="43"/>
      <c r="H136" s="43"/>
      <c r="I136" s="43"/>
      <c r="J136" s="43"/>
      <c r="K136" s="43"/>
      <c r="L136" s="43"/>
      <c r="M136" s="225"/>
      <c r="N136" s="43"/>
      <c r="O136" s="43"/>
      <c r="P136" s="43"/>
      <c r="Q136" s="43"/>
      <c r="R136" s="43"/>
      <c r="S136" s="225"/>
      <c r="T136" s="43"/>
      <c r="U136" s="43"/>
      <c r="V136" s="43"/>
      <c r="W136" s="43"/>
      <c r="X136" s="43"/>
      <c r="Y136" s="43"/>
      <c r="Z136" s="43"/>
      <c r="AF136" s="43"/>
    </row>
    <row r="137" spans="2:32" x14ac:dyDescent="0.25">
      <c r="G137" s="43"/>
      <c r="H137" s="43"/>
      <c r="I137" s="43"/>
      <c r="J137" s="43"/>
      <c r="K137" s="43"/>
      <c r="L137" s="43"/>
      <c r="M137" s="225"/>
      <c r="N137" s="43"/>
      <c r="O137" s="43"/>
      <c r="P137" s="43"/>
      <c r="Q137" s="43"/>
      <c r="R137" s="43"/>
      <c r="S137" s="225"/>
      <c r="T137" s="43"/>
      <c r="U137" s="43"/>
      <c r="V137" s="43"/>
      <c r="W137" s="43"/>
      <c r="X137" s="43"/>
      <c r="Y137" s="43"/>
      <c r="Z137" s="43"/>
      <c r="AF137" s="43"/>
    </row>
    <row r="138" spans="2:32" x14ac:dyDescent="0.25">
      <c r="G138" s="43"/>
      <c r="H138" s="43"/>
      <c r="I138" s="43"/>
      <c r="J138" s="43"/>
      <c r="K138" s="43"/>
      <c r="L138" s="43"/>
      <c r="M138" s="225"/>
      <c r="N138" s="43"/>
      <c r="O138" s="43"/>
      <c r="P138" s="43"/>
      <c r="Q138" s="43"/>
      <c r="R138" s="43"/>
      <c r="S138" s="225"/>
      <c r="T138" s="43"/>
      <c r="U138" s="43"/>
      <c r="V138" s="43"/>
      <c r="W138" s="43"/>
      <c r="X138" s="43"/>
      <c r="Y138" s="43"/>
      <c r="Z138" s="43"/>
      <c r="AF138" s="43"/>
    </row>
    <row r="139" spans="2:32" x14ac:dyDescent="0.25">
      <c r="G139" s="43"/>
      <c r="H139" s="43"/>
      <c r="I139" s="43"/>
      <c r="J139" s="43"/>
      <c r="K139" s="43"/>
      <c r="L139" s="43"/>
      <c r="M139" s="225"/>
      <c r="N139" s="43"/>
      <c r="O139" s="43"/>
      <c r="P139" s="43"/>
      <c r="Q139" s="43"/>
      <c r="R139" s="43"/>
      <c r="S139" s="225"/>
      <c r="T139" s="43"/>
      <c r="U139" s="43"/>
      <c r="V139" s="43"/>
      <c r="W139" s="43"/>
      <c r="X139" s="43"/>
      <c r="Y139" s="43"/>
      <c r="Z139" s="43"/>
      <c r="AF139" s="43"/>
    </row>
    <row r="140" spans="2:32" x14ac:dyDescent="0.25">
      <c r="G140" s="43"/>
      <c r="H140" s="43"/>
      <c r="I140" s="43"/>
      <c r="J140" s="43"/>
      <c r="K140" s="43"/>
      <c r="L140" s="43"/>
      <c r="M140" s="225"/>
      <c r="N140" s="43"/>
      <c r="O140" s="43"/>
      <c r="P140" s="43"/>
      <c r="Q140" s="43"/>
      <c r="R140" s="43"/>
      <c r="S140" s="225"/>
      <c r="T140" s="43"/>
      <c r="U140" s="43"/>
      <c r="V140" s="43"/>
      <c r="W140" s="43"/>
      <c r="X140" s="43"/>
      <c r="Y140" s="43"/>
      <c r="Z140" s="43"/>
      <c r="AF140" s="43"/>
    </row>
    <row r="141" spans="2:32" x14ac:dyDescent="0.25">
      <c r="B141" s="198"/>
      <c r="C141" s="198"/>
      <c r="D141" s="198"/>
      <c r="E141" s="198"/>
      <c r="F141" s="198"/>
      <c r="G141" s="43"/>
      <c r="H141" s="198"/>
      <c r="I141" s="198"/>
      <c r="J141" s="198"/>
      <c r="K141" s="198"/>
      <c r="L141" s="198"/>
      <c r="M141" s="226"/>
      <c r="N141" s="198"/>
      <c r="O141" s="198"/>
      <c r="P141" s="198"/>
      <c r="Q141" s="198"/>
      <c r="R141" s="198"/>
      <c r="S141" s="226"/>
      <c r="T141" s="198"/>
      <c r="U141" s="43"/>
      <c r="V141" s="43"/>
      <c r="W141" s="43"/>
      <c r="X141" s="43"/>
      <c r="Y141" s="43"/>
      <c r="Z141" s="43"/>
      <c r="AF141" s="43"/>
    </row>
  </sheetData>
  <mergeCells count="170">
    <mergeCell ref="B104:F104"/>
    <mergeCell ref="H104:L104"/>
    <mergeCell ref="N104:R104"/>
    <mergeCell ref="T104:X104"/>
    <mergeCell ref="B106:B107"/>
    <mergeCell ref="C106:C107"/>
    <mergeCell ref="D106:D107"/>
    <mergeCell ref="E106:E107"/>
    <mergeCell ref="F106:F107"/>
    <mergeCell ref="H106:H107"/>
    <mergeCell ref="W106:W107"/>
    <mergeCell ref="X106:X107"/>
    <mergeCell ref="P106:P107"/>
    <mergeCell ref="Q106:Q107"/>
    <mergeCell ref="R106:R107"/>
    <mergeCell ref="T106:T107"/>
    <mergeCell ref="U106:U107"/>
    <mergeCell ref="V106:V107"/>
    <mergeCell ref="I106:I107"/>
    <mergeCell ref="J106:J107"/>
    <mergeCell ref="K106:K107"/>
    <mergeCell ref="L106:L107"/>
    <mergeCell ref="N106:N107"/>
    <mergeCell ref="O106:O107"/>
    <mergeCell ref="B103:F103"/>
    <mergeCell ref="H103:L103"/>
    <mergeCell ref="N103:R103"/>
    <mergeCell ref="T103:X103"/>
    <mergeCell ref="P86:P87"/>
    <mergeCell ref="Q86:Q87"/>
    <mergeCell ref="R86:R87"/>
    <mergeCell ref="T86:T87"/>
    <mergeCell ref="U86:U87"/>
    <mergeCell ref="V86:V87"/>
    <mergeCell ref="I86:I87"/>
    <mergeCell ref="J86:J87"/>
    <mergeCell ref="K86:K87"/>
    <mergeCell ref="L86:L87"/>
    <mergeCell ref="N86:N87"/>
    <mergeCell ref="O86:O87"/>
    <mergeCell ref="B84:F84"/>
    <mergeCell ref="H84:L84"/>
    <mergeCell ref="N84:R84"/>
    <mergeCell ref="T84:X84"/>
    <mergeCell ref="B86:B87"/>
    <mergeCell ref="C86:C87"/>
    <mergeCell ref="D86:D87"/>
    <mergeCell ref="E86:E87"/>
    <mergeCell ref="F86:F87"/>
    <mergeCell ref="H86:H87"/>
    <mergeCell ref="W86:W87"/>
    <mergeCell ref="X86:X87"/>
    <mergeCell ref="B83:F83"/>
    <mergeCell ref="H83:L83"/>
    <mergeCell ref="N83:R83"/>
    <mergeCell ref="T83:X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4:F44"/>
    <mergeCell ref="H44:L44"/>
    <mergeCell ref="N44:R44"/>
    <mergeCell ref="T44:X44"/>
    <mergeCell ref="B46:B47"/>
    <mergeCell ref="C46:C47"/>
    <mergeCell ref="D46:D47"/>
    <mergeCell ref="E46:E47"/>
    <mergeCell ref="F46:F47"/>
    <mergeCell ref="H46:H47"/>
    <mergeCell ref="W46:W47"/>
    <mergeCell ref="X46:X47"/>
    <mergeCell ref="V41:Y41"/>
    <mergeCell ref="X42:AA42"/>
    <mergeCell ref="B43:F43"/>
    <mergeCell ref="H43:L43"/>
    <mergeCell ref="N43:R43"/>
    <mergeCell ref="T43:X43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21"/>
  <sheetViews>
    <sheetView tabSelected="1" workbookViewId="0">
      <selection activeCell="F28" sqref="F28"/>
    </sheetView>
  </sheetViews>
  <sheetFormatPr baseColWidth="10" defaultRowHeight="15" x14ac:dyDescent="0.25"/>
  <cols>
    <col min="1" max="1" width="4.7109375" customWidth="1"/>
    <col min="3" max="3" width="12.28515625" customWidth="1"/>
    <col min="6" max="6" width="14.140625" customWidth="1"/>
    <col min="8" max="8" width="15.42578125" customWidth="1"/>
    <col min="9" max="9" width="14.8554687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249" t="s">
        <v>70</v>
      </c>
      <c r="C3" s="250"/>
      <c r="D3" s="250"/>
      <c r="E3" s="250"/>
      <c r="F3" s="250"/>
      <c r="G3" s="250"/>
      <c r="H3" s="251"/>
      <c r="J3" s="273" t="s">
        <v>68</v>
      </c>
      <c r="K3" s="274"/>
      <c r="L3" s="274"/>
      <c r="M3" s="274"/>
      <c r="N3" s="275"/>
    </row>
    <row r="4" spans="2:14" ht="15.75" thickBot="1" x14ac:dyDescent="0.3">
      <c r="B4" s="252" t="s">
        <v>61</v>
      </c>
      <c r="C4" s="253"/>
      <c r="D4" s="253"/>
      <c r="E4" s="253"/>
      <c r="F4" s="253"/>
      <c r="G4" s="253"/>
      <c r="H4" s="254"/>
      <c r="J4" s="300" t="s">
        <v>62</v>
      </c>
      <c r="K4" s="301"/>
      <c r="L4" s="301"/>
      <c r="M4" s="301"/>
      <c r="N4" s="302"/>
    </row>
    <row r="5" spans="2:14" x14ac:dyDescent="0.25">
      <c r="B5" s="255" t="s">
        <v>1</v>
      </c>
      <c r="C5" s="258" t="s">
        <v>2</v>
      </c>
      <c r="D5" s="288" t="s">
        <v>3</v>
      </c>
      <c r="E5" s="267" t="s">
        <v>14</v>
      </c>
      <c r="F5" s="268"/>
      <c r="G5" s="269"/>
      <c r="H5" s="263" t="s">
        <v>5</v>
      </c>
      <c r="J5" s="315" t="s">
        <v>1</v>
      </c>
      <c r="K5" s="317" t="s">
        <v>2</v>
      </c>
      <c r="L5" s="317" t="s">
        <v>43</v>
      </c>
      <c r="M5" s="317" t="s">
        <v>44</v>
      </c>
      <c r="N5" s="310" t="s">
        <v>45</v>
      </c>
    </row>
    <row r="6" spans="2:14" ht="15.75" thickBot="1" x14ac:dyDescent="0.3">
      <c r="B6" s="256"/>
      <c r="C6" s="259"/>
      <c r="D6" s="289"/>
      <c r="E6" s="270"/>
      <c r="F6" s="271"/>
      <c r="G6" s="272"/>
      <c r="H6" s="264"/>
      <c r="J6" s="316"/>
      <c r="K6" s="318"/>
      <c r="L6" s="318"/>
      <c r="M6" s="318"/>
      <c r="N6" s="311"/>
    </row>
    <row r="7" spans="2:14" x14ac:dyDescent="0.25">
      <c r="B7" s="256"/>
      <c r="C7" s="259"/>
      <c r="D7" s="289"/>
      <c r="E7" s="266" t="s">
        <v>15</v>
      </c>
      <c r="F7" s="261" t="s">
        <v>16</v>
      </c>
      <c r="G7" s="261" t="s">
        <v>17</v>
      </c>
      <c r="H7" s="264"/>
      <c r="J7" s="71">
        <v>44562</v>
      </c>
      <c r="K7" s="60"/>
      <c r="L7" s="51"/>
      <c r="M7" s="120">
        <v>400</v>
      </c>
      <c r="N7" s="53" t="e">
        <f>+L7/K7</f>
        <v>#DIV/0!</v>
      </c>
    </row>
    <row r="8" spans="2:14" ht="15.75" thickBot="1" x14ac:dyDescent="0.3">
      <c r="B8" s="257"/>
      <c r="C8" s="260"/>
      <c r="D8" s="290"/>
      <c r="E8" s="262"/>
      <c r="F8" s="262"/>
      <c r="G8" s="262"/>
      <c r="H8" s="265"/>
      <c r="J8" s="71">
        <v>44593</v>
      </c>
      <c r="K8" s="60"/>
      <c r="L8" s="46"/>
      <c r="M8" s="120">
        <v>400</v>
      </c>
      <c r="N8" s="53" t="e">
        <f>+L8/K8</f>
        <v>#DIV/0!</v>
      </c>
    </row>
    <row r="9" spans="2:14" x14ac:dyDescent="0.25">
      <c r="B9" s="71">
        <v>44562</v>
      </c>
      <c r="C9" s="108"/>
      <c r="D9" s="136">
        <v>754.75</v>
      </c>
      <c r="E9" s="20"/>
      <c r="F9" s="20"/>
      <c r="G9" s="218">
        <v>922.1</v>
      </c>
      <c r="H9" s="96"/>
      <c r="J9" s="71">
        <v>44621</v>
      </c>
      <c r="K9" s="60"/>
      <c r="L9" s="133"/>
      <c r="M9" s="120">
        <v>400</v>
      </c>
      <c r="N9" s="53" t="e">
        <f>+L9/K9</f>
        <v>#DIV/0!</v>
      </c>
    </row>
    <row r="10" spans="2:14" x14ac:dyDescent="0.25">
      <c r="B10" s="71">
        <v>44593</v>
      </c>
      <c r="C10" s="108"/>
      <c r="D10" s="95">
        <v>775.33</v>
      </c>
      <c r="E10" s="20"/>
      <c r="F10" s="20"/>
      <c r="G10" s="218">
        <v>945.1</v>
      </c>
      <c r="H10" s="96"/>
      <c r="J10" s="71">
        <v>44652</v>
      </c>
      <c r="K10" s="60"/>
      <c r="L10" s="79"/>
      <c r="M10" s="52">
        <v>400</v>
      </c>
      <c r="N10" s="53" t="e">
        <f t="shared" ref="N10:N18" si="0">+L10/K10</f>
        <v>#DIV/0!</v>
      </c>
    </row>
    <row r="11" spans="2:14" x14ac:dyDescent="0.25">
      <c r="B11" s="71">
        <v>44621</v>
      </c>
      <c r="C11" s="108"/>
      <c r="D11" s="59">
        <v>973.23</v>
      </c>
      <c r="E11" s="20"/>
      <c r="F11" s="20"/>
      <c r="G11" s="218">
        <v>1170</v>
      </c>
      <c r="H11" s="96"/>
      <c r="J11" s="71">
        <v>44682</v>
      </c>
      <c r="K11" s="60"/>
      <c r="L11" s="46"/>
      <c r="M11" s="52">
        <v>400</v>
      </c>
      <c r="N11" s="53" t="e">
        <f t="shared" si="0"/>
        <v>#DIV/0!</v>
      </c>
    </row>
    <row r="12" spans="2:14" x14ac:dyDescent="0.25">
      <c r="B12" s="71">
        <v>44652</v>
      </c>
      <c r="C12" s="108"/>
      <c r="D12" s="95">
        <v>986.27</v>
      </c>
      <c r="E12" s="20"/>
      <c r="F12" s="20"/>
      <c r="G12" s="218">
        <v>1184</v>
      </c>
      <c r="H12" s="96"/>
      <c r="I12" s="1"/>
      <c r="J12" s="71">
        <v>44713</v>
      </c>
      <c r="K12" s="60"/>
      <c r="L12" s="77"/>
      <c r="M12" s="52">
        <v>400</v>
      </c>
      <c r="N12" s="53" t="e">
        <f t="shared" si="0"/>
        <v>#DIV/0!</v>
      </c>
    </row>
    <row r="13" spans="2:14" x14ac:dyDescent="0.25">
      <c r="B13" s="71">
        <v>44682</v>
      </c>
      <c r="C13" s="108"/>
      <c r="D13" s="95">
        <v>986.27</v>
      </c>
      <c r="E13" s="20"/>
      <c r="F13" s="20"/>
      <c r="G13" s="218">
        <v>1184</v>
      </c>
      <c r="H13" s="96"/>
      <c r="I13" s="1"/>
      <c r="J13" s="71">
        <v>44743</v>
      </c>
      <c r="K13" s="28"/>
      <c r="L13" s="50"/>
      <c r="M13" s="52">
        <v>400</v>
      </c>
      <c r="N13" s="53" t="e">
        <f t="shared" si="0"/>
        <v>#DIV/0!</v>
      </c>
    </row>
    <row r="14" spans="2:14" x14ac:dyDescent="0.25">
      <c r="B14" s="71">
        <v>44713</v>
      </c>
      <c r="C14" s="108"/>
      <c r="D14" s="59">
        <v>973.23</v>
      </c>
      <c r="E14" s="20"/>
      <c r="F14" s="20"/>
      <c r="G14" s="218">
        <v>1170</v>
      </c>
      <c r="H14" s="96"/>
      <c r="I14" s="1"/>
      <c r="J14" s="71">
        <v>44774</v>
      </c>
      <c r="K14" s="28"/>
      <c r="L14" s="82"/>
      <c r="M14" s="52">
        <v>400</v>
      </c>
      <c r="N14" s="53" t="e">
        <f t="shared" si="0"/>
        <v>#DIV/0!</v>
      </c>
    </row>
    <row r="15" spans="2:14" x14ac:dyDescent="0.25">
      <c r="B15" s="71">
        <v>44743</v>
      </c>
      <c r="C15" s="108"/>
      <c r="D15" s="59">
        <v>973.23</v>
      </c>
      <c r="E15" s="20"/>
      <c r="F15" s="20"/>
      <c r="G15" s="218">
        <v>1170</v>
      </c>
      <c r="H15" s="96"/>
      <c r="I15" s="1"/>
      <c r="J15" s="71">
        <v>44805</v>
      </c>
      <c r="K15" s="46"/>
      <c r="L15" s="54"/>
      <c r="M15" s="52">
        <v>400</v>
      </c>
      <c r="N15" s="53" t="e">
        <f t="shared" si="0"/>
        <v>#DIV/0!</v>
      </c>
    </row>
    <row r="16" spans="2:14" x14ac:dyDescent="0.25">
      <c r="B16" s="71">
        <v>44774</v>
      </c>
      <c r="C16" s="108"/>
      <c r="D16" s="95">
        <v>986.27</v>
      </c>
      <c r="E16" s="20"/>
      <c r="F16" s="20"/>
      <c r="G16" s="218">
        <v>1184</v>
      </c>
      <c r="H16" s="96"/>
      <c r="I16" s="1"/>
      <c r="J16" s="71">
        <v>44835</v>
      </c>
      <c r="K16" s="46"/>
      <c r="L16" s="54"/>
      <c r="M16" s="52"/>
      <c r="N16" s="53" t="e">
        <f t="shared" si="0"/>
        <v>#DIV/0!</v>
      </c>
    </row>
    <row r="17" spans="2:14" x14ac:dyDescent="0.25">
      <c r="B17" s="71">
        <v>44805</v>
      </c>
      <c r="C17" s="60"/>
      <c r="D17" s="95">
        <v>986.27</v>
      </c>
      <c r="E17" s="20"/>
      <c r="F17" s="20"/>
      <c r="G17" s="218">
        <v>1184</v>
      </c>
      <c r="H17" s="96"/>
      <c r="I17" s="1"/>
      <c r="J17" s="71">
        <v>44866</v>
      </c>
      <c r="K17" s="46"/>
      <c r="L17" s="54"/>
      <c r="M17" s="52"/>
      <c r="N17" s="53" t="e">
        <f t="shared" si="0"/>
        <v>#DIV/0!</v>
      </c>
    </row>
    <row r="18" spans="2:14" ht="15.75" thickBot="1" x14ac:dyDescent="0.3">
      <c r="B18" s="71">
        <v>44835</v>
      </c>
      <c r="C18" s="60"/>
      <c r="D18" s="29"/>
      <c r="E18" s="168"/>
      <c r="F18" s="168"/>
      <c r="G18" s="218"/>
      <c r="H18" s="96"/>
      <c r="J18" s="71">
        <v>44896</v>
      </c>
      <c r="K18" s="46"/>
      <c r="L18" s="54"/>
      <c r="M18" s="52"/>
      <c r="N18" s="53" t="e">
        <f t="shared" si="0"/>
        <v>#DIV/0!</v>
      </c>
    </row>
    <row r="19" spans="2:14" ht="15.75" thickBot="1" x14ac:dyDescent="0.3">
      <c r="B19" s="71">
        <v>44866</v>
      </c>
      <c r="C19" s="60"/>
      <c r="D19" s="29"/>
      <c r="E19" s="168"/>
      <c r="F19" s="168"/>
      <c r="G19" s="218"/>
      <c r="H19" s="96"/>
      <c r="J19" s="109" t="s">
        <v>18</v>
      </c>
      <c r="K19" s="84" t="e">
        <f>AVERAGE(K7:K18)</f>
        <v>#DIV/0!</v>
      </c>
      <c r="L19" s="84" t="e">
        <f>AVERAGE(L7:L18)</f>
        <v>#DIV/0!</v>
      </c>
      <c r="M19" s="85">
        <f>AVERAGE(M7:M18)</f>
        <v>400</v>
      </c>
      <c r="N19" s="56" t="e">
        <f>+L19/K19</f>
        <v>#DIV/0!</v>
      </c>
    </row>
    <row r="20" spans="2:14" ht="15.75" thickBot="1" x14ac:dyDescent="0.3">
      <c r="B20" s="71">
        <v>44896</v>
      </c>
      <c r="C20" s="60"/>
      <c r="D20" s="29"/>
      <c r="E20" s="168"/>
      <c r="F20" s="168"/>
      <c r="G20" s="218"/>
      <c r="H20" s="96"/>
    </row>
    <row r="21" spans="2:14" ht="15.75" thickBot="1" x14ac:dyDescent="0.3">
      <c r="B21" s="24" t="s">
        <v>18</v>
      </c>
      <c r="C21" s="106" t="e">
        <f t="shared" ref="C21:D21" si="1">AVERAGE(C9:C20)</f>
        <v>#DIV/0!</v>
      </c>
      <c r="D21" s="25">
        <f t="shared" si="1"/>
        <v>932.76111111111118</v>
      </c>
      <c r="E21" s="25" t="e">
        <f>AVERAGE(E9:E20)</f>
        <v>#DIV/0!</v>
      </c>
      <c r="F21" s="25" t="e">
        <f>AVERAGE(F9:F20)</f>
        <v>#DIV/0!</v>
      </c>
      <c r="G21" s="25">
        <f>AVERAGE(G9:G20)</f>
        <v>1123.6888888888889</v>
      </c>
      <c r="H21" s="26" t="e">
        <f t="shared" ref="H21" si="2">AVERAGE(H9:H20)</f>
        <v>#DIV/0!</v>
      </c>
      <c r="J21" s="47" t="s">
        <v>63</v>
      </c>
    </row>
  </sheetData>
  <mergeCells count="17">
    <mergeCell ref="J3:N3"/>
    <mergeCell ref="J4:N4"/>
    <mergeCell ref="J5:J6"/>
    <mergeCell ref="K5:K6"/>
    <mergeCell ref="L5:L6"/>
    <mergeCell ref="M5:M6"/>
    <mergeCell ref="N5:N6"/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OD</vt:lpstr>
      <vt:lpstr>Agua OD</vt:lpstr>
      <vt:lpstr>Renteseg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Magaly Paredes Perez</cp:lastModifiedBy>
  <dcterms:created xsi:type="dcterms:W3CDTF">2019-04-03T15:49:30Z</dcterms:created>
  <dcterms:modified xsi:type="dcterms:W3CDTF">2022-10-17T13:12:10Z</dcterms:modified>
</cp:coreProperties>
</file>