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94" activeTab="0"/>
  </bookViews>
  <sheets>
    <sheet name="América Móvil" sheetId="1" r:id="rId1"/>
    <sheet name="Entel" sheetId="2" r:id="rId2"/>
    <sheet name="Telefónica" sheetId="3" r:id="rId3"/>
    <sheet name="Viettel" sheetId="4" r:id="rId4"/>
  </sheets>
  <externalReferences>
    <externalReference r:id="rId7"/>
  </externalReferences>
  <definedNames>
    <definedName name="_xlnm.Print_Area" localSheetId="0">'América Móvil'!$A$1:$M$23</definedName>
    <definedName name="_xlnm.Print_Area" localSheetId="1">'Entel'!$A$1:$M$22</definedName>
    <definedName name="_xlnm.Print_Area" localSheetId="2">'Telefónica'!$A$1:$M$22</definedName>
  </definedNames>
  <calcPr fullCalcOnLoad="1"/>
</workbook>
</file>

<file path=xl/sharedStrings.xml><?xml version="1.0" encoding="utf-8"?>
<sst xmlns="http://schemas.openxmlformats.org/spreadsheetml/2006/main" count="115" uniqueCount="37">
  <si>
    <t>Cargo por Originación y/o Terminación en Red de Servicios Móviles</t>
  </si>
  <si>
    <t>ESTIMACIÓN DE CARGOS DIFERENCIADOS:</t>
  </si>
  <si>
    <t>Mes</t>
  </si>
  <si>
    <t>TOTAL</t>
  </si>
  <si>
    <t>Tráfico a/desde operadores rurales
(miles de minutos) a/</t>
  </si>
  <si>
    <t>NOTAS:</t>
  </si>
  <si>
    <t>Tráfico operadores urbanos
(miles de minutos) b/</t>
  </si>
  <si>
    <t>NOTA:</t>
  </si>
  <si>
    <t>PRIMERA CONDICIÓN:</t>
  </si>
  <si>
    <t>SEGUNDA CONDICIÓN:</t>
  </si>
  <si>
    <t>VERIFICACIÓN DE CONDICIONES:</t>
  </si>
  <si>
    <t>Tráfico Total
(miles de minutos)</t>
  </si>
  <si>
    <t>Ratio Poblacional c/</t>
  </si>
  <si>
    <t xml:space="preserve">e/ Cargo que concesionario cobraría al operador rural. </t>
  </si>
  <si>
    <t xml:space="preserve">f/ Cargo que concesionario cobraría a operador urbano. </t>
  </si>
  <si>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</si>
  <si>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Poblacional Rural c/</t>
  </si>
  <si>
    <t>Población Urbana c/</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</si>
  <si>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</si>
  <si>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</si>
  <si>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</si>
  <si>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</si>
  <si>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</si>
  <si>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</si>
  <si>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</si>
  <si>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TELEFÓNICA DEL PERÚ</t>
  </si>
  <si>
    <t>Cargo Vigente d/</t>
  </si>
  <si>
    <t>Cargo Rural e/</t>
  </si>
  <si>
    <t>Cargo Urbano f/</t>
  </si>
  <si>
    <t>ENTEL</t>
  </si>
  <si>
    <t>AMÉRICA MÓVIL</t>
  </si>
  <si>
    <t>VIETTEL</t>
  </si>
  <si>
    <r>
      <t>Cargo Rural</t>
    </r>
    <r>
      <rPr>
        <b/>
        <sz val="11"/>
        <rFont val="Calibri"/>
        <family val="2"/>
      </rPr>
      <t xml:space="preserve"> e/</t>
    </r>
  </si>
  <si>
    <r>
      <t xml:space="preserve">Cargo Urbano </t>
    </r>
    <r>
      <rPr>
        <b/>
        <sz val="11"/>
        <rFont val="Calibri"/>
        <family val="2"/>
      </rPr>
      <t>f/</t>
    </r>
  </si>
  <si>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</si>
  <si>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</si>
  <si>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r>
      <t>Cargo Vigente</t>
    </r>
    <r>
      <rPr>
        <b/>
        <sz val="11"/>
        <rFont val="Calibri"/>
        <family val="2"/>
      </rPr>
      <t xml:space="preserve"> d/</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</si>
</sst>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 numFmtId="194" formatCode="#,##0.0000"/>
    <numFmt numFmtId="195" formatCode="#,##0.0000000"/>
    <numFmt numFmtId="196" formatCode="#,##0.000000"/>
    <numFmt numFmtId="197" formatCode="#,##0.00000000"/>
    <numFmt numFmtId="198" formatCode="#,##0.00000"/>
    <numFmt numFmtId="199" formatCode="0.0%"/>
  </numFmts>
  <fonts count="58">
    <font>
      <sz val="11"/>
      <color theme="1"/>
      <name val="Calibri"/>
      <family val="2"/>
    </font>
    <font>
      <sz val="11"/>
      <color indexed="8"/>
      <name val="Calibri"/>
      <family val="2"/>
    </font>
    <font>
      <u val="single"/>
      <sz val="10"/>
      <color indexed="12"/>
      <name val="Arial"/>
      <family val="2"/>
    </font>
    <font>
      <b/>
      <sz val="10"/>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0"/>
      <color indexed="8"/>
      <name val="Calibri"/>
      <family val="2"/>
    </font>
    <font>
      <b/>
      <sz val="20"/>
      <color indexed="10"/>
      <name val="Calibri"/>
      <family val="2"/>
    </font>
    <font>
      <b/>
      <sz val="14"/>
      <color indexed="8"/>
      <name val="Calibri"/>
      <family val="2"/>
    </font>
    <font>
      <sz val="11"/>
      <name val="Calibri"/>
      <family val="2"/>
    </font>
    <font>
      <sz val="9"/>
      <name val="Calibri"/>
      <family val="2"/>
    </font>
    <font>
      <b/>
      <sz val="20"/>
      <name val="Calibri"/>
      <family val="2"/>
    </font>
    <font>
      <b/>
      <sz val="14"/>
      <name val="Calibri"/>
      <family val="2"/>
    </font>
    <font>
      <b/>
      <sz val="16"/>
      <name val="Calibri"/>
      <family val="2"/>
    </font>
    <font>
      <b/>
      <sz val="12"/>
      <name val="Calibri"/>
      <family val="2"/>
    </font>
    <font>
      <b/>
      <sz val="16"/>
      <color indexed="8"/>
      <name val="Calibri"/>
      <family val="2"/>
    </font>
    <font>
      <b/>
      <sz val="12"/>
      <color indexed="10"/>
      <name val="Calibri"/>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0"/>
      <color theme="1"/>
      <name val="Calibri"/>
      <family val="2"/>
    </font>
    <font>
      <b/>
      <sz val="20"/>
      <color rgb="FFFF0000"/>
      <name val="Calibri"/>
      <family val="2"/>
    </font>
    <font>
      <b/>
      <sz val="14"/>
      <color theme="1"/>
      <name val="Calibri"/>
      <family val="2"/>
    </font>
    <font>
      <b/>
      <sz val="16"/>
      <color theme="1"/>
      <name val="Calibri"/>
      <family val="2"/>
    </font>
    <font>
      <b/>
      <sz val="12"/>
      <color rgb="FFFF0000"/>
      <name val="Calibri"/>
      <family val="2"/>
    </font>
    <font>
      <sz val="9"/>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right style="thin"/>
      <top style="thin"/>
      <bottom style="thin"/>
    </border>
    <border>
      <left style="thin">
        <color theme="0"/>
      </left>
      <right>
        <color indexed="63"/>
      </right>
      <top style="thin">
        <color theme="0"/>
      </top>
      <bottom>
        <color indexed="63"/>
      </bottom>
    </border>
    <border>
      <left style="thin">
        <color theme="0"/>
      </left>
      <right style="thin">
        <color theme="0"/>
      </right>
      <top>
        <color indexed="63"/>
      </top>
      <bottom style="thin">
        <color theme="0"/>
      </bottom>
    </border>
    <border>
      <left style="thin"/>
      <right style="thin"/>
      <top style="thin"/>
      <bottom>
        <color indexed="63"/>
      </bottom>
    </border>
    <border>
      <left style="thin">
        <color theme="0"/>
      </left>
      <right>
        <color indexed="63"/>
      </right>
      <top>
        <color indexed="63"/>
      </top>
      <bottom style="thin">
        <color theme="0"/>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98">
    <xf numFmtId="0" fontId="0" fillId="0" borderId="0" xfId="0" applyFont="1" applyAlignment="1">
      <alignment/>
    </xf>
    <xf numFmtId="0" fontId="52"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0" xfId="0" applyFill="1" applyBorder="1" applyAlignment="1">
      <alignment/>
    </xf>
    <xf numFmtId="2" fontId="53" fillId="0" borderId="10" xfId="0" applyNumberFormat="1" applyFont="1" applyBorder="1" applyAlignment="1">
      <alignment/>
    </xf>
    <xf numFmtId="2" fontId="54" fillId="0" borderId="10" xfId="0" applyNumberFormat="1" applyFont="1" applyBorder="1" applyAlignment="1">
      <alignment/>
    </xf>
    <xf numFmtId="2" fontId="52" fillId="33" borderId="10" xfId="0" applyNumberFormat="1" applyFont="1" applyFill="1" applyBorder="1" applyAlignment="1">
      <alignment/>
    </xf>
    <xf numFmtId="184" fontId="3" fillId="0" borderId="14" xfId="0" applyNumberFormat="1" applyFont="1" applyFill="1" applyBorder="1" applyAlignment="1">
      <alignment horizontal="center" vertical="center" wrapText="1"/>
    </xf>
    <xf numFmtId="185" fontId="3" fillId="0" borderId="1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0" fillId="0" borderId="13"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4" fontId="4" fillId="0" borderId="14" xfId="0" applyNumberFormat="1" applyFont="1" applyFill="1" applyBorder="1" applyAlignment="1">
      <alignment horizontal="center" vertical="center" wrapText="1"/>
    </xf>
    <xf numFmtId="190" fontId="3" fillId="0" borderId="14" xfId="49" applyNumberFormat="1" applyFont="1" applyFill="1" applyBorder="1" applyAlignment="1">
      <alignment horizontal="center" vertical="center" wrapText="1"/>
    </xf>
    <xf numFmtId="0" fontId="26" fillId="0" borderId="15" xfId="0" applyFont="1" applyFill="1" applyBorder="1" applyAlignment="1">
      <alignment/>
    </xf>
    <xf numFmtId="4" fontId="3" fillId="0" borderId="14" xfId="0" applyNumberFormat="1" applyFont="1" applyFill="1" applyBorder="1" applyAlignment="1">
      <alignment horizontal="center" vertical="center" wrapText="1"/>
    </xf>
    <xf numFmtId="0" fontId="0" fillId="0" borderId="16" xfId="0" applyFill="1" applyBorder="1" applyAlignment="1">
      <alignment/>
    </xf>
    <xf numFmtId="0" fontId="26" fillId="0" borderId="13" xfId="0" applyFont="1" applyFill="1" applyBorder="1" applyAlignment="1">
      <alignment/>
    </xf>
    <xf numFmtId="0" fontId="26" fillId="0" borderId="10" xfId="0" applyFont="1" applyFill="1" applyBorder="1" applyAlignment="1">
      <alignment/>
    </xf>
    <xf numFmtId="0" fontId="26" fillId="0" borderId="11" xfId="0" applyFont="1" applyFill="1" applyBorder="1" applyAlignment="1">
      <alignment/>
    </xf>
    <xf numFmtId="0" fontId="5" fillId="0" borderId="14" xfId="0" applyFont="1" applyFill="1" applyBorder="1" applyAlignment="1">
      <alignment horizontal="center" vertical="center" wrapText="1"/>
    </xf>
    <xf numFmtId="0" fontId="26" fillId="0" borderId="12" xfId="0" applyFont="1" applyFill="1" applyBorder="1" applyAlignment="1">
      <alignment/>
    </xf>
    <xf numFmtId="0" fontId="5" fillId="0" borderId="17" xfId="0" applyFont="1" applyFill="1" applyBorder="1" applyAlignment="1">
      <alignment horizontal="center" vertical="center" wrapText="1"/>
    </xf>
    <xf numFmtId="17" fontId="5" fillId="0" borderId="17" xfId="0" applyNumberFormat="1" applyFont="1" applyFill="1" applyBorder="1" applyAlignment="1">
      <alignment horizontal="center" vertical="center" wrapText="1"/>
    </xf>
    <xf numFmtId="192" fontId="4" fillId="0" borderId="14"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0" fontId="26" fillId="0" borderId="18" xfId="0" applyFont="1" applyFill="1" applyBorder="1" applyAlignment="1">
      <alignment/>
    </xf>
    <xf numFmtId="0" fontId="26" fillId="0" borderId="10" xfId="0" applyFont="1" applyFill="1" applyBorder="1" applyAlignment="1">
      <alignment horizontal="right"/>
    </xf>
    <xf numFmtId="185" fontId="3" fillId="0" borderId="14" xfId="49" applyNumberFormat="1" applyFont="1" applyFill="1" applyBorder="1" applyAlignment="1">
      <alignment horizontal="center" vertical="center" wrapText="1"/>
    </xf>
    <xf numFmtId="9" fontId="26" fillId="0" borderId="11" xfId="55" applyFont="1" applyFill="1" applyBorder="1" applyAlignment="1">
      <alignment horizontal="left"/>
    </xf>
    <xf numFmtId="0" fontId="27" fillId="0" borderId="11" xfId="0" applyFont="1" applyFill="1" applyBorder="1" applyAlignment="1">
      <alignment horizontal="left" vertical="center" wrapText="1"/>
    </xf>
    <xf numFmtId="0" fontId="27" fillId="0" borderId="10" xfId="0" applyFont="1" applyFill="1" applyBorder="1" applyAlignment="1">
      <alignment/>
    </xf>
    <xf numFmtId="0" fontId="5" fillId="0" borderId="14" xfId="0" applyFont="1" applyFill="1" applyBorder="1" applyAlignment="1">
      <alignment horizontal="center"/>
    </xf>
    <xf numFmtId="0" fontId="26" fillId="0" borderId="16" xfId="0" applyFont="1" applyFill="1" applyBorder="1" applyAlignment="1">
      <alignment horizontal="center"/>
    </xf>
    <xf numFmtId="0" fontId="26" fillId="0" borderId="16" xfId="0" applyFont="1" applyFill="1" applyBorder="1" applyAlignment="1">
      <alignment/>
    </xf>
    <xf numFmtId="0" fontId="27" fillId="0" borderId="10" xfId="0" applyFont="1" applyFill="1" applyBorder="1" applyAlignment="1">
      <alignment horizontal="left"/>
    </xf>
    <xf numFmtId="0" fontId="26" fillId="0" borderId="10" xfId="0" applyFont="1" applyFill="1" applyBorder="1" applyAlignment="1">
      <alignment horizontal="left" vertical="center" wrapText="1"/>
    </xf>
    <xf numFmtId="0" fontId="26" fillId="0" borderId="10" xfId="0" applyFont="1" applyBorder="1" applyAlignment="1">
      <alignment/>
    </xf>
    <xf numFmtId="0" fontId="26" fillId="0" borderId="10" xfId="0" applyFont="1" applyBorder="1" applyAlignment="1">
      <alignment horizontal="left" vertical="center" wrapText="1"/>
    </xf>
    <xf numFmtId="0" fontId="28" fillId="0" borderId="10" xfId="0" applyFont="1" applyFill="1" applyBorder="1" applyAlignment="1">
      <alignment/>
    </xf>
    <xf numFmtId="2" fontId="28" fillId="0" borderId="10" xfId="0" applyNumberFormat="1" applyFont="1" applyFill="1" applyBorder="1" applyAlignment="1">
      <alignment/>
    </xf>
    <xf numFmtId="0" fontId="26" fillId="0" borderId="19" xfId="0" applyFont="1" applyFill="1" applyBorder="1" applyAlignment="1">
      <alignment/>
    </xf>
    <xf numFmtId="0" fontId="26" fillId="0" borderId="20" xfId="0" applyFont="1" applyFill="1" applyBorder="1" applyAlignment="1">
      <alignment/>
    </xf>
    <xf numFmtId="0" fontId="26" fillId="0" borderId="21" xfId="0" applyFont="1" applyFill="1" applyBorder="1" applyAlignment="1">
      <alignment/>
    </xf>
    <xf numFmtId="2" fontId="29" fillId="0" borderId="10" xfId="0" applyNumberFormat="1" applyFont="1" applyFill="1" applyBorder="1" applyAlignment="1">
      <alignment/>
    </xf>
    <xf numFmtId="0" fontId="26" fillId="0" borderId="22" xfId="0" applyFont="1" applyFill="1" applyBorder="1" applyAlignment="1">
      <alignment/>
    </xf>
    <xf numFmtId="0" fontId="26" fillId="0" borderId="23" xfId="0" applyFont="1" applyFill="1" applyBorder="1" applyAlignment="1">
      <alignment/>
    </xf>
    <xf numFmtId="0" fontId="30" fillId="0" borderId="10" xfId="0" applyFont="1" applyFill="1" applyBorder="1" applyAlignment="1">
      <alignment/>
    </xf>
    <xf numFmtId="0" fontId="5" fillId="0" borderId="10" xfId="0" applyFont="1" applyFill="1" applyBorder="1" applyAlignment="1">
      <alignment/>
    </xf>
    <xf numFmtId="0" fontId="26" fillId="0" borderId="24" xfId="0" applyFont="1" applyFill="1" applyBorder="1" applyAlignment="1">
      <alignment/>
    </xf>
    <xf numFmtId="179" fontId="26" fillId="0" borderId="14" xfId="49" applyNumberFormat="1" applyFont="1" applyFill="1" applyBorder="1" applyAlignment="1">
      <alignment horizontal="center"/>
    </xf>
    <xf numFmtId="43" fontId="31" fillId="0" borderId="12" xfId="0" applyNumberFormat="1" applyFont="1" applyFill="1" applyBorder="1" applyAlignment="1">
      <alignment/>
    </xf>
    <xf numFmtId="179" fontId="26" fillId="0" borderId="16" xfId="0" applyNumberFormat="1" applyFont="1" applyFill="1" applyBorder="1" applyAlignment="1">
      <alignment/>
    </xf>
    <xf numFmtId="43" fontId="26" fillId="0" borderId="12" xfId="0" applyNumberFormat="1" applyFont="1" applyFill="1" applyBorder="1" applyAlignment="1">
      <alignment/>
    </xf>
    <xf numFmtId="179" fontId="5" fillId="0" borderId="10" xfId="0" applyNumberFormat="1" applyFont="1" applyFill="1" applyBorder="1" applyAlignment="1">
      <alignment/>
    </xf>
    <xf numFmtId="179" fontId="26" fillId="0" borderId="10" xfId="0" applyNumberFormat="1" applyFont="1" applyFill="1" applyBorder="1" applyAlignment="1">
      <alignment/>
    </xf>
    <xf numFmtId="0" fontId="26" fillId="0" borderId="25" xfId="0" applyFont="1" applyFill="1" applyBorder="1" applyAlignment="1">
      <alignment/>
    </xf>
    <xf numFmtId="0" fontId="26" fillId="0" borderId="26" xfId="0" applyFont="1" applyFill="1" applyBorder="1" applyAlignment="1">
      <alignment/>
    </xf>
    <xf numFmtId="0" fontId="26" fillId="0" borderId="27"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55" fillId="0" borderId="10" xfId="0" applyFont="1" applyFill="1" applyBorder="1" applyAlignment="1">
      <alignment/>
    </xf>
    <xf numFmtId="0" fontId="51" fillId="0" borderId="10" xfId="0" applyFont="1" applyFill="1" applyBorder="1" applyAlignment="1">
      <alignment/>
    </xf>
    <xf numFmtId="0" fontId="0" fillId="0" borderId="24" xfId="0" applyFill="1" applyBorder="1" applyAlignment="1">
      <alignment/>
    </xf>
    <xf numFmtId="179" fontId="0" fillId="0" borderId="14" xfId="49" applyNumberFormat="1" applyFont="1" applyFill="1" applyBorder="1" applyAlignment="1">
      <alignment horizontal="center"/>
    </xf>
    <xf numFmtId="43" fontId="56" fillId="0" borderId="12" xfId="0" applyNumberFormat="1" applyFont="1" applyFill="1" applyBorder="1" applyAlignment="1">
      <alignment/>
    </xf>
    <xf numFmtId="179" fontId="0" fillId="0" borderId="16" xfId="0" applyNumberFormat="1" applyFill="1" applyBorder="1" applyAlignment="1">
      <alignment/>
    </xf>
    <xf numFmtId="43" fontId="0" fillId="0" borderId="12" xfId="0" applyNumberFormat="1" applyFill="1" applyBorder="1" applyAlignment="1">
      <alignment/>
    </xf>
    <xf numFmtId="179" fontId="51" fillId="0" borderId="10" xfId="0" applyNumberFormat="1" applyFont="1" applyFill="1" applyBorder="1" applyAlignment="1">
      <alignment/>
    </xf>
    <xf numFmtId="179" fontId="0" fillId="0" borderId="10" xfId="0" applyNumberFormat="1"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179" fontId="0" fillId="0" borderId="14" xfId="49" applyNumberFormat="1" applyFont="1" applyFill="1" applyBorder="1" applyAlignment="1">
      <alignment horizontal="center" vertical="center"/>
    </xf>
    <xf numFmtId="0" fontId="0" fillId="0" borderId="16" xfId="0" applyFill="1" applyBorder="1" applyAlignment="1">
      <alignment/>
    </xf>
    <xf numFmtId="0" fontId="51" fillId="0" borderId="10" xfId="0" applyFont="1" applyFill="1" applyBorder="1" applyAlignment="1">
      <alignment/>
    </xf>
    <xf numFmtId="0" fontId="0" fillId="0" borderId="10" xfId="0" applyFill="1" applyBorder="1" applyAlignment="1">
      <alignment/>
    </xf>
    <xf numFmtId="0" fontId="27" fillId="0" borderId="11" xfId="0" applyFont="1" applyFill="1" applyBorder="1" applyAlignment="1">
      <alignment horizontal="justify" vertical="center" wrapText="1"/>
    </xf>
    <xf numFmtId="0" fontId="27" fillId="0" borderId="28" xfId="0" applyFont="1" applyFill="1" applyBorder="1" applyAlignment="1">
      <alignment horizontal="justify" vertical="center" wrapText="1"/>
    </xf>
    <xf numFmtId="0" fontId="27" fillId="0" borderId="12" xfId="0" applyFont="1" applyFill="1" applyBorder="1" applyAlignment="1">
      <alignment horizontal="justify" vertical="center" wrapText="1"/>
    </xf>
    <xf numFmtId="0" fontId="27" fillId="0" borderId="11" xfId="0" applyFont="1" applyBorder="1" applyAlignment="1">
      <alignment horizontal="left" vertical="center" wrapText="1"/>
    </xf>
    <xf numFmtId="0" fontId="27" fillId="0" borderId="28"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57" fillId="0" borderId="11" xfId="0" applyFont="1" applyBorder="1" applyAlignment="1">
      <alignment horizontal="left" vertical="center" wrapText="1"/>
    </xf>
    <xf numFmtId="0" fontId="57" fillId="0" borderId="28" xfId="0" applyFont="1" applyBorder="1" applyAlignment="1">
      <alignment horizontal="left" vertical="center" wrapText="1"/>
    </xf>
    <xf numFmtId="0" fontId="5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6\INTERCONEXI&#211;N\CARGOS%20DIFERENCIADOS\Exp%200001-2016%20(Moviles)\CargosDifer%20VIETTEL%202015%20Pu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sheetName val="Cargo Móvil"/>
    </sheetNames>
    <sheetDataSet>
      <sheetData sheetId="0">
        <row r="7">
          <cell r="B7" t="str">
            <v>Cargo por Originación y/o Terminación en Red de Servicios Móviles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T28"/>
  <sheetViews>
    <sheetView tabSelected="1" zoomScale="90" zoomScaleNormal="90" zoomScalePageLayoutView="0" workbookViewId="0" topLeftCell="A1">
      <selection activeCell="A2" sqref="A2"/>
    </sheetView>
  </sheetViews>
  <sheetFormatPr defaultColWidth="11.421875" defaultRowHeight="15"/>
  <cols>
    <col min="1" max="1" width="7.28125" style="2" customWidth="1"/>
    <col min="2" max="2" width="17.140625" style="2" customWidth="1"/>
    <col min="3" max="3" width="25.140625" style="2" customWidth="1"/>
    <col min="4" max="4" width="24.140625" style="2" customWidth="1"/>
    <col min="5" max="5" width="21.421875" style="2" customWidth="1"/>
    <col min="6" max="6" width="11.421875" style="2" customWidth="1"/>
    <col min="7" max="7" width="12.421875" style="2" customWidth="1"/>
    <col min="8" max="8" width="12.7109375" style="2" customWidth="1"/>
    <col min="9" max="9" width="14.00390625" style="2" customWidth="1"/>
    <col min="10" max="10" width="9.57421875" style="2" customWidth="1"/>
    <col min="11" max="11" width="14.140625" style="2" customWidth="1"/>
    <col min="12" max="12" width="12.28125" style="2" customWidth="1"/>
    <col min="13" max="13" width="13.7109375" style="2" customWidth="1"/>
    <col min="14" max="14" width="12.8515625" style="2" customWidth="1"/>
    <col min="15" max="15" width="9.57421875" style="2" customWidth="1"/>
    <col min="16" max="16" width="12.421875" style="2" customWidth="1"/>
    <col min="17" max="17" width="13.8515625" style="2" customWidth="1"/>
    <col min="18" max="16384" width="11.421875" style="2" customWidth="1"/>
  </cols>
  <sheetData>
    <row r="1" spans="1:19" ht="33" customHeight="1" thickBot="1">
      <c r="A1" s="45" t="s">
        <v>1</v>
      </c>
      <c r="B1" s="24"/>
      <c r="C1" s="24"/>
      <c r="D1" s="24"/>
      <c r="E1" s="46"/>
      <c r="F1" s="24"/>
      <c r="G1" s="24"/>
      <c r="H1" s="24"/>
      <c r="I1" s="24"/>
      <c r="J1" s="24"/>
      <c r="K1" s="24"/>
      <c r="L1" s="24"/>
      <c r="M1" s="24"/>
      <c r="N1" s="24"/>
      <c r="O1" s="14"/>
      <c r="P1" s="14"/>
      <c r="Q1" s="14"/>
      <c r="R1" s="14"/>
      <c r="S1" s="14"/>
    </row>
    <row r="2" spans="1:20" ht="23.25" customHeight="1" thickTop="1">
      <c r="A2" s="46" t="s">
        <v>0</v>
      </c>
      <c r="B2" s="24"/>
      <c r="C2" s="24"/>
      <c r="D2" s="24"/>
      <c r="E2" s="24"/>
      <c r="F2" s="24"/>
      <c r="G2" s="24"/>
      <c r="H2" s="24"/>
      <c r="I2" s="24"/>
      <c r="J2" s="24"/>
      <c r="K2" s="24"/>
      <c r="L2" s="24"/>
      <c r="M2" s="24"/>
      <c r="N2" s="25"/>
      <c r="O2" s="65"/>
      <c r="P2" s="66"/>
      <c r="Q2" s="66"/>
      <c r="R2" s="66"/>
      <c r="S2" s="67"/>
      <c r="T2" s="5"/>
    </row>
    <row r="3" spans="1:20" ht="18.75">
      <c r="A3" s="50" t="s">
        <v>30</v>
      </c>
      <c r="B3" s="24"/>
      <c r="C3" s="24"/>
      <c r="D3" s="24"/>
      <c r="E3" s="24"/>
      <c r="F3" s="24"/>
      <c r="G3" s="24"/>
      <c r="H3" s="24"/>
      <c r="I3" s="24"/>
      <c r="J3" s="24"/>
      <c r="K3" s="24"/>
      <c r="L3" s="24"/>
      <c r="M3" s="24"/>
      <c r="N3" s="25"/>
      <c r="O3" s="68"/>
      <c r="P3" s="15"/>
      <c r="Q3" s="15"/>
      <c r="R3" s="15"/>
      <c r="S3" s="69"/>
      <c r="T3" s="5"/>
    </row>
    <row r="4" spans="1:20" ht="21">
      <c r="A4" s="24"/>
      <c r="B4" s="23"/>
      <c r="C4" s="23"/>
      <c r="D4" s="23"/>
      <c r="E4" s="23"/>
      <c r="F4" s="24"/>
      <c r="G4" s="24"/>
      <c r="H4" s="24"/>
      <c r="I4" s="24"/>
      <c r="J4" s="24"/>
      <c r="K4" s="24"/>
      <c r="L4" s="24"/>
      <c r="M4" s="24"/>
      <c r="N4" s="25"/>
      <c r="O4" s="68"/>
      <c r="P4" s="70" t="s">
        <v>10</v>
      </c>
      <c r="Q4" s="15"/>
      <c r="R4" s="15"/>
      <c r="S4" s="69"/>
      <c r="T4" s="5"/>
    </row>
    <row r="5" spans="1:20" ht="48" customHeight="1">
      <c r="A5" s="25"/>
      <c r="B5" s="26" t="s">
        <v>2</v>
      </c>
      <c r="C5" s="26" t="s">
        <v>4</v>
      </c>
      <c r="D5" s="26" t="s">
        <v>6</v>
      </c>
      <c r="E5" s="26" t="s">
        <v>11</v>
      </c>
      <c r="F5" s="27"/>
      <c r="G5" s="26" t="s">
        <v>16</v>
      </c>
      <c r="H5" s="26" t="s">
        <v>17</v>
      </c>
      <c r="I5" s="26" t="s">
        <v>12</v>
      </c>
      <c r="J5" s="24"/>
      <c r="K5" s="28" t="s">
        <v>26</v>
      </c>
      <c r="L5" s="26" t="s">
        <v>27</v>
      </c>
      <c r="M5" s="26" t="s">
        <v>28</v>
      </c>
      <c r="N5" s="25"/>
      <c r="O5" s="68"/>
      <c r="P5" s="71" t="s">
        <v>8</v>
      </c>
      <c r="Q5" s="15"/>
      <c r="R5" s="15"/>
      <c r="S5" s="69"/>
      <c r="T5" s="5"/>
    </row>
    <row r="6" spans="1:20" ht="15">
      <c r="A6" s="25"/>
      <c r="B6" s="29">
        <v>42005</v>
      </c>
      <c r="C6" s="13"/>
      <c r="D6" s="13"/>
      <c r="E6" s="30"/>
      <c r="F6" s="27"/>
      <c r="G6" s="19">
        <v>6601869</v>
      </c>
      <c r="H6" s="19">
        <v>20810288</v>
      </c>
      <c r="I6" s="11">
        <f>+H6/G6</f>
        <v>3.1521812989624607</v>
      </c>
      <c r="J6" s="25"/>
      <c r="K6" s="31" t="s">
        <v>20</v>
      </c>
      <c r="L6" s="32"/>
      <c r="M6" s="32"/>
      <c r="N6" s="25"/>
      <c r="O6" s="68"/>
      <c r="P6" s="14"/>
      <c r="Q6" s="14"/>
      <c r="R6" s="15"/>
      <c r="S6" s="69"/>
      <c r="T6" s="5"/>
    </row>
    <row r="7" spans="1:20" ht="15.75">
      <c r="A7" s="25"/>
      <c r="B7" s="29">
        <v>42036</v>
      </c>
      <c r="C7" s="13"/>
      <c r="D7" s="13"/>
      <c r="E7" s="30"/>
      <c r="F7" s="27"/>
      <c r="G7" s="27"/>
      <c r="H7" s="27"/>
      <c r="I7" s="24"/>
      <c r="J7" s="24"/>
      <c r="K7" s="31" t="s">
        <v>19</v>
      </c>
      <c r="L7" s="20"/>
      <c r="M7" s="20"/>
      <c r="N7" s="25"/>
      <c r="O7" s="72"/>
      <c r="P7" s="73">
        <f>+K8</f>
        <v>0.0176</v>
      </c>
      <c r="Q7" s="73">
        <f>+L8*C18/(C18+D18)+M8*D18/(C18+D18)</f>
        <v>0.017599999999999998</v>
      </c>
      <c r="R7" s="74" t="str">
        <f>+IF(P7=Q7,"VERIFICADO","NO CUMPLE")</f>
        <v>VERIFICADO</v>
      </c>
      <c r="S7" s="69"/>
      <c r="T7" s="5"/>
    </row>
    <row r="8" spans="1:20" ht="15">
      <c r="A8" s="25"/>
      <c r="B8" s="29">
        <v>42064</v>
      </c>
      <c r="C8" s="13"/>
      <c r="D8" s="13"/>
      <c r="E8" s="30"/>
      <c r="F8" s="27"/>
      <c r="G8" s="27"/>
      <c r="H8" s="27"/>
      <c r="I8" s="24"/>
      <c r="J8" s="33"/>
      <c r="K8" s="11">
        <v>0.0176</v>
      </c>
      <c r="L8" s="34">
        <f>+(K8*(C18+D18)*G6)/(C18*G6+D18*H6)</f>
        <v>0.00558456941841969</v>
      </c>
      <c r="M8" s="34">
        <f>+(K8*(C18+D18)*H6)/(C18*G6+D18*H6)</f>
        <v>0.01760357528350021</v>
      </c>
      <c r="N8" s="35"/>
      <c r="O8" s="68"/>
      <c r="P8" s="75"/>
      <c r="Q8" s="75"/>
      <c r="R8" s="76"/>
      <c r="S8" s="69"/>
      <c r="T8" s="5"/>
    </row>
    <row r="9" spans="1:20" ht="15" customHeight="1">
      <c r="A9" s="25"/>
      <c r="B9" s="29">
        <v>42095</v>
      </c>
      <c r="C9" s="13"/>
      <c r="D9" s="13"/>
      <c r="E9" s="30"/>
      <c r="F9" s="27"/>
      <c r="G9" s="36" t="s">
        <v>7</v>
      </c>
      <c r="H9" s="24"/>
      <c r="I9" s="24"/>
      <c r="J9" s="33"/>
      <c r="K9" s="33"/>
      <c r="L9" s="33"/>
      <c r="M9" s="33"/>
      <c r="N9" s="25"/>
      <c r="O9" s="68"/>
      <c r="P9" s="77" t="s">
        <v>9</v>
      </c>
      <c r="Q9" s="78"/>
      <c r="R9" s="76"/>
      <c r="S9" s="69"/>
      <c r="T9" s="5"/>
    </row>
    <row r="10" spans="1:20" ht="15">
      <c r="A10" s="25"/>
      <c r="B10" s="29">
        <v>42125</v>
      </c>
      <c r="C10" s="13"/>
      <c r="D10" s="13"/>
      <c r="E10" s="30"/>
      <c r="F10" s="27"/>
      <c r="G10" s="37" t="s">
        <v>21</v>
      </c>
      <c r="H10" s="27"/>
      <c r="I10" s="24"/>
      <c r="J10" s="24"/>
      <c r="K10" s="24"/>
      <c r="L10" s="24"/>
      <c r="M10" s="24"/>
      <c r="N10" s="25"/>
      <c r="O10" s="68"/>
      <c r="P10" s="78"/>
      <c r="Q10" s="78"/>
      <c r="R10" s="76"/>
      <c r="S10" s="69"/>
      <c r="T10" s="5"/>
    </row>
    <row r="11" spans="1:20" ht="15.75">
      <c r="A11" s="25"/>
      <c r="B11" s="29">
        <v>42156</v>
      </c>
      <c r="C11" s="13"/>
      <c r="D11" s="13"/>
      <c r="E11" s="30"/>
      <c r="F11" s="27"/>
      <c r="G11" s="37" t="s">
        <v>22</v>
      </c>
      <c r="H11" s="27"/>
      <c r="I11" s="24"/>
      <c r="J11" s="24"/>
      <c r="K11" s="24"/>
      <c r="L11" s="24"/>
      <c r="M11" s="24"/>
      <c r="N11" s="25"/>
      <c r="O11" s="68"/>
      <c r="P11" s="73">
        <f>+H6/G6</f>
        <v>3.1521812989624607</v>
      </c>
      <c r="Q11" s="73">
        <f>+M8/L8</f>
        <v>3.1521812989624602</v>
      </c>
      <c r="R11" s="74" t="str">
        <f>+IF(P11=Q11,"VERIFICADO","NO CUMPLE")</f>
        <v>VERIFICADO</v>
      </c>
      <c r="S11" s="69"/>
      <c r="T11" s="5"/>
    </row>
    <row r="12" spans="1:20" ht="15">
      <c r="A12" s="25"/>
      <c r="B12" s="29">
        <v>42186</v>
      </c>
      <c r="C12" s="13"/>
      <c r="D12" s="13"/>
      <c r="E12" s="30"/>
      <c r="F12" s="27"/>
      <c r="G12" s="37" t="s">
        <v>23</v>
      </c>
      <c r="H12" s="27"/>
      <c r="I12" s="24"/>
      <c r="J12" s="24"/>
      <c r="K12" s="24"/>
      <c r="L12" s="24"/>
      <c r="M12" s="24"/>
      <c r="N12" s="25"/>
      <c r="O12" s="68"/>
      <c r="P12" s="15"/>
      <c r="Q12" s="15"/>
      <c r="R12" s="15"/>
      <c r="S12" s="69"/>
      <c r="T12" s="5"/>
    </row>
    <row r="13" spans="1:20" ht="15.75" thickBot="1">
      <c r="A13" s="25"/>
      <c r="B13" s="29">
        <v>42217</v>
      </c>
      <c r="C13" s="13"/>
      <c r="D13" s="13"/>
      <c r="E13" s="30"/>
      <c r="F13" s="27"/>
      <c r="G13" s="37" t="s">
        <v>24</v>
      </c>
      <c r="H13" s="27"/>
      <c r="I13" s="24"/>
      <c r="J13" s="24"/>
      <c r="K13" s="24"/>
      <c r="L13" s="24"/>
      <c r="M13" s="24"/>
      <c r="N13" s="25"/>
      <c r="O13" s="79"/>
      <c r="P13" s="80"/>
      <c r="Q13" s="80"/>
      <c r="R13" s="80"/>
      <c r="S13" s="81"/>
      <c r="T13" s="5"/>
    </row>
    <row r="14" spans="1:19" ht="15.75" thickTop="1">
      <c r="A14" s="25"/>
      <c r="B14" s="29">
        <v>42248</v>
      </c>
      <c r="C14" s="13"/>
      <c r="D14" s="13"/>
      <c r="E14" s="30"/>
      <c r="F14" s="27"/>
      <c r="G14" s="37" t="s">
        <v>13</v>
      </c>
      <c r="H14" s="27"/>
      <c r="I14" s="24"/>
      <c r="J14" s="24"/>
      <c r="K14" s="24"/>
      <c r="L14" s="24"/>
      <c r="M14" s="24"/>
      <c r="N14" s="25"/>
      <c r="O14" s="22"/>
      <c r="P14" s="22"/>
      <c r="Q14" s="22"/>
      <c r="R14" s="22"/>
      <c r="S14" s="22"/>
    </row>
    <row r="15" spans="1:19" ht="15">
      <c r="A15" s="25"/>
      <c r="B15" s="29">
        <v>42278</v>
      </c>
      <c r="C15" s="13"/>
      <c r="D15" s="13"/>
      <c r="E15" s="30"/>
      <c r="F15" s="27"/>
      <c r="G15" s="37" t="s">
        <v>14</v>
      </c>
      <c r="H15" s="27"/>
      <c r="I15" s="24"/>
      <c r="J15" s="24"/>
      <c r="K15" s="24"/>
      <c r="L15" s="24"/>
      <c r="M15" s="24"/>
      <c r="N15" s="25"/>
      <c r="O15" s="15"/>
      <c r="P15" s="15"/>
      <c r="Q15" s="15"/>
      <c r="R15" s="15"/>
      <c r="S15" s="15"/>
    </row>
    <row r="16" spans="1:14" ht="15">
      <c r="A16" s="25"/>
      <c r="B16" s="29">
        <v>42309</v>
      </c>
      <c r="C16" s="13"/>
      <c r="D16" s="13"/>
      <c r="E16" s="30"/>
      <c r="F16" s="27"/>
      <c r="G16" s="27"/>
      <c r="H16" s="27"/>
      <c r="I16" s="24"/>
      <c r="J16" s="24"/>
      <c r="K16" s="24"/>
      <c r="L16" s="24"/>
      <c r="M16" s="24"/>
      <c r="N16" s="24"/>
    </row>
    <row r="17" spans="1:14" ht="15">
      <c r="A17" s="25"/>
      <c r="B17" s="29">
        <v>42339</v>
      </c>
      <c r="C17" s="13"/>
      <c r="D17" s="13"/>
      <c r="E17" s="30"/>
      <c r="F17" s="27"/>
      <c r="G17" s="27"/>
      <c r="H17" s="27"/>
      <c r="I17" s="24"/>
      <c r="J17" s="24"/>
      <c r="K17" s="24"/>
      <c r="L17" s="24"/>
      <c r="M17" s="24"/>
      <c r="N17" s="24"/>
    </row>
    <row r="18" spans="1:14" ht="15">
      <c r="A18" s="25"/>
      <c r="B18" s="38" t="s">
        <v>3</v>
      </c>
      <c r="C18" s="21">
        <v>6115.874919999999</v>
      </c>
      <c r="D18" s="21">
        <v>20553578.63021246</v>
      </c>
      <c r="E18" s="21">
        <f>SUM(C18:D18)</f>
        <v>20559694.50513246</v>
      </c>
      <c r="F18" s="27"/>
      <c r="G18" s="27"/>
      <c r="H18" s="27"/>
      <c r="I18" s="24"/>
      <c r="J18" s="24"/>
      <c r="K18" s="24"/>
      <c r="L18" s="24"/>
      <c r="M18" s="24"/>
      <c r="N18" s="24"/>
    </row>
    <row r="19" spans="1:14" ht="15">
      <c r="A19" s="24"/>
      <c r="B19" s="39"/>
      <c r="C19" s="39"/>
      <c r="D19" s="39"/>
      <c r="E19" s="40"/>
      <c r="F19" s="24"/>
      <c r="G19" s="24"/>
      <c r="H19" s="24"/>
      <c r="I19" s="24"/>
      <c r="J19" s="24"/>
      <c r="K19" s="24"/>
      <c r="L19" s="24"/>
      <c r="M19" s="24"/>
      <c r="N19" s="24"/>
    </row>
    <row r="20" spans="1:14" ht="15">
      <c r="A20" s="24"/>
      <c r="B20" s="41" t="s">
        <v>5</v>
      </c>
      <c r="C20" s="24"/>
      <c r="D20" s="24"/>
      <c r="E20" s="24"/>
      <c r="F20" s="24"/>
      <c r="G20" s="24"/>
      <c r="H20" s="24"/>
      <c r="I20" s="24"/>
      <c r="J20" s="24"/>
      <c r="K20" s="24"/>
      <c r="L20" s="24"/>
      <c r="M20" s="24"/>
      <c r="N20" s="24"/>
    </row>
    <row r="21" spans="1:14" s="3" customFormat="1" ht="74.25" customHeight="1">
      <c r="A21" s="42"/>
      <c r="B21" s="86" t="s">
        <v>15</v>
      </c>
      <c r="C21" s="87"/>
      <c r="D21" s="87"/>
      <c r="E21" s="88"/>
      <c r="F21" s="42"/>
      <c r="G21" s="42"/>
      <c r="H21" s="42"/>
      <c r="I21" s="42"/>
      <c r="J21" s="42"/>
      <c r="K21" s="42"/>
      <c r="L21" s="42"/>
      <c r="M21" s="42"/>
      <c r="N21" s="42"/>
    </row>
    <row r="22" spans="1:14" s="3" customFormat="1" ht="79.5" customHeight="1">
      <c r="A22" s="42"/>
      <c r="B22" s="86" t="s">
        <v>18</v>
      </c>
      <c r="C22" s="87"/>
      <c r="D22" s="87"/>
      <c r="E22" s="88"/>
      <c r="F22" s="42"/>
      <c r="G22" s="42"/>
      <c r="H22" s="42"/>
      <c r="I22" s="42"/>
      <c r="J22" s="42"/>
      <c r="K22" s="42"/>
      <c r="L22" s="42"/>
      <c r="M22" s="42"/>
      <c r="N22" s="42"/>
    </row>
    <row r="23" spans="1:14" s="3" customFormat="1" ht="28.5" customHeight="1">
      <c r="A23" s="44"/>
      <c r="B23" s="89"/>
      <c r="C23" s="90"/>
      <c r="D23" s="90"/>
      <c r="E23" s="91"/>
      <c r="F23" s="44"/>
      <c r="G23" s="44"/>
      <c r="H23" s="44"/>
      <c r="I23" s="44"/>
      <c r="J23" s="44"/>
      <c r="K23" s="44"/>
      <c r="L23" s="44"/>
      <c r="M23" s="44"/>
      <c r="N23" s="44"/>
    </row>
    <row r="24" spans="1:14" ht="15">
      <c r="A24" s="43"/>
      <c r="B24" s="43"/>
      <c r="C24" s="43"/>
      <c r="D24" s="43"/>
      <c r="E24" s="43"/>
      <c r="F24" s="43"/>
      <c r="G24" s="43"/>
      <c r="H24" s="43"/>
      <c r="I24" s="43"/>
      <c r="J24" s="43"/>
      <c r="K24" s="43"/>
      <c r="L24" s="43"/>
      <c r="M24" s="43"/>
      <c r="N24" s="43"/>
    </row>
    <row r="25" spans="1:14" ht="15">
      <c r="A25" s="43"/>
      <c r="B25" s="43"/>
      <c r="C25" s="43"/>
      <c r="D25" s="43"/>
      <c r="E25" s="43"/>
      <c r="F25" s="43"/>
      <c r="G25" s="43"/>
      <c r="H25" s="43"/>
      <c r="I25" s="43"/>
      <c r="J25" s="43"/>
      <c r="K25" s="43"/>
      <c r="L25" s="43"/>
      <c r="M25" s="43"/>
      <c r="N25" s="43"/>
    </row>
    <row r="26" spans="1:14" ht="15">
      <c r="A26" s="43"/>
      <c r="B26" s="43"/>
      <c r="C26" s="43"/>
      <c r="D26" s="43"/>
      <c r="E26" s="43"/>
      <c r="F26" s="43"/>
      <c r="G26" s="43"/>
      <c r="H26" s="43"/>
      <c r="I26" s="43"/>
      <c r="J26" s="43"/>
      <c r="K26" s="43"/>
      <c r="L26" s="43"/>
      <c r="M26" s="43"/>
      <c r="N26" s="43"/>
    </row>
    <row r="27" spans="1:14" ht="15">
      <c r="A27" s="43"/>
      <c r="B27" s="43"/>
      <c r="C27" s="43"/>
      <c r="D27" s="43"/>
      <c r="E27" s="43"/>
      <c r="F27" s="43"/>
      <c r="G27" s="43"/>
      <c r="H27" s="43"/>
      <c r="I27" s="43"/>
      <c r="J27" s="43"/>
      <c r="K27" s="43"/>
      <c r="L27" s="43"/>
      <c r="M27" s="43"/>
      <c r="N27" s="43"/>
    </row>
    <row r="28" spans="1:14" ht="15">
      <c r="A28" s="43"/>
      <c r="B28" s="43"/>
      <c r="C28" s="43"/>
      <c r="D28" s="43"/>
      <c r="E28" s="43"/>
      <c r="F28" s="43"/>
      <c r="G28" s="43"/>
      <c r="H28" s="43"/>
      <c r="I28" s="43"/>
      <c r="J28" s="43"/>
      <c r="K28" s="43"/>
      <c r="L28" s="43"/>
      <c r="M28" s="43"/>
      <c r="N28" s="43"/>
    </row>
  </sheetData>
  <sheetProtection/>
  <mergeCells count="3">
    <mergeCell ref="B21:E21"/>
    <mergeCell ref="B22:E22"/>
    <mergeCell ref="B23:E23"/>
  </mergeCells>
  <printOptions/>
  <pageMargins left="0.1968503937007874" right="0.2362204724409449" top="0.4" bottom="0.39" header="0.31496062992125984" footer="0.31496062992125984"/>
  <pageSetup fitToHeight="1" fitToWidth="1" orientation="landscape" paperSize="9" scale="73"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2" customWidth="1"/>
    <col min="2" max="2" width="17.140625" style="2" customWidth="1"/>
    <col min="3" max="3" width="24.7109375" style="2" customWidth="1"/>
    <col min="4" max="4" width="23.140625" style="2" customWidth="1"/>
    <col min="5" max="5" width="21.421875" style="2" customWidth="1"/>
    <col min="6" max="6" width="11.421875" style="2" customWidth="1"/>
    <col min="7" max="7" width="12.421875" style="2" customWidth="1"/>
    <col min="8" max="8" width="12.7109375" style="2" customWidth="1"/>
    <col min="9" max="9" width="14.00390625" style="2" customWidth="1"/>
    <col min="10" max="10" width="9.57421875" style="2" customWidth="1"/>
    <col min="11" max="11" width="14.140625" style="2" customWidth="1"/>
    <col min="12" max="12" width="12.28125" style="2" customWidth="1"/>
    <col min="13" max="13" width="13.7109375" style="2" customWidth="1"/>
    <col min="14" max="14" width="12.8515625" style="2" customWidth="1"/>
    <col min="15" max="15" width="9.57421875" style="2" customWidth="1"/>
    <col min="16" max="16" width="12.421875" style="2" customWidth="1"/>
    <col min="17" max="17" width="13.8515625" style="2" customWidth="1"/>
    <col min="18" max="16384" width="11.421875" style="2" customWidth="1"/>
  </cols>
  <sheetData>
    <row r="1" spans="1:19" ht="33" customHeight="1" thickBot="1">
      <c r="A1" s="1" t="s">
        <v>1</v>
      </c>
      <c r="E1" s="8"/>
      <c r="N1" s="15"/>
      <c r="O1" s="14"/>
      <c r="P1" s="14"/>
      <c r="Q1" s="14"/>
      <c r="R1" s="14"/>
      <c r="S1" s="14"/>
    </row>
    <row r="2" spans="1:20" ht="23.25" customHeight="1" thickTop="1">
      <c r="A2" s="10" t="s">
        <v>0</v>
      </c>
      <c r="B2" s="7"/>
      <c r="C2" s="7"/>
      <c r="D2" s="7"/>
      <c r="E2" s="7"/>
      <c r="F2" s="7"/>
      <c r="G2" s="7"/>
      <c r="N2" s="16"/>
      <c r="O2" s="65"/>
      <c r="P2" s="66"/>
      <c r="Q2" s="66"/>
      <c r="R2" s="66"/>
      <c r="S2" s="67"/>
      <c r="T2" s="5"/>
    </row>
    <row r="3" spans="1:20" ht="18.75">
      <c r="A3" s="9" t="s">
        <v>29</v>
      </c>
      <c r="N3" s="16"/>
      <c r="O3" s="68"/>
      <c r="P3" s="15"/>
      <c r="Q3" s="15"/>
      <c r="R3" s="15"/>
      <c r="S3" s="69"/>
      <c r="T3" s="5"/>
    </row>
    <row r="4" spans="2:20" ht="21">
      <c r="B4" s="23"/>
      <c r="C4" s="23"/>
      <c r="D4" s="23"/>
      <c r="E4" s="23"/>
      <c r="F4" s="24"/>
      <c r="G4" s="24"/>
      <c r="H4" s="24"/>
      <c r="I4" s="24"/>
      <c r="J4" s="24"/>
      <c r="K4" s="24"/>
      <c r="L4" s="24"/>
      <c r="M4" s="24"/>
      <c r="N4" s="25"/>
      <c r="O4" s="68"/>
      <c r="P4" s="70" t="s">
        <v>10</v>
      </c>
      <c r="Q4" s="15"/>
      <c r="R4" s="15"/>
      <c r="S4" s="69"/>
      <c r="T4" s="5"/>
    </row>
    <row r="5" spans="1:20" ht="48" customHeight="1">
      <c r="A5" s="4"/>
      <c r="B5" s="26" t="s">
        <v>2</v>
      </c>
      <c r="C5" s="26" t="s">
        <v>4</v>
      </c>
      <c r="D5" s="26" t="s">
        <v>6</v>
      </c>
      <c r="E5" s="26" t="s">
        <v>11</v>
      </c>
      <c r="F5" s="27"/>
      <c r="G5" s="26" t="s">
        <v>16</v>
      </c>
      <c r="H5" s="26" t="s">
        <v>17</v>
      </c>
      <c r="I5" s="26" t="s">
        <v>12</v>
      </c>
      <c r="J5" s="24"/>
      <c r="K5" s="28" t="s">
        <v>26</v>
      </c>
      <c r="L5" s="26" t="s">
        <v>27</v>
      </c>
      <c r="M5" s="26" t="s">
        <v>28</v>
      </c>
      <c r="N5" s="25"/>
      <c r="O5" s="68"/>
      <c r="P5" s="71" t="s">
        <v>8</v>
      </c>
      <c r="Q5" s="15"/>
      <c r="R5" s="15"/>
      <c r="S5" s="69"/>
      <c r="T5" s="5"/>
    </row>
    <row r="6" spans="1:20" ht="15">
      <c r="A6" s="4"/>
      <c r="B6" s="29">
        <v>42005</v>
      </c>
      <c r="C6" s="18"/>
      <c r="D6" s="13"/>
      <c r="E6" s="30"/>
      <c r="F6" s="27"/>
      <c r="G6" s="19">
        <v>6601869</v>
      </c>
      <c r="H6" s="19">
        <v>20810288</v>
      </c>
      <c r="I6" s="11">
        <f>+H6/G6</f>
        <v>3.1521812989624607</v>
      </c>
      <c r="J6" s="25"/>
      <c r="K6" s="31" t="s">
        <v>20</v>
      </c>
      <c r="L6" s="32"/>
      <c r="M6" s="32"/>
      <c r="N6" s="25"/>
      <c r="O6" s="68"/>
      <c r="P6" s="14"/>
      <c r="Q6" s="14"/>
      <c r="R6" s="15"/>
      <c r="S6" s="69"/>
      <c r="T6" s="5"/>
    </row>
    <row r="7" spans="1:20" ht="15.75">
      <c r="A7" s="4"/>
      <c r="B7" s="29">
        <v>42036</v>
      </c>
      <c r="C7" s="18"/>
      <c r="D7" s="13"/>
      <c r="E7" s="30"/>
      <c r="F7" s="27"/>
      <c r="G7" s="27"/>
      <c r="H7" s="27"/>
      <c r="I7" s="24"/>
      <c r="J7" s="24"/>
      <c r="K7" s="31" t="s">
        <v>19</v>
      </c>
      <c r="L7" s="20"/>
      <c r="M7" s="20"/>
      <c r="N7" s="25"/>
      <c r="O7" s="72"/>
      <c r="P7" s="73">
        <f>+K8</f>
        <v>0.0263</v>
      </c>
      <c r="Q7" s="73">
        <f>+L8*C18/(C18+D18)+M8*D18/(C18+D18)</f>
        <v>0.026299999999999997</v>
      </c>
      <c r="R7" s="74" t="str">
        <f>+IF(P7=Q7,"VERIFICADO","NO CUMPLE")</f>
        <v>VERIFICADO</v>
      </c>
      <c r="S7" s="69"/>
      <c r="T7" s="5"/>
    </row>
    <row r="8" spans="1:20" ht="15">
      <c r="A8" s="4"/>
      <c r="B8" s="29">
        <v>42064</v>
      </c>
      <c r="C8" s="18"/>
      <c r="D8" s="13"/>
      <c r="E8" s="30"/>
      <c r="F8" s="27"/>
      <c r="G8" s="27"/>
      <c r="H8" s="27"/>
      <c r="I8" s="24"/>
      <c r="J8" s="33"/>
      <c r="K8" s="11">
        <v>0.0263</v>
      </c>
      <c r="L8" s="34">
        <f>+(K8*(C18+D18)*G6)/(C18*G6+D18*H6)</f>
        <v>0.008344523382383794</v>
      </c>
      <c r="M8" s="34">
        <f>+(K8*(C18+D18)*H6)/(C18*G6+D18*H6)</f>
        <v>0.026303450554705173</v>
      </c>
      <c r="N8" s="35"/>
      <c r="O8" s="68"/>
      <c r="P8" s="75"/>
      <c r="Q8" s="75"/>
      <c r="R8" s="76"/>
      <c r="S8" s="69"/>
      <c r="T8" s="5"/>
    </row>
    <row r="9" spans="1:20" ht="15" customHeight="1">
      <c r="A9" s="4"/>
      <c r="B9" s="29">
        <v>42095</v>
      </c>
      <c r="C9" s="18"/>
      <c r="D9" s="13"/>
      <c r="E9" s="30"/>
      <c r="F9" s="27"/>
      <c r="G9" s="36" t="s">
        <v>7</v>
      </c>
      <c r="H9" s="24"/>
      <c r="I9" s="24"/>
      <c r="J9" s="33"/>
      <c r="K9" s="33"/>
      <c r="L9" s="33"/>
      <c r="M9" s="33"/>
      <c r="N9" s="25"/>
      <c r="O9" s="68"/>
      <c r="P9" s="77" t="s">
        <v>9</v>
      </c>
      <c r="Q9" s="78"/>
      <c r="R9" s="76"/>
      <c r="S9" s="69"/>
      <c r="T9" s="5"/>
    </row>
    <row r="10" spans="1:20" ht="15">
      <c r="A10" s="4"/>
      <c r="B10" s="29">
        <v>42125</v>
      </c>
      <c r="C10" s="18"/>
      <c r="D10" s="13"/>
      <c r="E10" s="30"/>
      <c r="F10" s="27"/>
      <c r="G10" s="37" t="s">
        <v>21</v>
      </c>
      <c r="H10" s="27"/>
      <c r="I10" s="24"/>
      <c r="J10" s="24"/>
      <c r="K10" s="24"/>
      <c r="L10" s="24"/>
      <c r="M10" s="24"/>
      <c r="N10" s="25"/>
      <c r="O10" s="68"/>
      <c r="P10" s="78"/>
      <c r="Q10" s="78"/>
      <c r="R10" s="76"/>
      <c r="S10" s="69"/>
      <c r="T10" s="5"/>
    </row>
    <row r="11" spans="1:20" ht="15.75">
      <c r="A11" s="4"/>
      <c r="B11" s="29">
        <v>42156</v>
      </c>
      <c r="C11" s="18"/>
      <c r="D11" s="13"/>
      <c r="E11" s="30"/>
      <c r="F11" s="27"/>
      <c r="G11" s="37" t="s">
        <v>22</v>
      </c>
      <c r="H11" s="27"/>
      <c r="I11" s="24"/>
      <c r="J11" s="24"/>
      <c r="K11" s="24"/>
      <c r="L11" s="24"/>
      <c r="M11" s="24"/>
      <c r="N11" s="25"/>
      <c r="O11" s="68"/>
      <c r="P11" s="73">
        <f>+H6/G6</f>
        <v>3.1521812989624607</v>
      </c>
      <c r="Q11" s="73">
        <f>+M8/L8</f>
        <v>3.1521812989624607</v>
      </c>
      <c r="R11" s="74" t="str">
        <f>+IF(P11=Q11,"VERIFICADO","NO CUMPLE")</f>
        <v>VERIFICADO</v>
      </c>
      <c r="S11" s="69"/>
      <c r="T11" s="5"/>
    </row>
    <row r="12" spans="1:20" ht="15">
      <c r="A12" s="4"/>
      <c r="B12" s="29">
        <v>42186</v>
      </c>
      <c r="C12" s="18"/>
      <c r="D12" s="13"/>
      <c r="E12" s="30"/>
      <c r="F12" s="27"/>
      <c r="G12" s="37" t="s">
        <v>23</v>
      </c>
      <c r="H12" s="27"/>
      <c r="I12" s="24"/>
      <c r="J12" s="24"/>
      <c r="K12" s="24"/>
      <c r="L12" s="24"/>
      <c r="M12" s="24"/>
      <c r="N12" s="25"/>
      <c r="O12" s="68"/>
      <c r="P12" s="15"/>
      <c r="Q12" s="15"/>
      <c r="R12" s="15"/>
      <c r="S12" s="69"/>
      <c r="T12" s="5"/>
    </row>
    <row r="13" spans="1:20" ht="15.75" thickBot="1">
      <c r="A13" s="4"/>
      <c r="B13" s="29">
        <v>42217</v>
      </c>
      <c r="C13" s="18"/>
      <c r="D13" s="13"/>
      <c r="E13" s="30"/>
      <c r="F13" s="27"/>
      <c r="G13" s="37" t="s">
        <v>24</v>
      </c>
      <c r="H13" s="27"/>
      <c r="I13" s="24"/>
      <c r="J13" s="24"/>
      <c r="K13" s="24"/>
      <c r="L13" s="24"/>
      <c r="M13" s="24"/>
      <c r="N13" s="25"/>
      <c r="O13" s="79"/>
      <c r="P13" s="80"/>
      <c r="Q13" s="80"/>
      <c r="R13" s="80"/>
      <c r="S13" s="81"/>
      <c r="T13" s="5"/>
    </row>
    <row r="14" spans="1:19" ht="15.75" thickTop="1">
      <c r="A14" s="4"/>
      <c r="B14" s="29">
        <v>42248</v>
      </c>
      <c r="C14" s="18"/>
      <c r="D14" s="13"/>
      <c r="E14" s="30"/>
      <c r="F14" s="27"/>
      <c r="G14" s="37" t="s">
        <v>13</v>
      </c>
      <c r="H14" s="27"/>
      <c r="I14" s="24"/>
      <c r="J14" s="24"/>
      <c r="K14" s="24"/>
      <c r="L14" s="24"/>
      <c r="M14" s="24"/>
      <c r="N14" s="25"/>
      <c r="O14" s="22"/>
      <c r="P14" s="22"/>
      <c r="Q14" s="22"/>
      <c r="R14" s="22"/>
      <c r="S14" s="22"/>
    </row>
    <row r="15" spans="1:19" ht="15">
      <c r="A15" s="4"/>
      <c r="B15" s="29">
        <v>42278</v>
      </c>
      <c r="C15" s="18"/>
      <c r="D15" s="13"/>
      <c r="E15" s="30"/>
      <c r="F15" s="27"/>
      <c r="G15" s="37" t="s">
        <v>14</v>
      </c>
      <c r="H15" s="27"/>
      <c r="I15" s="24"/>
      <c r="J15" s="24"/>
      <c r="K15" s="24"/>
      <c r="L15" s="24"/>
      <c r="M15" s="24"/>
      <c r="N15" s="25"/>
      <c r="O15" s="15"/>
      <c r="P15" s="15"/>
      <c r="Q15" s="15"/>
      <c r="R15" s="15"/>
      <c r="S15" s="15"/>
    </row>
    <row r="16" spans="1:19" ht="15">
      <c r="A16" s="4"/>
      <c r="B16" s="29">
        <v>42309</v>
      </c>
      <c r="C16" s="18"/>
      <c r="D16" s="13"/>
      <c r="E16" s="30"/>
      <c r="F16" s="27"/>
      <c r="G16" s="27"/>
      <c r="H16" s="27"/>
      <c r="I16" s="24"/>
      <c r="J16" s="24"/>
      <c r="K16" s="24"/>
      <c r="L16" s="24"/>
      <c r="M16" s="24"/>
      <c r="N16" s="24"/>
      <c r="O16" s="15"/>
      <c r="P16" s="15"/>
      <c r="Q16" s="15"/>
      <c r="R16" s="15"/>
      <c r="S16" s="15"/>
    </row>
    <row r="17" spans="1:19" ht="15">
      <c r="A17" s="4"/>
      <c r="B17" s="29">
        <v>42339</v>
      </c>
      <c r="C17" s="18"/>
      <c r="D17" s="13"/>
      <c r="E17" s="30"/>
      <c r="F17" s="27"/>
      <c r="G17" s="27"/>
      <c r="H17" s="27"/>
      <c r="I17" s="24"/>
      <c r="J17" s="24"/>
      <c r="K17" s="24"/>
      <c r="L17" s="24"/>
      <c r="M17" s="24"/>
      <c r="N17" s="24"/>
      <c r="O17" s="15"/>
      <c r="P17" s="15"/>
      <c r="Q17" s="15"/>
      <c r="R17" s="15"/>
      <c r="S17" s="15"/>
    </row>
    <row r="18" spans="1:14" ht="15">
      <c r="A18" s="4"/>
      <c r="B18" s="38" t="s">
        <v>3</v>
      </c>
      <c r="C18" s="21">
        <v>660.6922933999998</v>
      </c>
      <c r="D18" s="21">
        <v>3438010.997996791</v>
      </c>
      <c r="E18" s="21">
        <f>SUM(C18:D18)</f>
        <v>3438671.6902901907</v>
      </c>
      <c r="F18" s="27"/>
      <c r="G18" s="27"/>
      <c r="H18" s="27"/>
      <c r="I18" s="24"/>
      <c r="J18" s="24"/>
      <c r="K18" s="24"/>
      <c r="L18" s="24"/>
      <c r="M18" s="24"/>
      <c r="N18" s="24"/>
    </row>
    <row r="19" spans="2:14" ht="15">
      <c r="B19" s="39"/>
      <c r="C19" s="39"/>
      <c r="D19" s="39"/>
      <c r="E19" s="40"/>
      <c r="F19" s="24"/>
      <c r="G19" s="24"/>
      <c r="H19" s="24"/>
      <c r="I19" s="24"/>
      <c r="J19" s="24"/>
      <c r="K19" s="24"/>
      <c r="L19" s="24"/>
      <c r="M19" s="24"/>
      <c r="N19" s="24"/>
    </row>
    <row r="20" spans="2:14" ht="15">
      <c r="B20" s="41" t="s">
        <v>5</v>
      </c>
      <c r="C20" s="24"/>
      <c r="D20" s="24"/>
      <c r="E20" s="24"/>
      <c r="F20" s="24"/>
      <c r="G20" s="24"/>
      <c r="H20" s="24"/>
      <c r="I20" s="24"/>
      <c r="J20" s="24"/>
      <c r="K20" s="24"/>
      <c r="L20" s="24"/>
      <c r="M20" s="24"/>
      <c r="N20" s="24"/>
    </row>
    <row r="21" spans="2:14" s="3" customFormat="1" ht="74.25" customHeight="1">
      <c r="B21" s="86" t="s">
        <v>15</v>
      </c>
      <c r="C21" s="87"/>
      <c r="D21" s="87"/>
      <c r="E21" s="88"/>
      <c r="F21" s="42"/>
      <c r="G21" s="42"/>
      <c r="H21" s="42"/>
      <c r="I21" s="42"/>
      <c r="J21" s="42"/>
      <c r="K21" s="42"/>
      <c r="L21" s="42"/>
      <c r="M21" s="42"/>
      <c r="N21" s="42"/>
    </row>
    <row r="22" spans="2:14" s="3" customFormat="1" ht="79.5" customHeight="1">
      <c r="B22" s="86" t="s">
        <v>18</v>
      </c>
      <c r="C22" s="87"/>
      <c r="D22" s="87"/>
      <c r="E22" s="88"/>
      <c r="F22" s="42"/>
      <c r="G22" s="42"/>
      <c r="H22" s="42"/>
      <c r="I22" s="42"/>
      <c r="J22" s="42"/>
      <c r="K22" s="42"/>
      <c r="L22" s="42"/>
      <c r="M22" s="42"/>
      <c r="N22" s="42"/>
    </row>
    <row r="23" spans="2:14" s="3" customFormat="1" ht="28.5" customHeight="1">
      <c r="B23" s="92"/>
      <c r="C23" s="93"/>
      <c r="D23" s="93"/>
      <c r="E23" s="94"/>
      <c r="F23" s="42"/>
      <c r="G23" s="42"/>
      <c r="H23" s="42"/>
      <c r="I23" s="42"/>
      <c r="J23" s="42"/>
      <c r="K23" s="42"/>
      <c r="L23" s="42"/>
      <c r="M23" s="42"/>
      <c r="N23" s="42"/>
    </row>
  </sheetData>
  <sheetProtection/>
  <mergeCells count="3">
    <mergeCell ref="B21:E21"/>
    <mergeCell ref="B22:E22"/>
    <mergeCell ref="B23:E23"/>
  </mergeCells>
  <printOptions/>
  <pageMargins left="0.1968503937007874" right="0.2362204724409449" top="0.4" bottom="0.39" header="0.31496062992125984" footer="0.31496062992125984"/>
  <pageSetup fitToHeight="1" fitToWidth="1" orientation="landscape" paperSize="9" scale="73"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2" customWidth="1"/>
    <col min="2" max="2" width="17.140625" style="2" customWidth="1"/>
    <col min="3" max="3" width="25.140625" style="2" customWidth="1"/>
    <col min="4" max="4" width="24.7109375" style="2" customWidth="1"/>
    <col min="5" max="5" width="21.421875" style="2" customWidth="1"/>
    <col min="6" max="6" width="11.421875" style="2" customWidth="1"/>
    <col min="7" max="7" width="12.421875" style="2" customWidth="1"/>
    <col min="8" max="8" width="12.7109375" style="2" customWidth="1"/>
    <col min="9" max="9" width="14.00390625" style="2" customWidth="1"/>
    <col min="10" max="10" width="9.57421875" style="2" customWidth="1"/>
    <col min="11" max="11" width="14.140625" style="2" customWidth="1"/>
    <col min="12" max="12" width="12.28125" style="2" customWidth="1"/>
    <col min="13" max="13" width="13.7109375" style="2" customWidth="1"/>
    <col min="14" max="14" width="12.8515625" style="2" customWidth="1"/>
    <col min="15" max="15" width="9.57421875" style="2" customWidth="1"/>
    <col min="16" max="16" width="12.421875" style="2" customWidth="1"/>
    <col min="17" max="17" width="13.8515625" style="2" customWidth="1"/>
    <col min="18" max="16384" width="11.421875" style="2" customWidth="1"/>
  </cols>
  <sheetData>
    <row r="1" spans="1:19" ht="33" customHeight="1" thickBot="1">
      <c r="A1" s="45" t="s">
        <v>1</v>
      </c>
      <c r="B1" s="24"/>
      <c r="C1" s="24"/>
      <c r="D1" s="24"/>
      <c r="E1" s="46"/>
      <c r="F1" s="24"/>
      <c r="G1" s="24"/>
      <c r="H1" s="24"/>
      <c r="I1" s="24"/>
      <c r="J1" s="24"/>
      <c r="K1" s="24"/>
      <c r="L1" s="24"/>
      <c r="M1" s="24"/>
      <c r="N1" s="24"/>
      <c r="O1" s="23"/>
      <c r="P1" s="23"/>
      <c r="Q1" s="23"/>
      <c r="R1" s="23"/>
      <c r="S1" s="23"/>
    </row>
    <row r="2" spans="1:20" ht="23.25" customHeight="1" thickTop="1">
      <c r="A2" s="46" t="s">
        <v>0</v>
      </c>
      <c r="B2" s="24"/>
      <c r="C2" s="24"/>
      <c r="D2" s="24"/>
      <c r="E2" s="24"/>
      <c r="F2" s="24"/>
      <c r="G2" s="24"/>
      <c r="H2" s="24"/>
      <c r="I2" s="24"/>
      <c r="J2" s="24"/>
      <c r="K2" s="24"/>
      <c r="L2" s="24"/>
      <c r="M2" s="24"/>
      <c r="N2" s="25"/>
      <c r="O2" s="47"/>
      <c r="P2" s="48"/>
      <c r="Q2" s="48"/>
      <c r="R2" s="48"/>
      <c r="S2" s="49"/>
      <c r="T2" s="5"/>
    </row>
    <row r="3" spans="1:20" ht="18.75">
      <c r="A3" s="50" t="s">
        <v>25</v>
      </c>
      <c r="B3" s="24"/>
      <c r="C3" s="24"/>
      <c r="D3" s="24"/>
      <c r="E3" s="24"/>
      <c r="F3" s="24"/>
      <c r="G3" s="24"/>
      <c r="H3" s="24"/>
      <c r="I3" s="24"/>
      <c r="J3" s="24"/>
      <c r="K3" s="24"/>
      <c r="L3" s="24"/>
      <c r="M3" s="24"/>
      <c r="N3" s="25"/>
      <c r="O3" s="51"/>
      <c r="P3" s="24"/>
      <c r="Q3" s="24"/>
      <c r="R3" s="24"/>
      <c r="S3" s="52"/>
      <c r="T3" s="5"/>
    </row>
    <row r="4" spans="1:20" ht="21">
      <c r="A4" s="24"/>
      <c r="B4" s="23"/>
      <c r="C4" s="23"/>
      <c r="D4" s="23"/>
      <c r="E4" s="23"/>
      <c r="F4" s="24"/>
      <c r="G4" s="24"/>
      <c r="H4" s="24"/>
      <c r="I4" s="24"/>
      <c r="J4" s="24"/>
      <c r="K4" s="24"/>
      <c r="L4" s="24"/>
      <c r="M4" s="24"/>
      <c r="N4" s="25"/>
      <c r="O4" s="51"/>
      <c r="P4" s="53" t="s">
        <v>10</v>
      </c>
      <c r="Q4" s="24"/>
      <c r="R4" s="24"/>
      <c r="S4" s="52"/>
      <c r="T4" s="5"/>
    </row>
    <row r="5" spans="1:20" ht="48" customHeight="1">
      <c r="A5" s="25"/>
      <c r="B5" s="26" t="s">
        <v>2</v>
      </c>
      <c r="C5" s="26" t="s">
        <v>4</v>
      </c>
      <c r="D5" s="26" t="s">
        <v>6</v>
      </c>
      <c r="E5" s="26" t="s">
        <v>11</v>
      </c>
      <c r="F5" s="27"/>
      <c r="G5" s="26" t="s">
        <v>16</v>
      </c>
      <c r="H5" s="26" t="s">
        <v>17</v>
      </c>
      <c r="I5" s="26" t="s">
        <v>12</v>
      </c>
      <c r="J5" s="24"/>
      <c r="K5" s="28" t="s">
        <v>26</v>
      </c>
      <c r="L5" s="26" t="s">
        <v>27</v>
      </c>
      <c r="M5" s="26" t="s">
        <v>28</v>
      </c>
      <c r="N5" s="25"/>
      <c r="O5" s="51"/>
      <c r="P5" s="54" t="s">
        <v>8</v>
      </c>
      <c r="Q5" s="24"/>
      <c r="R5" s="24"/>
      <c r="S5" s="52"/>
      <c r="T5" s="5"/>
    </row>
    <row r="6" spans="1:20" ht="15">
      <c r="A6" s="25"/>
      <c r="B6" s="29">
        <v>42005</v>
      </c>
      <c r="C6" s="13"/>
      <c r="D6" s="13"/>
      <c r="E6" s="30"/>
      <c r="F6" s="27"/>
      <c r="G6" s="19">
        <v>6601869</v>
      </c>
      <c r="H6" s="19">
        <v>20810288</v>
      </c>
      <c r="I6" s="11">
        <f>+H6/G6</f>
        <v>3.1521812989624607</v>
      </c>
      <c r="J6" s="25"/>
      <c r="K6" s="31" t="s">
        <v>20</v>
      </c>
      <c r="L6" s="32"/>
      <c r="M6" s="32"/>
      <c r="N6" s="25"/>
      <c r="O6" s="51"/>
      <c r="P6" s="23"/>
      <c r="Q6" s="23"/>
      <c r="R6" s="24"/>
      <c r="S6" s="52"/>
      <c r="T6" s="5"/>
    </row>
    <row r="7" spans="1:20" ht="15.75">
      <c r="A7" s="25"/>
      <c r="B7" s="29">
        <v>42036</v>
      </c>
      <c r="C7" s="13"/>
      <c r="D7" s="13"/>
      <c r="E7" s="30"/>
      <c r="F7" s="27"/>
      <c r="G7" s="27"/>
      <c r="H7" s="27"/>
      <c r="I7" s="24"/>
      <c r="J7" s="24"/>
      <c r="K7" s="31" t="s">
        <v>19</v>
      </c>
      <c r="L7" s="20"/>
      <c r="M7" s="20"/>
      <c r="N7" s="25"/>
      <c r="O7" s="55"/>
      <c r="P7" s="56">
        <f>+K8</f>
        <v>0.0176</v>
      </c>
      <c r="Q7" s="56">
        <f>+L8*C18/(C18+D18)+M8*D18/(C18+D18)</f>
        <v>0.017600000000000005</v>
      </c>
      <c r="R7" s="57" t="str">
        <f>+IF(P7=Q7,"VERIFICADO","NO CUMPLE")</f>
        <v>VERIFICADO</v>
      </c>
      <c r="S7" s="52"/>
      <c r="T7" s="5"/>
    </row>
    <row r="8" spans="1:20" ht="15">
      <c r="A8" s="25"/>
      <c r="B8" s="29">
        <v>42064</v>
      </c>
      <c r="C8" s="13"/>
      <c r="D8" s="13"/>
      <c r="E8" s="30"/>
      <c r="F8" s="27"/>
      <c r="G8" s="27"/>
      <c r="H8" s="27"/>
      <c r="I8" s="24"/>
      <c r="J8" s="33"/>
      <c r="K8" s="11">
        <v>0.0176</v>
      </c>
      <c r="L8" s="34">
        <f>+(K8*(C18+D18)*G6)/(C18*G6+D18*H6)</f>
        <v>0.00559259941433242</v>
      </c>
      <c r="M8" s="34">
        <f>+(K8*(C18+D18)*H6)/(C18*G6+D18*H6)</f>
        <v>0.017628887286447067</v>
      </c>
      <c r="N8" s="35"/>
      <c r="O8" s="51"/>
      <c r="P8" s="58"/>
      <c r="Q8" s="58"/>
      <c r="R8" s="59"/>
      <c r="S8" s="52"/>
      <c r="T8" s="5"/>
    </row>
    <row r="9" spans="1:20" ht="15" customHeight="1">
      <c r="A9" s="25"/>
      <c r="B9" s="29">
        <v>42095</v>
      </c>
      <c r="C9" s="13"/>
      <c r="D9" s="13"/>
      <c r="E9" s="30"/>
      <c r="F9" s="27"/>
      <c r="G9" s="36" t="s">
        <v>7</v>
      </c>
      <c r="H9" s="24"/>
      <c r="I9" s="24"/>
      <c r="J9" s="33"/>
      <c r="K9" s="33"/>
      <c r="L9" s="33"/>
      <c r="M9" s="33"/>
      <c r="N9" s="25"/>
      <c r="O9" s="51"/>
      <c r="P9" s="60" t="s">
        <v>9</v>
      </c>
      <c r="Q9" s="61"/>
      <c r="R9" s="59"/>
      <c r="S9" s="52"/>
      <c r="T9" s="5"/>
    </row>
    <row r="10" spans="1:20" ht="15">
      <c r="A10" s="25"/>
      <c r="B10" s="29">
        <v>42125</v>
      </c>
      <c r="C10" s="13"/>
      <c r="D10" s="13"/>
      <c r="E10" s="30"/>
      <c r="F10" s="27"/>
      <c r="G10" s="37" t="s">
        <v>21</v>
      </c>
      <c r="H10" s="27"/>
      <c r="I10" s="24"/>
      <c r="J10" s="24"/>
      <c r="K10" s="24"/>
      <c r="L10" s="24"/>
      <c r="M10" s="24"/>
      <c r="N10" s="25"/>
      <c r="O10" s="51"/>
      <c r="P10" s="61"/>
      <c r="Q10" s="61"/>
      <c r="R10" s="59"/>
      <c r="S10" s="52"/>
      <c r="T10" s="5"/>
    </row>
    <row r="11" spans="1:20" ht="15.75">
      <c r="A11" s="25"/>
      <c r="B11" s="29">
        <v>42156</v>
      </c>
      <c r="C11" s="13"/>
      <c r="D11" s="13"/>
      <c r="E11" s="30"/>
      <c r="F11" s="27"/>
      <c r="G11" s="37" t="s">
        <v>22</v>
      </c>
      <c r="H11" s="27"/>
      <c r="I11" s="24"/>
      <c r="J11" s="24"/>
      <c r="K11" s="24"/>
      <c r="L11" s="24"/>
      <c r="M11" s="24"/>
      <c r="N11" s="25"/>
      <c r="O11" s="51"/>
      <c r="P11" s="56">
        <f>+H6/G6</f>
        <v>3.1521812989624607</v>
      </c>
      <c r="Q11" s="56">
        <f>+M8/L8</f>
        <v>3.152181298962461</v>
      </c>
      <c r="R11" s="57" t="str">
        <f>+IF(P11=Q11,"VERIFICADO","NO CUMPLE")</f>
        <v>VERIFICADO</v>
      </c>
      <c r="S11" s="52"/>
      <c r="T11" s="5"/>
    </row>
    <row r="12" spans="1:20" ht="15">
      <c r="A12" s="25"/>
      <c r="B12" s="29">
        <v>42186</v>
      </c>
      <c r="C12" s="13"/>
      <c r="D12" s="13"/>
      <c r="E12" s="30"/>
      <c r="F12" s="27"/>
      <c r="G12" s="37" t="s">
        <v>23</v>
      </c>
      <c r="H12" s="27"/>
      <c r="I12" s="24"/>
      <c r="J12" s="24"/>
      <c r="K12" s="24"/>
      <c r="L12" s="24"/>
      <c r="M12" s="24"/>
      <c r="N12" s="25"/>
      <c r="O12" s="51"/>
      <c r="P12" s="24"/>
      <c r="Q12" s="24"/>
      <c r="R12" s="24"/>
      <c r="S12" s="52"/>
      <c r="T12" s="5"/>
    </row>
    <row r="13" spans="1:20" ht="15.75" thickBot="1">
      <c r="A13" s="25"/>
      <c r="B13" s="29">
        <v>42217</v>
      </c>
      <c r="C13" s="13"/>
      <c r="D13" s="13"/>
      <c r="E13" s="30"/>
      <c r="F13" s="27"/>
      <c r="G13" s="37" t="s">
        <v>24</v>
      </c>
      <c r="H13" s="27"/>
      <c r="I13" s="24"/>
      <c r="J13" s="24"/>
      <c r="K13" s="24"/>
      <c r="L13" s="24"/>
      <c r="M13" s="24"/>
      <c r="N13" s="25"/>
      <c r="O13" s="62"/>
      <c r="P13" s="63"/>
      <c r="Q13" s="63"/>
      <c r="R13" s="63"/>
      <c r="S13" s="64"/>
      <c r="T13" s="5"/>
    </row>
    <row r="14" spans="1:19" ht="15.75" thickTop="1">
      <c r="A14" s="25"/>
      <c r="B14" s="29">
        <v>42248</v>
      </c>
      <c r="C14" s="13"/>
      <c r="D14" s="13"/>
      <c r="E14" s="30"/>
      <c r="F14" s="27"/>
      <c r="G14" s="37" t="s">
        <v>13</v>
      </c>
      <c r="H14" s="27"/>
      <c r="I14" s="24"/>
      <c r="J14" s="24"/>
      <c r="K14" s="24"/>
      <c r="L14" s="24"/>
      <c r="M14" s="24"/>
      <c r="N14" s="25"/>
      <c r="O14" s="40"/>
      <c r="P14" s="40"/>
      <c r="Q14" s="40"/>
      <c r="R14" s="40"/>
      <c r="S14" s="40"/>
    </row>
    <row r="15" spans="1:19" ht="15">
      <c r="A15" s="25"/>
      <c r="B15" s="29">
        <v>42278</v>
      </c>
      <c r="C15" s="13"/>
      <c r="D15" s="13"/>
      <c r="E15" s="30"/>
      <c r="F15" s="27"/>
      <c r="G15" s="37" t="s">
        <v>14</v>
      </c>
      <c r="H15" s="27"/>
      <c r="I15" s="24"/>
      <c r="J15" s="24"/>
      <c r="K15" s="24"/>
      <c r="L15" s="24"/>
      <c r="M15" s="24"/>
      <c r="N15" s="25"/>
      <c r="O15" s="24"/>
      <c r="P15" s="24"/>
      <c r="Q15" s="24"/>
      <c r="R15" s="24"/>
      <c r="S15" s="24"/>
    </row>
    <row r="16" spans="1:19" ht="15">
      <c r="A16" s="25"/>
      <c r="B16" s="29">
        <v>42309</v>
      </c>
      <c r="C16" s="13"/>
      <c r="D16" s="13"/>
      <c r="E16" s="30"/>
      <c r="F16" s="27"/>
      <c r="G16" s="27"/>
      <c r="H16" s="27"/>
      <c r="I16" s="24"/>
      <c r="J16" s="24"/>
      <c r="K16" s="24"/>
      <c r="L16" s="24"/>
      <c r="M16" s="24"/>
      <c r="N16" s="24"/>
      <c r="O16" s="24"/>
      <c r="P16" s="24"/>
      <c r="Q16" s="24"/>
      <c r="R16" s="24"/>
      <c r="S16" s="24"/>
    </row>
    <row r="17" spans="1:19" ht="15">
      <c r="A17" s="25"/>
      <c r="B17" s="29">
        <v>42339</v>
      </c>
      <c r="C17" s="13"/>
      <c r="D17" s="13"/>
      <c r="E17" s="30"/>
      <c r="F17" s="27"/>
      <c r="G17" s="27"/>
      <c r="H17" s="27"/>
      <c r="I17" s="24"/>
      <c r="J17" s="24"/>
      <c r="K17" s="24"/>
      <c r="L17" s="24"/>
      <c r="M17" s="24"/>
      <c r="N17" s="24"/>
      <c r="O17" s="24"/>
      <c r="P17" s="24"/>
      <c r="Q17" s="24"/>
      <c r="R17" s="24"/>
      <c r="S17" s="24"/>
    </row>
    <row r="18" spans="1:19" ht="15">
      <c r="A18" s="25"/>
      <c r="B18" s="38" t="s">
        <v>3</v>
      </c>
      <c r="C18" s="21">
        <v>9233.899972328</v>
      </c>
      <c r="D18" s="21">
        <v>3838198.3762619807</v>
      </c>
      <c r="E18" s="21">
        <f>SUM(C18:D18)</f>
        <v>3847432.2762343087</v>
      </c>
      <c r="F18" s="27"/>
      <c r="G18" s="27"/>
      <c r="H18" s="27"/>
      <c r="I18" s="24"/>
      <c r="J18" s="24"/>
      <c r="K18" s="24"/>
      <c r="L18" s="24"/>
      <c r="M18" s="24"/>
      <c r="N18" s="24"/>
      <c r="O18" s="24"/>
      <c r="P18" s="24"/>
      <c r="Q18" s="24"/>
      <c r="R18" s="24"/>
      <c r="S18" s="24"/>
    </row>
    <row r="19" spans="1:19" ht="15">
      <c r="A19" s="24"/>
      <c r="B19" s="39"/>
      <c r="C19" s="39"/>
      <c r="D19" s="39"/>
      <c r="E19" s="40"/>
      <c r="F19" s="24"/>
      <c r="G19" s="24"/>
      <c r="H19" s="24"/>
      <c r="I19" s="24"/>
      <c r="J19" s="24"/>
      <c r="K19" s="24"/>
      <c r="L19" s="24"/>
      <c r="M19" s="24"/>
      <c r="N19" s="24"/>
      <c r="O19" s="24"/>
      <c r="P19" s="24"/>
      <c r="Q19" s="24"/>
      <c r="R19" s="24"/>
      <c r="S19" s="24"/>
    </row>
    <row r="20" spans="1:19" ht="15">
      <c r="A20" s="24"/>
      <c r="B20" s="41" t="s">
        <v>5</v>
      </c>
      <c r="C20" s="24"/>
      <c r="D20" s="24"/>
      <c r="E20" s="24"/>
      <c r="F20" s="24"/>
      <c r="G20" s="24"/>
      <c r="H20" s="24"/>
      <c r="I20" s="24"/>
      <c r="J20" s="24"/>
      <c r="K20" s="24"/>
      <c r="L20" s="24"/>
      <c r="M20" s="24"/>
      <c r="N20" s="24"/>
      <c r="O20" s="24"/>
      <c r="P20" s="24"/>
      <c r="Q20" s="24"/>
      <c r="R20" s="24"/>
      <c r="S20" s="24"/>
    </row>
    <row r="21" spans="1:19" s="3" customFormat="1" ht="74.25" customHeight="1">
      <c r="A21" s="42"/>
      <c r="B21" s="86" t="s">
        <v>15</v>
      </c>
      <c r="C21" s="87"/>
      <c r="D21" s="87"/>
      <c r="E21" s="88"/>
      <c r="F21" s="42"/>
      <c r="G21" s="42"/>
      <c r="H21" s="42"/>
      <c r="I21" s="42"/>
      <c r="J21" s="42"/>
      <c r="K21" s="42"/>
      <c r="L21" s="42"/>
      <c r="M21" s="42"/>
      <c r="N21" s="42"/>
      <c r="O21" s="42"/>
      <c r="P21" s="42"/>
      <c r="Q21" s="42"/>
      <c r="R21" s="42"/>
      <c r="S21" s="42"/>
    </row>
    <row r="22" spans="1:19" s="3" customFormat="1" ht="79.5" customHeight="1">
      <c r="A22" s="42"/>
      <c r="B22" s="86" t="s">
        <v>18</v>
      </c>
      <c r="C22" s="87"/>
      <c r="D22" s="87"/>
      <c r="E22" s="88"/>
      <c r="F22" s="42"/>
      <c r="G22" s="42"/>
      <c r="H22" s="42"/>
      <c r="I22" s="42"/>
      <c r="J22" s="42"/>
      <c r="K22" s="42"/>
      <c r="L22" s="42"/>
      <c r="M22" s="42"/>
      <c r="N22" s="42"/>
      <c r="O22" s="42"/>
      <c r="P22" s="42"/>
      <c r="Q22" s="42"/>
      <c r="R22" s="42"/>
      <c r="S22" s="42"/>
    </row>
    <row r="23" spans="2:5" s="3" customFormat="1" ht="28.5" customHeight="1">
      <c r="B23" s="95"/>
      <c r="C23" s="96"/>
      <c r="D23" s="96"/>
      <c r="E23" s="97"/>
    </row>
  </sheetData>
  <sheetProtection/>
  <mergeCells count="3">
    <mergeCell ref="B21:E21"/>
    <mergeCell ref="B22:E22"/>
    <mergeCell ref="B23:E23"/>
  </mergeCells>
  <printOptions/>
  <pageMargins left="0.1968503937007874" right="0.2362204724409449" top="0.4" bottom="0.39" header="0.31496062992125984" footer="0.31496062992125984"/>
  <pageSetup fitToHeight="1" fitToWidth="1" orientation="landscape" paperSize="9" scale="73" r:id="rId1"/>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2" customWidth="1"/>
    <col min="2" max="2" width="17.140625" style="2" customWidth="1"/>
    <col min="3" max="3" width="23.421875" style="2" customWidth="1"/>
    <col min="4" max="4" width="22.57421875" style="2" customWidth="1"/>
    <col min="5" max="5" width="21.421875" style="2" customWidth="1"/>
    <col min="6" max="6" width="8.7109375" style="2" customWidth="1"/>
    <col min="7" max="7" width="12.421875" style="2" customWidth="1"/>
    <col min="8" max="8" width="12.7109375" style="2" customWidth="1"/>
    <col min="9" max="9" width="14.00390625" style="2" customWidth="1"/>
    <col min="10" max="10" width="11.421875" style="2" customWidth="1"/>
    <col min="11" max="11" width="14.140625" style="2" customWidth="1"/>
    <col min="12" max="12" width="12.421875" style="2" customWidth="1"/>
    <col min="13" max="13" width="13.7109375" style="2" customWidth="1"/>
    <col min="14" max="14" width="11.421875" style="2" customWidth="1"/>
    <col min="15" max="15" width="9.57421875" style="2" customWidth="1"/>
    <col min="16" max="16" width="12.421875" style="2" customWidth="1"/>
    <col min="17" max="17" width="13.8515625" style="2" customWidth="1"/>
    <col min="18" max="16384" width="11.421875" style="2" customWidth="1"/>
  </cols>
  <sheetData>
    <row r="1" spans="1:19" ht="27" thickBot="1">
      <c r="A1" s="45" t="s">
        <v>1</v>
      </c>
      <c r="B1" s="24"/>
      <c r="C1" s="24"/>
      <c r="D1" s="24"/>
      <c r="E1" s="46"/>
      <c r="F1" s="24"/>
      <c r="G1" s="24"/>
      <c r="H1" s="24"/>
      <c r="I1" s="24"/>
      <c r="J1" s="24"/>
      <c r="K1" s="24"/>
      <c r="L1" s="24"/>
      <c r="M1" s="24"/>
      <c r="N1" s="24"/>
      <c r="O1" s="6"/>
      <c r="P1" s="6"/>
      <c r="Q1" s="6"/>
      <c r="R1" s="6"/>
      <c r="S1" s="6"/>
    </row>
    <row r="2" spans="1:20" ht="23.25" customHeight="1" thickTop="1">
      <c r="A2" s="46" t="str">
        <f>+'[1]Portada'!B7</f>
        <v>Cargo por Originación y/o Terminación en Red de Servicios Móviles</v>
      </c>
      <c r="B2" s="24"/>
      <c r="C2" s="24"/>
      <c r="D2" s="24"/>
      <c r="E2" s="24"/>
      <c r="F2" s="24"/>
      <c r="G2" s="24"/>
      <c r="H2" s="24"/>
      <c r="I2" s="24"/>
      <c r="J2" s="24"/>
      <c r="K2" s="24"/>
      <c r="L2" s="24"/>
      <c r="M2" s="24"/>
      <c r="N2" s="25"/>
      <c r="O2" s="65"/>
      <c r="P2" s="66"/>
      <c r="Q2" s="66"/>
      <c r="R2" s="66"/>
      <c r="S2" s="67"/>
      <c r="T2" s="17"/>
    </row>
    <row r="3" spans="1:20" ht="18.75">
      <c r="A3" s="50" t="s">
        <v>31</v>
      </c>
      <c r="B3" s="24"/>
      <c r="C3" s="24"/>
      <c r="D3" s="24"/>
      <c r="E3" s="24"/>
      <c r="F3" s="24"/>
      <c r="G3" s="24"/>
      <c r="H3" s="24"/>
      <c r="I3" s="24"/>
      <c r="J3" s="24"/>
      <c r="K3" s="24"/>
      <c r="L3" s="24"/>
      <c r="M3" s="24"/>
      <c r="N3" s="25"/>
      <c r="O3" s="68"/>
      <c r="P3" s="15"/>
      <c r="Q3" s="15"/>
      <c r="R3" s="15"/>
      <c r="S3" s="69"/>
      <c r="T3" s="17"/>
    </row>
    <row r="4" spans="1:20" ht="21">
      <c r="A4" s="24"/>
      <c r="B4" s="23"/>
      <c r="C4" s="23"/>
      <c r="D4" s="23"/>
      <c r="E4" s="23"/>
      <c r="F4" s="24"/>
      <c r="G4" s="24"/>
      <c r="H4" s="24"/>
      <c r="I4" s="24"/>
      <c r="J4" s="24"/>
      <c r="K4" s="24"/>
      <c r="L4" s="24"/>
      <c r="M4" s="24"/>
      <c r="N4" s="25"/>
      <c r="O4" s="68"/>
      <c r="P4" s="70" t="s">
        <v>10</v>
      </c>
      <c r="Q4" s="15"/>
      <c r="R4" s="15"/>
      <c r="S4" s="69"/>
      <c r="T4" s="17"/>
    </row>
    <row r="5" spans="1:20" ht="48" customHeight="1">
      <c r="A5" s="25"/>
      <c r="B5" s="26" t="s">
        <v>2</v>
      </c>
      <c r="C5" s="26" t="s">
        <v>4</v>
      </c>
      <c r="D5" s="26" t="s">
        <v>6</v>
      </c>
      <c r="E5" s="26" t="s">
        <v>11</v>
      </c>
      <c r="F5" s="27"/>
      <c r="G5" s="26" t="s">
        <v>16</v>
      </c>
      <c r="H5" s="26" t="s">
        <v>17</v>
      </c>
      <c r="I5" s="26" t="s">
        <v>12</v>
      </c>
      <c r="J5" s="24"/>
      <c r="K5" s="26" t="s">
        <v>36</v>
      </c>
      <c r="L5" s="26" t="s">
        <v>32</v>
      </c>
      <c r="M5" s="26" t="s">
        <v>33</v>
      </c>
      <c r="N5" s="25"/>
      <c r="O5" s="68"/>
      <c r="P5" s="71" t="s">
        <v>8</v>
      </c>
      <c r="Q5" s="15"/>
      <c r="R5" s="15"/>
      <c r="S5" s="69"/>
      <c r="T5" s="17"/>
    </row>
    <row r="6" spans="1:20" ht="15">
      <c r="A6" s="25"/>
      <c r="B6" s="29">
        <v>42005</v>
      </c>
      <c r="C6" s="18"/>
      <c r="D6" s="18"/>
      <c r="E6" s="18"/>
      <c r="F6" s="27"/>
      <c r="G6" s="19">
        <v>6601869</v>
      </c>
      <c r="H6" s="19">
        <v>20810288</v>
      </c>
      <c r="I6" s="11">
        <f>+H6/G6</f>
        <v>3.1521812989624607</v>
      </c>
      <c r="J6" s="25"/>
      <c r="K6" s="31" t="s">
        <v>20</v>
      </c>
      <c r="L6" s="32"/>
      <c r="M6" s="32"/>
      <c r="N6" s="25"/>
      <c r="O6" s="68"/>
      <c r="P6" s="14"/>
      <c r="Q6" s="14"/>
      <c r="R6" s="15"/>
      <c r="S6" s="69"/>
      <c r="T6" s="17"/>
    </row>
    <row r="7" spans="1:20" ht="15.75">
      <c r="A7" s="25"/>
      <c r="B7" s="29">
        <v>42036</v>
      </c>
      <c r="C7" s="18"/>
      <c r="D7" s="18"/>
      <c r="E7" s="18"/>
      <c r="F7" s="27"/>
      <c r="G7" s="27"/>
      <c r="H7" s="27"/>
      <c r="I7" s="24"/>
      <c r="J7" s="24"/>
      <c r="K7" s="31" t="s">
        <v>19</v>
      </c>
      <c r="L7" s="20"/>
      <c r="M7" s="20"/>
      <c r="N7" s="25"/>
      <c r="O7" s="72"/>
      <c r="P7" s="82">
        <f>+K8</f>
        <v>0.0263</v>
      </c>
      <c r="Q7" s="82">
        <f>+L8*C18/(C18+D18)+M8*D18/(C18+D18)</f>
        <v>0.026299999999999997</v>
      </c>
      <c r="R7" s="74" t="str">
        <f>+IF(P7=Q7,"VERIFICADO","NO CUMPLE")</f>
        <v>VERIFICADO</v>
      </c>
      <c r="S7" s="69"/>
      <c r="T7" s="17"/>
    </row>
    <row r="8" spans="1:20" ht="15">
      <c r="A8" s="25"/>
      <c r="B8" s="29">
        <v>42064</v>
      </c>
      <c r="C8" s="18"/>
      <c r="D8" s="18"/>
      <c r="E8" s="18"/>
      <c r="F8" s="27"/>
      <c r="G8" s="27"/>
      <c r="H8" s="27"/>
      <c r="I8" s="24"/>
      <c r="J8" s="33"/>
      <c r="K8" s="12">
        <v>0.0263</v>
      </c>
      <c r="L8" s="34">
        <f>+(K8*(C18+D18)*G6)/(C18*G6+D18*H6)</f>
        <v>0.008346680815449535</v>
      </c>
      <c r="M8" s="34">
        <f>+(K8*(C18+D18)*H6)/(C18*G6+D18*H6)</f>
        <v>0.02631025117486876</v>
      </c>
      <c r="N8" s="25"/>
      <c r="O8" s="68"/>
      <c r="P8" s="83"/>
      <c r="Q8" s="83"/>
      <c r="R8" s="76"/>
      <c r="S8" s="69"/>
      <c r="T8" s="17"/>
    </row>
    <row r="9" spans="1:20" ht="15" customHeight="1">
      <c r="A9" s="25"/>
      <c r="B9" s="29">
        <v>42095</v>
      </c>
      <c r="C9" s="18"/>
      <c r="D9" s="18"/>
      <c r="E9" s="18"/>
      <c r="F9" s="27"/>
      <c r="G9" s="36" t="s">
        <v>7</v>
      </c>
      <c r="H9" s="24"/>
      <c r="I9" s="24"/>
      <c r="J9" s="33"/>
      <c r="K9" s="33"/>
      <c r="L9" s="33"/>
      <c r="M9" s="33"/>
      <c r="N9" s="25"/>
      <c r="O9" s="68"/>
      <c r="P9" s="84" t="s">
        <v>9</v>
      </c>
      <c r="Q9" s="85"/>
      <c r="R9" s="76"/>
      <c r="S9" s="69"/>
      <c r="T9" s="17"/>
    </row>
    <row r="10" spans="1:20" ht="15">
      <c r="A10" s="25"/>
      <c r="B10" s="29">
        <v>42125</v>
      </c>
      <c r="C10" s="18"/>
      <c r="D10" s="18"/>
      <c r="E10" s="18"/>
      <c r="F10" s="27"/>
      <c r="G10" s="37" t="s">
        <v>21</v>
      </c>
      <c r="H10" s="27"/>
      <c r="I10" s="24"/>
      <c r="J10" s="24"/>
      <c r="K10" s="24"/>
      <c r="L10" s="24"/>
      <c r="M10" s="24"/>
      <c r="N10" s="25"/>
      <c r="O10" s="68"/>
      <c r="P10" s="85"/>
      <c r="Q10" s="85"/>
      <c r="R10" s="76"/>
      <c r="S10" s="69"/>
      <c r="T10" s="17"/>
    </row>
    <row r="11" spans="1:20" ht="15.75">
      <c r="A11" s="25"/>
      <c r="B11" s="29">
        <v>42156</v>
      </c>
      <c r="C11" s="18"/>
      <c r="D11" s="18"/>
      <c r="E11" s="18"/>
      <c r="F11" s="27"/>
      <c r="G11" s="37" t="s">
        <v>22</v>
      </c>
      <c r="H11" s="27"/>
      <c r="I11" s="24"/>
      <c r="J11" s="24"/>
      <c r="K11" s="24"/>
      <c r="L11" s="24"/>
      <c r="M11" s="24"/>
      <c r="N11" s="25"/>
      <c r="O11" s="68"/>
      <c r="P11" s="82">
        <f>+H6/G6</f>
        <v>3.1521812989624607</v>
      </c>
      <c r="Q11" s="82">
        <f>+M8/L8</f>
        <v>3.1521812989624602</v>
      </c>
      <c r="R11" s="74" t="str">
        <f>+IF(P11=Q11,"VERIFICADO","NO CUMPLE")</f>
        <v>VERIFICADO</v>
      </c>
      <c r="S11" s="69"/>
      <c r="T11" s="17"/>
    </row>
    <row r="12" spans="1:20" ht="15">
      <c r="A12" s="25"/>
      <c r="B12" s="29">
        <v>42186</v>
      </c>
      <c r="C12" s="18"/>
      <c r="D12" s="18"/>
      <c r="E12" s="18"/>
      <c r="F12" s="27"/>
      <c r="G12" s="37" t="s">
        <v>23</v>
      </c>
      <c r="H12" s="27"/>
      <c r="I12" s="24"/>
      <c r="J12" s="24"/>
      <c r="K12" s="24"/>
      <c r="L12" s="24"/>
      <c r="M12" s="24"/>
      <c r="N12" s="25"/>
      <c r="O12" s="68"/>
      <c r="P12" s="15"/>
      <c r="Q12" s="15"/>
      <c r="R12" s="15"/>
      <c r="S12" s="69"/>
      <c r="T12" s="17"/>
    </row>
    <row r="13" spans="1:20" ht="15.75" thickBot="1">
      <c r="A13" s="25"/>
      <c r="B13" s="29">
        <v>42217</v>
      </c>
      <c r="C13" s="18"/>
      <c r="D13" s="18"/>
      <c r="E13" s="18"/>
      <c r="F13" s="27"/>
      <c r="G13" s="37" t="s">
        <v>24</v>
      </c>
      <c r="H13" s="27"/>
      <c r="I13" s="24"/>
      <c r="J13" s="24"/>
      <c r="K13" s="24"/>
      <c r="L13" s="24"/>
      <c r="M13" s="24"/>
      <c r="N13" s="25"/>
      <c r="O13" s="79"/>
      <c r="P13" s="80"/>
      <c r="Q13" s="80"/>
      <c r="R13" s="80"/>
      <c r="S13" s="81"/>
      <c r="T13" s="17"/>
    </row>
    <row r="14" spans="1:20" ht="15.75" thickTop="1">
      <c r="A14" s="25"/>
      <c r="B14" s="29">
        <v>42248</v>
      </c>
      <c r="C14" s="18"/>
      <c r="D14" s="18"/>
      <c r="E14" s="18"/>
      <c r="F14" s="27"/>
      <c r="G14" s="37" t="s">
        <v>13</v>
      </c>
      <c r="H14" s="27"/>
      <c r="I14" s="24"/>
      <c r="J14" s="24"/>
      <c r="K14" s="24"/>
      <c r="L14" s="24"/>
      <c r="M14" s="24"/>
      <c r="N14" s="25"/>
      <c r="O14" s="22"/>
      <c r="P14" s="22"/>
      <c r="Q14" s="22"/>
      <c r="R14" s="22"/>
      <c r="S14" s="22"/>
      <c r="T14" s="15"/>
    </row>
    <row r="15" spans="1:20" ht="15">
      <c r="A15" s="25"/>
      <c r="B15" s="29">
        <v>42278</v>
      </c>
      <c r="C15" s="18"/>
      <c r="D15" s="18"/>
      <c r="E15" s="18"/>
      <c r="F15" s="27"/>
      <c r="G15" s="37" t="s">
        <v>14</v>
      </c>
      <c r="H15" s="27"/>
      <c r="I15" s="24"/>
      <c r="J15" s="24"/>
      <c r="K15" s="24"/>
      <c r="L15" s="24"/>
      <c r="M15" s="24"/>
      <c r="N15" s="25"/>
      <c r="O15" s="15"/>
      <c r="P15" s="15"/>
      <c r="Q15" s="15"/>
      <c r="R15" s="15"/>
      <c r="S15" s="15"/>
      <c r="T15" s="15"/>
    </row>
    <row r="16" spans="1:14" ht="15">
      <c r="A16" s="25"/>
      <c r="B16" s="29">
        <v>42309</v>
      </c>
      <c r="C16" s="18"/>
      <c r="D16" s="18"/>
      <c r="E16" s="18"/>
      <c r="F16" s="27"/>
      <c r="G16" s="27"/>
      <c r="H16" s="27"/>
      <c r="I16" s="24"/>
      <c r="J16" s="24"/>
      <c r="K16" s="24"/>
      <c r="L16" s="24"/>
      <c r="M16" s="24"/>
      <c r="N16" s="25"/>
    </row>
    <row r="17" spans="1:14" ht="15">
      <c r="A17" s="25"/>
      <c r="B17" s="29">
        <v>42339</v>
      </c>
      <c r="C17" s="18"/>
      <c r="D17" s="18"/>
      <c r="E17" s="18"/>
      <c r="F17" s="27"/>
      <c r="G17" s="27"/>
      <c r="H17" s="27"/>
      <c r="I17" s="24"/>
      <c r="J17" s="24"/>
      <c r="K17" s="24"/>
      <c r="L17" s="24"/>
      <c r="M17" s="24"/>
      <c r="N17" s="25"/>
    </row>
    <row r="18" spans="1:14" ht="15">
      <c r="A18" s="25"/>
      <c r="B18" s="38" t="s">
        <v>3</v>
      </c>
      <c r="C18" s="21">
        <v>413.606315</v>
      </c>
      <c r="D18" s="21">
        <v>724366.35654</v>
      </c>
      <c r="E18" s="21">
        <f>SUM(C18:D18)</f>
        <v>724779.9628549999</v>
      </c>
      <c r="F18" s="27"/>
      <c r="G18" s="27"/>
      <c r="H18" s="27"/>
      <c r="I18" s="24"/>
      <c r="J18" s="24"/>
      <c r="K18" s="24"/>
      <c r="L18" s="24"/>
      <c r="M18" s="24"/>
      <c r="N18" s="25"/>
    </row>
    <row r="19" spans="1:14" ht="16.5" customHeight="1">
      <c r="A19" s="24"/>
      <c r="B19" s="39"/>
      <c r="C19" s="39"/>
      <c r="D19" s="39"/>
      <c r="E19" s="40"/>
      <c r="F19" s="27"/>
      <c r="G19" s="24"/>
      <c r="H19" s="24"/>
      <c r="I19" s="24"/>
      <c r="J19" s="24"/>
      <c r="K19" s="24"/>
      <c r="L19" s="24"/>
      <c r="M19" s="24"/>
      <c r="N19" s="25"/>
    </row>
    <row r="20" spans="1:14" ht="15">
      <c r="A20" s="24"/>
      <c r="B20" s="41" t="s">
        <v>5</v>
      </c>
      <c r="C20" s="24"/>
      <c r="D20" s="24"/>
      <c r="E20" s="24"/>
      <c r="F20" s="27"/>
      <c r="G20" s="24"/>
      <c r="H20" s="24"/>
      <c r="I20" s="24"/>
      <c r="J20" s="24"/>
      <c r="K20" s="24"/>
      <c r="L20" s="24"/>
      <c r="M20" s="24"/>
      <c r="N20" s="24"/>
    </row>
    <row r="21" spans="1:14" s="3" customFormat="1" ht="77.25" customHeight="1">
      <c r="A21" s="42"/>
      <c r="B21" s="86" t="s">
        <v>34</v>
      </c>
      <c r="C21" s="87"/>
      <c r="D21" s="87"/>
      <c r="E21" s="88"/>
      <c r="F21" s="27"/>
      <c r="G21" s="42"/>
      <c r="H21" s="42"/>
      <c r="I21" s="42"/>
      <c r="J21" s="42"/>
      <c r="K21" s="42"/>
      <c r="L21" s="42"/>
      <c r="M21" s="42"/>
      <c r="N21" s="42"/>
    </row>
    <row r="22" spans="1:14" s="3" customFormat="1" ht="76.5" customHeight="1">
      <c r="A22" s="42"/>
      <c r="B22" s="86" t="s">
        <v>35</v>
      </c>
      <c r="C22" s="87"/>
      <c r="D22" s="87"/>
      <c r="E22" s="88"/>
      <c r="F22" s="27"/>
      <c r="G22" s="42"/>
      <c r="H22" s="42"/>
      <c r="I22" s="42"/>
      <c r="J22" s="42"/>
      <c r="K22" s="42"/>
      <c r="L22" s="42"/>
      <c r="M22" s="42"/>
      <c r="N22" s="42"/>
    </row>
    <row r="23" spans="2:5" s="3" customFormat="1" ht="28.5" customHeight="1">
      <c r="B23" s="95"/>
      <c r="C23" s="96"/>
      <c r="D23" s="96"/>
      <c r="E23" s="97"/>
    </row>
  </sheetData>
  <sheetProtection/>
  <mergeCells count="3">
    <mergeCell ref="B21:E21"/>
    <mergeCell ref="B22:E22"/>
    <mergeCell ref="B23:E23"/>
  </mergeCells>
  <printOptions/>
  <pageMargins left="0.27" right="0.22" top="0.44" bottom="0.41" header="0.31496062992125984" footer="0.31496062992125984"/>
  <pageSetup fitToWidth="0" fitToHeight="1"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Shirley Ramos de Rosas Cano</cp:lastModifiedBy>
  <cp:lastPrinted>2016-03-01T22:25:46Z</cp:lastPrinted>
  <dcterms:created xsi:type="dcterms:W3CDTF">2009-10-19T09:22:18Z</dcterms:created>
  <dcterms:modified xsi:type="dcterms:W3CDTF">2016-03-07T14:28:36Z</dcterms:modified>
  <cp:category/>
  <cp:version/>
  <cp:contentType/>
  <cp:contentStatus/>
</cp:coreProperties>
</file>